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n\Desktop\RCL temp\Broadwick Street\"/>
    </mc:Choice>
  </mc:AlternateContent>
  <xr:revisionPtr revIDLastSave="0" documentId="8_{0CFF3FFE-472B-4A85-996F-3BDE0FD103AF}" xr6:coauthVersionLast="45" xr6:coauthVersionMax="45" xr10:uidLastSave="{00000000-0000-0000-0000-000000000000}"/>
  <bookViews>
    <workbookView xWindow="-109" yWindow="-109" windowWidth="26301" windowHeight="14305" activeTab="2" xr2:uid="{00000000-000D-0000-FFFF-FFFF00000000}"/>
  </bookViews>
  <sheets>
    <sheet name="JMS SHEDULE OF WORKS" sheetId="6" r:id="rId1"/>
    <sheet name="BUILDUPS" sheetId="4" r:id="rId2"/>
    <sheet name="DOOR SCHEDULE" sheetId="11" r:id="rId3"/>
    <sheet name="LAMINATE" sheetId="9" r:id="rId4"/>
    <sheet name="VENEER" sheetId="10" r:id="rId5"/>
    <sheet name="ADD ORDERS" sheetId="5" r:id="rId6"/>
    <sheet name="RTFI" sheetId="7" r:id="rId7"/>
  </sheets>
  <definedNames>
    <definedName name="_xlnm._FilterDatabase" localSheetId="1" hidden="1">BUILDUPS!$A$6:$M$5264</definedName>
    <definedName name="_xlnm._FilterDatabase" localSheetId="2" hidden="1">'DOOR SCHEDULE'!$A$6:$X$375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1971" i="4" l="1"/>
  <c r="AY1970" i="4"/>
  <c r="AV1970" i="4"/>
  <c r="AV1968" i="4"/>
  <c r="AT1968" i="4"/>
  <c r="AY1968" i="4" s="1"/>
  <c r="AY1973" i="4" s="1"/>
  <c r="AV1966" i="4"/>
  <c r="AV1964" i="4"/>
  <c r="AV1963" i="4"/>
  <c r="AV1962" i="4"/>
  <c r="AV1961" i="4"/>
  <c r="AV1959" i="4"/>
  <c r="AT1959" i="4"/>
  <c r="AU1957" i="4"/>
  <c r="AV1956" i="4"/>
  <c r="AV1955" i="4"/>
  <c r="AV1954" i="4"/>
  <c r="AS1953" i="4"/>
  <c r="AV1953" i="4" s="1"/>
  <c r="AT1952" i="4"/>
  <c r="AT1957" i="4" s="1"/>
  <c r="AV1957" i="4" s="1"/>
  <c r="AS1952" i="4"/>
  <c r="AI1971" i="4"/>
  <c r="AL1970" i="4"/>
  <c r="AI1970" i="4"/>
  <c r="AL1968" i="4"/>
  <c r="AL1973" i="4" s="1"/>
  <c r="AI1968" i="4"/>
  <c r="AG1968" i="4"/>
  <c r="AI1966" i="4"/>
  <c r="AI1964" i="4"/>
  <c r="AI1963" i="4"/>
  <c r="AI1962" i="4"/>
  <c r="AI1961" i="4"/>
  <c r="AG1959" i="4"/>
  <c r="AI1959" i="4" s="1"/>
  <c r="AH1957" i="4"/>
  <c r="AI1956" i="4"/>
  <c r="AI1955" i="4"/>
  <c r="AI1954" i="4"/>
  <c r="AI1953" i="4"/>
  <c r="AF1953" i="4"/>
  <c r="AG1952" i="4"/>
  <c r="AG1957" i="4" s="1"/>
  <c r="AI1957" i="4" s="1"/>
  <c r="AF1952" i="4"/>
  <c r="V2115" i="4"/>
  <c r="Y2114" i="4"/>
  <c r="V2114" i="4"/>
  <c r="Y2112" i="4"/>
  <c r="V2112" i="4"/>
  <c r="T2112" i="4"/>
  <c r="V2110" i="4"/>
  <c r="V2108" i="4"/>
  <c r="V2107" i="4"/>
  <c r="V2106" i="4"/>
  <c r="V2105" i="4"/>
  <c r="T2103" i="4"/>
  <c r="V2103" i="4" s="1"/>
  <c r="U2101" i="4"/>
  <c r="V2100" i="4"/>
  <c r="V2099" i="4"/>
  <c r="V2098" i="4"/>
  <c r="S2097" i="4"/>
  <c r="V2097" i="4" s="1"/>
  <c r="T2096" i="4"/>
  <c r="S2096" i="4"/>
  <c r="V2091" i="4"/>
  <c r="Y2090" i="4"/>
  <c r="V2090" i="4"/>
  <c r="T2089" i="4"/>
  <c r="T2088" i="4"/>
  <c r="V2088" i="4" s="1"/>
  <c r="V2086" i="4"/>
  <c r="T2085" i="4"/>
  <c r="V2085" i="4" s="1"/>
  <c r="V2084" i="4"/>
  <c r="V2083" i="4"/>
  <c r="V2082" i="4"/>
  <c r="V2081" i="4"/>
  <c r="T2080" i="4"/>
  <c r="V2080" i="4" s="1"/>
  <c r="T2079" i="4"/>
  <c r="V2079" i="4" s="1"/>
  <c r="S2078" i="4"/>
  <c r="T2078" i="4" s="1"/>
  <c r="U2077" i="4"/>
  <c r="T2077" i="4"/>
  <c r="V2076" i="4"/>
  <c r="V2075" i="4"/>
  <c r="V2074" i="4"/>
  <c r="S2073" i="4"/>
  <c r="V2073" i="4" s="1"/>
  <c r="T2072" i="4"/>
  <c r="S2072" i="4"/>
  <c r="V2072" i="4" s="1"/>
  <c r="V2067" i="4"/>
  <c r="Y2066" i="4"/>
  <c r="V2066" i="4"/>
  <c r="V2064" i="4"/>
  <c r="T2064" i="4"/>
  <c r="Y2064" i="4" s="1"/>
  <c r="Y2069" i="4" s="1"/>
  <c r="V2062" i="4"/>
  <c r="V2060" i="4"/>
  <c r="V2059" i="4"/>
  <c r="V2058" i="4"/>
  <c r="V2057" i="4"/>
  <c r="V2055" i="4"/>
  <c r="T2055" i="4"/>
  <c r="S2054" i="4"/>
  <c r="T2054" i="4" s="1"/>
  <c r="U2053" i="4"/>
  <c r="V2052" i="4"/>
  <c r="V2051" i="4"/>
  <c r="V2050" i="4"/>
  <c r="S2049" i="4"/>
  <c r="V2049" i="4" s="1"/>
  <c r="T2048" i="4"/>
  <c r="S2048" i="4"/>
  <c r="V2043" i="4"/>
  <c r="Y2042" i="4"/>
  <c r="V2042" i="4"/>
  <c r="T2040" i="4"/>
  <c r="Y2040" i="4" s="1"/>
  <c r="Y2045" i="4" s="1"/>
  <c r="V2038" i="4"/>
  <c r="T2037" i="4"/>
  <c r="V2036" i="4"/>
  <c r="V2035" i="4"/>
  <c r="V2034" i="4"/>
  <c r="V2033" i="4"/>
  <c r="T2031" i="4"/>
  <c r="V2031" i="4" s="1"/>
  <c r="T2030" i="4"/>
  <c r="U2029" i="4"/>
  <c r="T2029" i="4"/>
  <c r="V2029" i="4" s="1"/>
  <c r="V2028" i="4"/>
  <c r="V2027" i="4"/>
  <c r="V2026" i="4"/>
  <c r="V2025" i="4"/>
  <c r="S2025" i="4"/>
  <c r="T2024" i="4"/>
  <c r="S2030" i="4" s="1"/>
  <c r="S2024" i="4"/>
  <c r="V2024" i="4" s="1"/>
  <c r="Y2021" i="4"/>
  <c r="V2019" i="4"/>
  <c r="Y2018" i="4"/>
  <c r="V2018" i="4"/>
  <c r="Y2016" i="4"/>
  <c r="V2016" i="4"/>
  <c r="T2016" i="4"/>
  <c r="V2014" i="4"/>
  <c r="V2012" i="4"/>
  <c r="V2011" i="4"/>
  <c r="V2010" i="4"/>
  <c r="V2009" i="4"/>
  <c r="T2007" i="4"/>
  <c r="V2007" i="4" s="1"/>
  <c r="U2005" i="4"/>
  <c r="V2004" i="4"/>
  <c r="V2003" i="4"/>
  <c r="V2002" i="4"/>
  <c r="S2001" i="4"/>
  <c r="V2001" i="4" s="1"/>
  <c r="T2000" i="4"/>
  <c r="S2000" i="4"/>
  <c r="V1995" i="4"/>
  <c r="Y1994" i="4"/>
  <c r="V1994" i="4"/>
  <c r="T1993" i="4"/>
  <c r="T1992" i="4"/>
  <c r="V1992" i="4" s="1"/>
  <c r="V1990" i="4"/>
  <c r="T1989" i="4"/>
  <c r="V1989" i="4" s="1"/>
  <c r="V1988" i="4"/>
  <c r="V1987" i="4"/>
  <c r="V1986" i="4"/>
  <c r="V1985" i="4"/>
  <c r="T1983" i="4"/>
  <c r="V1983" i="4" s="1"/>
  <c r="S1982" i="4"/>
  <c r="T1982" i="4" s="1"/>
  <c r="T1984" i="4" s="1"/>
  <c r="V1984" i="4" s="1"/>
  <c r="U1981" i="4"/>
  <c r="T1981" i="4"/>
  <c r="V1980" i="4"/>
  <c r="V1979" i="4"/>
  <c r="V1978" i="4"/>
  <c r="S1977" i="4"/>
  <c r="V1977" i="4" s="1"/>
  <c r="T1976" i="4"/>
  <c r="S1976" i="4"/>
  <c r="V1976" i="4" s="1"/>
  <c r="V1971" i="4"/>
  <c r="Y1970" i="4"/>
  <c r="V1970" i="4"/>
  <c r="V1968" i="4"/>
  <c r="T1968" i="4"/>
  <c r="Y1968" i="4" s="1"/>
  <c r="Y1973" i="4" s="1"/>
  <c r="V1966" i="4"/>
  <c r="V1964" i="4"/>
  <c r="V1963" i="4"/>
  <c r="V1962" i="4"/>
  <c r="V1961" i="4"/>
  <c r="V1959" i="4"/>
  <c r="T1959" i="4"/>
  <c r="S1958" i="4"/>
  <c r="T1958" i="4" s="1"/>
  <c r="U1957" i="4"/>
  <c r="V1956" i="4"/>
  <c r="V1955" i="4"/>
  <c r="V1954" i="4"/>
  <c r="S1953" i="4"/>
  <c r="V1953" i="4" s="1"/>
  <c r="T1952" i="4"/>
  <c r="S1952" i="4"/>
  <c r="V1947" i="4"/>
  <c r="Y1946" i="4"/>
  <c r="V1946" i="4"/>
  <c r="T1944" i="4"/>
  <c r="Y1944" i="4" s="1"/>
  <c r="Y1949" i="4" s="1"/>
  <c r="V1942" i="4"/>
  <c r="T1941" i="4"/>
  <c r="V1940" i="4"/>
  <c r="V1939" i="4"/>
  <c r="V1938" i="4"/>
  <c r="V1937" i="4"/>
  <c r="T1935" i="4"/>
  <c r="V1935" i="4" s="1"/>
  <c r="T1934" i="4"/>
  <c r="U1933" i="4"/>
  <c r="T1933" i="4"/>
  <c r="V1933" i="4" s="1"/>
  <c r="V1932" i="4"/>
  <c r="V1931" i="4"/>
  <c r="V1930" i="4"/>
  <c r="V1929" i="4"/>
  <c r="S1929" i="4"/>
  <c r="T1928" i="4"/>
  <c r="S1934" i="4" s="1"/>
  <c r="S1928" i="4"/>
  <c r="V1928" i="4" s="1"/>
  <c r="Y1925" i="4"/>
  <c r="V1923" i="4"/>
  <c r="Y1922" i="4"/>
  <c r="V1922" i="4"/>
  <c r="Y1920" i="4"/>
  <c r="V1920" i="4"/>
  <c r="T1920" i="4"/>
  <c r="V1918" i="4"/>
  <c r="V1916" i="4"/>
  <c r="V1915" i="4"/>
  <c r="V1914" i="4"/>
  <c r="V1913" i="4"/>
  <c r="T1911" i="4"/>
  <c r="V1911" i="4" s="1"/>
  <c r="S1910" i="4"/>
  <c r="T1910" i="4" s="1"/>
  <c r="U1909" i="4"/>
  <c r="V1908" i="4"/>
  <c r="V1907" i="4"/>
  <c r="V1906" i="4"/>
  <c r="S1905" i="4"/>
  <c r="V1905" i="4" s="1"/>
  <c r="T1904" i="4"/>
  <c r="S1904" i="4"/>
  <c r="V1899" i="4"/>
  <c r="Y1898" i="4"/>
  <c r="V1898" i="4"/>
  <c r="T1897" i="4"/>
  <c r="T1896" i="4"/>
  <c r="V1896" i="4" s="1"/>
  <c r="V1894" i="4"/>
  <c r="T1893" i="4"/>
  <c r="V1893" i="4" s="1"/>
  <c r="V1892" i="4"/>
  <c r="V1891" i="4"/>
  <c r="V1890" i="4"/>
  <c r="V1889" i="4"/>
  <c r="T1887" i="4"/>
  <c r="V1887" i="4" s="1"/>
  <c r="S1886" i="4"/>
  <c r="T1886" i="4" s="1"/>
  <c r="U1885" i="4"/>
  <c r="T1885" i="4"/>
  <c r="V1884" i="4"/>
  <c r="V1883" i="4"/>
  <c r="V1882" i="4"/>
  <c r="S1881" i="4"/>
  <c r="V1881" i="4" s="1"/>
  <c r="T1880" i="4"/>
  <c r="S1880" i="4"/>
  <c r="V1880" i="4" s="1"/>
  <c r="V1875" i="4"/>
  <c r="Y1874" i="4"/>
  <c r="V1874" i="4"/>
  <c r="V1872" i="4"/>
  <c r="T1872" i="4"/>
  <c r="Y1872" i="4" s="1"/>
  <c r="Y1877" i="4" s="1"/>
  <c r="V1870" i="4"/>
  <c r="V1868" i="4"/>
  <c r="V1867" i="4"/>
  <c r="V1866" i="4"/>
  <c r="V1865" i="4"/>
  <c r="V1863" i="4"/>
  <c r="T1863" i="4"/>
  <c r="U1861" i="4"/>
  <c r="V1860" i="4"/>
  <c r="V1859" i="4"/>
  <c r="V1858" i="4"/>
  <c r="S1857" i="4"/>
  <c r="V1857" i="4" s="1"/>
  <c r="T1856" i="4"/>
  <c r="S1862" i="4" s="1"/>
  <c r="T1862" i="4" s="1"/>
  <c r="S1856" i="4"/>
  <c r="V1851" i="4"/>
  <c r="Y1850" i="4"/>
  <c r="V1850" i="4"/>
  <c r="T1848" i="4"/>
  <c r="Y1848" i="4" s="1"/>
  <c r="Y1853" i="4" s="1"/>
  <c r="V1846" i="4"/>
  <c r="T1845" i="4"/>
  <c r="V1844" i="4"/>
  <c r="V1843" i="4"/>
  <c r="V1842" i="4"/>
  <c r="V1841" i="4"/>
  <c r="T1839" i="4"/>
  <c r="V1839" i="4" s="1"/>
  <c r="T1838" i="4"/>
  <c r="U1837" i="4"/>
  <c r="T1837" i="4"/>
  <c r="V1837" i="4" s="1"/>
  <c r="V1836" i="4"/>
  <c r="V1835" i="4"/>
  <c r="V1834" i="4"/>
  <c r="V1833" i="4"/>
  <c r="S1833" i="4"/>
  <c r="T1832" i="4"/>
  <c r="S1838" i="4" s="1"/>
  <c r="S1832" i="4"/>
  <c r="V1832" i="4" s="1"/>
  <c r="AV1952" i="4" l="1"/>
  <c r="AT1965" i="4"/>
  <c r="AS1958" i="4"/>
  <c r="AT1958" i="4" s="1"/>
  <c r="AI1952" i="4"/>
  <c r="AG1965" i="4"/>
  <c r="AF1958" i="4"/>
  <c r="AG1958" i="4" s="1"/>
  <c r="V1885" i="4"/>
  <c r="V1981" i="4"/>
  <c r="V2077" i="4"/>
  <c r="V1862" i="4"/>
  <c r="T1864" i="4"/>
  <c r="V1864" i="4" s="1"/>
  <c r="T2101" i="4"/>
  <c r="V2101" i="4" s="1"/>
  <c r="T2109" i="4"/>
  <c r="V2096" i="4"/>
  <c r="T1895" i="4"/>
  <c r="V1886" i="4"/>
  <c r="T2005" i="4"/>
  <c r="V2005" i="4" s="1"/>
  <c r="V2000" i="4"/>
  <c r="T2013" i="4"/>
  <c r="T1909" i="4"/>
  <c r="V1909" i="4" s="1"/>
  <c r="T1917" i="4"/>
  <c r="V1904" i="4"/>
  <c r="T1936" i="4"/>
  <c r="V1936" i="4" s="1"/>
  <c r="V1934" i="4"/>
  <c r="T2061" i="4"/>
  <c r="T2053" i="4"/>
  <c r="V2053" i="4" s="1"/>
  <c r="Z2089" i="4"/>
  <c r="Z2093" i="4" s="1"/>
  <c r="V2089" i="4"/>
  <c r="S2102" i="4"/>
  <c r="T2102" i="4" s="1"/>
  <c r="T1869" i="4"/>
  <c r="T1861" i="4"/>
  <c r="V1861" i="4" s="1"/>
  <c r="Z1897" i="4"/>
  <c r="Z1901" i="4" s="1"/>
  <c r="V1897" i="4"/>
  <c r="T1912" i="4"/>
  <c r="V1912" i="4" s="1"/>
  <c r="V1910" i="4"/>
  <c r="T1919" i="4"/>
  <c r="T1991" i="4"/>
  <c r="V1982" i="4"/>
  <c r="T2056" i="4"/>
  <c r="V2056" i="4" s="1"/>
  <c r="V2054" i="4"/>
  <c r="T1960" i="4"/>
  <c r="V1960" i="4" s="1"/>
  <c r="V1958" i="4"/>
  <c r="T2032" i="4"/>
  <c r="V2032" i="4" s="1"/>
  <c r="V2030" i="4"/>
  <c r="T1840" i="4"/>
  <c r="V1840" i="4" s="1"/>
  <c r="V1838" i="4"/>
  <c r="T1888" i="4"/>
  <c r="V1888" i="4" s="1"/>
  <c r="T1965" i="4"/>
  <c r="T1957" i="4"/>
  <c r="V1957" i="4" s="1"/>
  <c r="Z1993" i="4"/>
  <c r="Z1997" i="4" s="1"/>
  <c r="V1993" i="4"/>
  <c r="S2006" i="4"/>
  <c r="T2006" i="4" s="1"/>
  <c r="T2087" i="4"/>
  <c r="V2078" i="4"/>
  <c r="T1849" i="4"/>
  <c r="V1845" i="4"/>
  <c r="T1945" i="4"/>
  <c r="V1941" i="4"/>
  <c r="T2041" i="4"/>
  <c r="V2037" i="4"/>
  <c r="V1848" i="4"/>
  <c r="V1944" i="4"/>
  <c r="V2040" i="4"/>
  <c r="Y2117" i="4"/>
  <c r="V1856" i="4"/>
  <c r="Y1896" i="4"/>
  <c r="Y1901" i="4" s="1"/>
  <c r="V1952" i="4"/>
  <c r="Y1992" i="4"/>
  <c r="Y1997" i="4" s="1"/>
  <c r="V2048" i="4"/>
  <c r="Y2088" i="4"/>
  <c r="Y2093" i="4" s="1"/>
  <c r="Y9" i="6"/>
  <c r="Y5" i="6"/>
  <c r="Y6" i="6"/>
  <c r="Y7" i="6"/>
  <c r="Y8" i="6"/>
  <c r="Y4" i="6"/>
  <c r="X8" i="6"/>
  <c r="X7" i="6"/>
  <c r="X6" i="6"/>
  <c r="X5" i="6"/>
  <c r="X4" i="6"/>
  <c r="V2157" i="4"/>
  <c r="V2156" i="4"/>
  <c r="V2152" i="4"/>
  <c r="V2150" i="4"/>
  <c r="V2149" i="4"/>
  <c r="T2148" i="4"/>
  <c r="T2154" i="4" s="1"/>
  <c r="T2146" i="4"/>
  <c r="V2146" i="4" s="1"/>
  <c r="S2145" i="4"/>
  <c r="T2145" i="4" s="1"/>
  <c r="V2145" i="4" s="1"/>
  <c r="T2144" i="4"/>
  <c r="T2143" i="4"/>
  <c r="V2143" i="4" s="1"/>
  <c r="V2141" i="4"/>
  <c r="V2140" i="4"/>
  <c r="T2139" i="4"/>
  <c r="V2139" i="4" s="1"/>
  <c r="V2138" i="4"/>
  <c r="V2137" i="4"/>
  <c r="V2136" i="4"/>
  <c r="V2135" i="4"/>
  <c r="V2134" i="4"/>
  <c r="V2133" i="4"/>
  <c r="V2132" i="4"/>
  <c r="V2131" i="4"/>
  <c r="V2130" i="4"/>
  <c r="V2129" i="4"/>
  <c r="S2129" i="4"/>
  <c r="S2128" i="4"/>
  <c r="V2128" i="4" s="1"/>
  <c r="V2127" i="4"/>
  <c r="S2127" i="4"/>
  <c r="S2126" i="4"/>
  <c r="V2126" i="4" s="1"/>
  <c r="V2125" i="4"/>
  <c r="S2125" i="4"/>
  <c r="S2124" i="4"/>
  <c r="V2124" i="4" s="1"/>
  <c r="V2123" i="4"/>
  <c r="W2125" i="4" s="1"/>
  <c r="S2123" i="4"/>
  <c r="S2122" i="4"/>
  <c r="V2122" i="4" s="1"/>
  <c r="V2121" i="4"/>
  <c r="S2121" i="4"/>
  <c r="N2120" i="4"/>
  <c r="V2119" i="4"/>
  <c r="S2119" i="4"/>
  <c r="Q2119" i="4"/>
  <c r="O2119" i="4"/>
  <c r="AT1969" i="4" l="1"/>
  <c r="AV1965" i="4"/>
  <c r="AT1960" i="4"/>
  <c r="AV1960" i="4" s="1"/>
  <c r="AT1967" i="4"/>
  <c r="AV1958" i="4"/>
  <c r="AG1960" i="4"/>
  <c r="AI1960" i="4" s="1"/>
  <c r="AI1958" i="4"/>
  <c r="AG1969" i="4"/>
  <c r="AI1965" i="4"/>
  <c r="Z2041" i="4"/>
  <c r="Z2045" i="4" s="1"/>
  <c r="V2041" i="4"/>
  <c r="Z1849" i="4"/>
  <c r="Z1853" i="4" s="1"/>
  <c r="V1849" i="4"/>
  <c r="T1997" i="4"/>
  <c r="X1991" i="4"/>
  <c r="X1997" i="4" s="1"/>
  <c r="V1991" i="4"/>
  <c r="U1996" i="4" s="1"/>
  <c r="V1996" i="4" s="1"/>
  <c r="V2061" i="4"/>
  <c r="T2065" i="4"/>
  <c r="T2008" i="4"/>
  <c r="V2008" i="4" s="1"/>
  <c r="V2006" i="4"/>
  <c r="T2015" i="4"/>
  <c r="T1967" i="4"/>
  <c r="X1919" i="4"/>
  <c r="X1925" i="4" s="1"/>
  <c r="V1919" i="4"/>
  <c r="Z1945" i="4"/>
  <c r="Z1949" i="4" s="1"/>
  <c r="V1945" i="4"/>
  <c r="T1871" i="4"/>
  <c r="T2104" i="4"/>
  <c r="V2104" i="4" s="1"/>
  <c r="V2102" i="4"/>
  <c r="T2111" i="4"/>
  <c r="V1965" i="4"/>
  <c r="T1969" i="4"/>
  <c r="T1847" i="4"/>
  <c r="T1921" i="4"/>
  <c r="V1917" i="4"/>
  <c r="X1895" i="4"/>
  <c r="X1901" i="4" s="1"/>
  <c r="T1901" i="4"/>
  <c r="V1895" i="4"/>
  <c r="U1900" i="4" s="1"/>
  <c r="V1900" i="4" s="1"/>
  <c r="X2087" i="4"/>
  <c r="X2093" i="4" s="1"/>
  <c r="T2093" i="4"/>
  <c r="V2087" i="4"/>
  <c r="U2092" i="4" s="1"/>
  <c r="V2092" i="4" s="1"/>
  <c r="T2039" i="4"/>
  <c r="T2063" i="4"/>
  <c r="V1869" i="4"/>
  <c r="T1873" i="4"/>
  <c r="T1943" i="4"/>
  <c r="T2017" i="4"/>
  <c r="V2013" i="4"/>
  <c r="T2113" i="4"/>
  <c r="V2109" i="4"/>
  <c r="U2142" i="4"/>
  <c r="V2142" i="4" s="1"/>
  <c r="V2154" i="4"/>
  <c r="Y2154" i="4"/>
  <c r="Y2159" i="4" s="1"/>
  <c r="V2147" i="4"/>
  <c r="V2144" i="4"/>
  <c r="T2151" i="4"/>
  <c r="V2148" i="4"/>
  <c r="Y2156" i="4"/>
  <c r="K8" i="6"/>
  <c r="AT1973" i="4" l="1"/>
  <c r="AX1967" i="4"/>
  <c r="AX1973" i="4" s="1"/>
  <c r="AV1967" i="4"/>
  <c r="AV1969" i="4"/>
  <c r="AZ1969" i="4"/>
  <c r="AZ1973" i="4" s="1"/>
  <c r="AG1967" i="4"/>
  <c r="AI1967" i="4" s="1"/>
  <c r="AH1972" i="4" s="1"/>
  <c r="AI1972" i="4" s="1"/>
  <c r="AI1969" i="4"/>
  <c r="AM1969" i="4"/>
  <c r="AM1973" i="4" s="1"/>
  <c r="V1901" i="4"/>
  <c r="W1901" i="4" s="1"/>
  <c r="V1997" i="4"/>
  <c r="W1997" i="4" s="1"/>
  <c r="T2045" i="4"/>
  <c r="X2039" i="4"/>
  <c r="X2045" i="4" s="1"/>
  <c r="V2039" i="4"/>
  <c r="Z1969" i="4"/>
  <c r="Z1973" i="4" s="1"/>
  <c r="V1969" i="4"/>
  <c r="T2117" i="4"/>
  <c r="V2111" i="4"/>
  <c r="X2111" i="4"/>
  <c r="X2117" i="4" s="1"/>
  <c r="V1967" i="4"/>
  <c r="U1972" i="4" s="1"/>
  <c r="V1972" i="4" s="1"/>
  <c r="X1967" i="4"/>
  <c r="X1973" i="4" s="1"/>
  <c r="T1973" i="4"/>
  <c r="V2113" i="4"/>
  <c r="Z2113" i="4"/>
  <c r="Z2117" i="4" s="1"/>
  <c r="Z1873" i="4"/>
  <c r="Z1877" i="4" s="1"/>
  <c r="V1873" i="4"/>
  <c r="Z2065" i="4"/>
  <c r="Z2069" i="4" s="1"/>
  <c r="V2065" i="4"/>
  <c r="T1949" i="4"/>
  <c r="X1943" i="4"/>
  <c r="X1949" i="4" s="1"/>
  <c r="V1943" i="4"/>
  <c r="T2021" i="4"/>
  <c r="V2015" i="4"/>
  <c r="X2015" i="4"/>
  <c r="X2021" i="4" s="1"/>
  <c r="V1921" i="4"/>
  <c r="U1924" i="4" s="1"/>
  <c r="V1924" i="4" s="1"/>
  <c r="Z1921" i="4"/>
  <c r="Z1925" i="4" s="1"/>
  <c r="V2017" i="4"/>
  <c r="Z2017" i="4"/>
  <c r="Z2021" i="4" s="1"/>
  <c r="V2063" i="4"/>
  <c r="X2063" i="4"/>
  <c r="X2069" i="4" s="1"/>
  <c r="T2069" i="4"/>
  <c r="T1853" i="4"/>
  <c r="X1847" i="4"/>
  <c r="X1853" i="4" s="1"/>
  <c r="V1847" i="4"/>
  <c r="V1871" i="4"/>
  <c r="U1876" i="4" s="1"/>
  <c r="V1876" i="4" s="1"/>
  <c r="X1871" i="4"/>
  <c r="X1877" i="4" s="1"/>
  <c r="T1877" i="4"/>
  <c r="T1925" i="4"/>
  <c r="V2093" i="4"/>
  <c r="W2093" i="4" s="1"/>
  <c r="T2155" i="4"/>
  <c r="V2151" i="4"/>
  <c r="T2153" i="4"/>
  <c r="I17" i="4"/>
  <c r="H14" i="4"/>
  <c r="F10" i="4"/>
  <c r="I28" i="4"/>
  <c r="L27" i="4"/>
  <c r="I27" i="4"/>
  <c r="G25" i="4"/>
  <c r="L25" i="4" s="1"/>
  <c r="I23" i="4"/>
  <c r="I21" i="4"/>
  <c r="I20" i="4"/>
  <c r="I19" i="4"/>
  <c r="G16" i="4"/>
  <c r="I16" i="4" s="1"/>
  <c r="I13" i="4"/>
  <c r="I12" i="4"/>
  <c r="I11" i="4"/>
  <c r="G9" i="4"/>
  <c r="G10" i="4" s="1"/>
  <c r="F15" i="4" s="1"/>
  <c r="F9" i="4"/>
  <c r="AU1972" i="4" l="1"/>
  <c r="AV1972" i="4" s="1"/>
  <c r="AV1973" i="4" s="1"/>
  <c r="AW1973" i="4" s="1"/>
  <c r="AK1967" i="4"/>
  <c r="AK1973" i="4" s="1"/>
  <c r="AG1973" i="4"/>
  <c r="AI1973" i="4"/>
  <c r="AJ1973" i="4" s="1"/>
  <c r="U2116" i="4"/>
  <c r="V2116" i="4" s="1"/>
  <c r="V2117" i="4" s="1"/>
  <c r="W2117" i="4" s="1"/>
  <c r="U2068" i="4"/>
  <c r="V2068" i="4" s="1"/>
  <c r="V2069" i="4" s="1"/>
  <c r="W2069" i="4" s="1"/>
  <c r="U1948" i="4"/>
  <c r="V1948" i="4" s="1"/>
  <c r="V1949" i="4"/>
  <c r="W1949" i="4" s="1"/>
  <c r="V1973" i="4"/>
  <c r="W1973" i="4" s="1"/>
  <c r="V1877" i="4"/>
  <c r="W1877" i="4" s="1"/>
  <c r="V1925" i="4"/>
  <c r="W1925" i="4" s="1"/>
  <c r="U1852" i="4"/>
  <c r="V1852" i="4" s="1"/>
  <c r="V1853" i="4" s="1"/>
  <c r="W1853" i="4" s="1"/>
  <c r="U2020" i="4"/>
  <c r="V2020" i="4" s="1"/>
  <c r="V2021" i="4"/>
  <c r="W2021" i="4" s="1"/>
  <c r="V2045" i="4"/>
  <c r="W2045" i="4" s="1"/>
  <c r="U2044" i="4"/>
  <c r="V2044" i="4" s="1"/>
  <c r="V2155" i="4"/>
  <c r="Z2155" i="4"/>
  <c r="Z2159" i="4" s="1"/>
  <c r="T2159" i="4"/>
  <c r="V2153" i="4"/>
  <c r="U2158" i="4" s="1"/>
  <c r="V2158" i="4" s="1"/>
  <c r="X2153" i="4"/>
  <c r="X2159" i="4" s="1"/>
  <c r="G22" i="4"/>
  <c r="L30" i="4"/>
  <c r="G15" i="4"/>
  <c r="I15" i="4" s="1"/>
  <c r="I10" i="4"/>
  <c r="I9" i="4"/>
  <c r="G18" i="4"/>
  <c r="I18" i="4" s="1"/>
  <c r="G14" i="4"/>
  <c r="I14" i="4" s="1"/>
  <c r="I25" i="4"/>
  <c r="G2139" i="4"/>
  <c r="V2159" i="4" l="1"/>
  <c r="G26" i="4"/>
  <c r="I22" i="4"/>
  <c r="G24" i="4"/>
  <c r="I2139" i="4"/>
  <c r="I2138" i="4"/>
  <c r="I2137" i="4"/>
  <c r="I2136" i="4"/>
  <c r="I2135" i="4"/>
  <c r="I2134" i="4"/>
  <c r="U2159" i="4" l="1"/>
  <c r="W2159" i="4"/>
  <c r="I26" i="4"/>
  <c r="M26" i="4"/>
  <c r="M30" i="4" s="1"/>
  <c r="K24" i="4"/>
  <c r="K30" i="4" s="1"/>
  <c r="I24" i="4"/>
  <c r="G30" i="4"/>
  <c r="W375" i="11"/>
  <c r="K3" i="6" s="1"/>
  <c r="H29" i="4" l="1"/>
  <c r="I29" i="4" s="1"/>
  <c r="I30" i="4" s="1"/>
  <c r="J30" i="4" s="1"/>
  <c r="I1827" i="4"/>
  <c r="L1826" i="4"/>
  <c r="I1826" i="4"/>
  <c r="G1824" i="4"/>
  <c r="L1824" i="4" s="1"/>
  <c r="I1822" i="4"/>
  <c r="I1820" i="4"/>
  <c r="I1819" i="4"/>
  <c r="I1818" i="4"/>
  <c r="I1816" i="4"/>
  <c r="I1815" i="4"/>
  <c r="G1815" i="4"/>
  <c r="H1813" i="4"/>
  <c r="I1812" i="4"/>
  <c r="I1811" i="4"/>
  <c r="I1810" i="4"/>
  <c r="G1809" i="4"/>
  <c r="F1809" i="4"/>
  <c r="G1808" i="4"/>
  <c r="G1813" i="4" s="1"/>
  <c r="F1808" i="4"/>
  <c r="I1803" i="4"/>
  <c r="L1802" i="4"/>
  <c r="I1802" i="4"/>
  <c r="G1800" i="4"/>
  <c r="L1800" i="4" s="1"/>
  <c r="L1805" i="4" s="1"/>
  <c r="I1798" i="4"/>
  <c r="I1796" i="4"/>
  <c r="I1795" i="4"/>
  <c r="I1794" i="4"/>
  <c r="I1792" i="4"/>
  <c r="G1791" i="4"/>
  <c r="I1791" i="4" s="1"/>
  <c r="H1789" i="4"/>
  <c r="I1788" i="4"/>
  <c r="I1787" i="4"/>
  <c r="I1786" i="4"/>
  <c r="G1785" i="4"/>
  <c r="F1785" i="4"/>
  <c r="G1784" i="4"/>
  <c r="G1789" i="4" s="1"/>
  <c r="F1784" i="4"/>
  <c r="I1784" i="4" s="1"/>
  <c r="I2115" i="4"/>
  <c r="L2114" i="4"/>
  <c r="I2114" i="4"/>
  <c r="G2112" i="4"/>
  <c r="L2112" i="4" s="1"/>
  <c r="I2110" i="4"/>
  <c r="I2108" i="4"/>
  <c r="I2107" i="4"/>
  <c r="I2106" i="4"/>
  <c r="I2105" i="4"/>
  <c r="G2103" i="4"/>
  <c r="I2103" i="4" s="1"/>
  <c r="H2101" i="4"/>
  <c r="I2100" i="4"/>
  <c r="I2099" i="4"/>
  <c r="I2098" i="4"/>
  <c r="F2097" i="4"/>
  <c r="I2097" i="4" s="1"/>
  <c r="G2096" i="4"/>
  <c r="G2101" i="4" s="1"/>
  <c r="F2096" i="4"/>
  <c r="I2091" i="4"/>
  <c r="L2090" i="4"/>
  <c r="I2090" i="4"/>
  <c r="G2088" i="4"/>
  <c r="L2088" i="4" s="1"/>
  <c r="I2086" i="4"/>
  <c r="I2084" i="4"/>
  <c r="I2083" i="4"/>
  <c r="I2082" i="4"/>
  <c r="I2081" i="4"/>
  <c r="G2079" i="4"/>
  <c r="I2079" i="4" s="1"/>
  <c r="H2077" i="4"/>
  <c r="I2076" i="4"/>
  <c r="I2075" i="4"/>
  <c r="I2074" i="4"/>
  <c r="F2073" i="4"/>
  <c r="I2073" i="4" s="1"/>
  <c r="G2072" i="4"/>
  <c r="G2077" i="4" s="1"/>
  <c r="I2077" i="4" s="1"/>
  <c r="F2072" i="4"/>
  <c r="I2067" i="4"/>
  <c r="L2066" i="4"/>
  <c r="I2066" i="4"/>
  <c r="G2064" i="4"/>
  <c r="L2064" i="4" s="1"/>
  <c r="L2069" i="4" s="1"/>
  <c r="I2062" i="4"/>
  <c r="I2060" i="4"/>
  <c r="I2059" i="4"/>
  <c r="I2058" i="4"/>
  <c r="I2057" i="4"/>
  <c r="I2055" i="4"/>
  <c r="G2055" i="4"/>
  <c r="H2053" i="4"/>
  <c r="I2052" i="4"/>
  <c r="I2051" i="4"/>
  <c r="I2050" i="4"/>
  <c r="F2049" i="4"/>
  <c r="I2049" i="4" s="1"/>
  <c r="G2048" i="4"/>
  <c r="G2053" i="4" s="1"/>
  <c r="I2053" i="4" s="1"/>
  <c r="F2048" i="4"/>
  <c r="I2048" i="4" s="1"/>
  <c r="I2043" i="4"/>
  <c r="L2042" i="4"/>
  <c r="I2042" i="4"/>
  <c r="I2040" i="4"/>
  <c r="G2040" i="4"/>
  <c r="L2040" i="4" s="1"/>
  <c r="I2038" i="4"/>
  <c r="I2036" i="4"/>
  <c r="I2035" i="4"/>
  <c r="I2034" i="4"/>
  <c r="I2033" i="4"/>
  <c r="G2031" i="4"/>
  <c r="I2031" i="4" s="1"/>
  <c r="H2029" i="4"/>
  <c r="I2028" i="4"/>
  <c r="I2027" i="4"/>
  <c r="I2026" i="4"/>
  <c r="F2025" i="4"/>
  <c r="I2025" i="4" s="1"/>
  <c r="G2024" i="4"/>
  <c r="G2029" i="4" s="1"/>
  <c r="I2029" i="4" s="1"/>
  <c r="F2024" i="4"/>
  <c r="I2019" i="4"/>
  <c r="L2018" i="4"/>
  <c r="I2018" i="4"/>
  <c r="G2016" i="4"/>
  <c r="L2016" i="4" s="1"/>
  <c r="L2021" i="4" s="1"/>
  <c r="I2014" i="4"/>
  <c r="I2012" i="4"/>
  <c r="I2011" i="4"/>
  <c r="I2010" i="4"/>
  <c r="I2009" i="4"/>
  <c r="I2007" i="4"/>
  <c r="G2007" i="4"/>
  <c r="H2005" i="4"/>
  <c r="I2004" i="4"/>
  <c r="I2003" i="4"/>
  <c r="I2002" i="4"/>
  <c r="F2001" i="4"/>
  <c r="I2001" i="4" s="1"/>
  <c r="G2000" i="4"/>
  <c r="G2005" i="4" s="1"/>
  <c r="F2000" i="4"/>
  <c r="I1995" i="4"/>
  <c r="L1994" i="4"/>
  <c r="I1994" i="4"/>
  <c r="I1992" i="4"/>
  <c r="G1992" i="4"/>
  <c r="L1992" i="4" s="1"/>
  <c r="I1990" i="4"/>
  <c r="I1988" i="4"/>
  <c r="I1987" i="4"/>
  <c r="I1986" i="4"/>
  <c r="I1985" i="4"/>
  <c r="G1983" i="4"/>
  <c r="I1983" i="4" s="1"/>
  <c r="H1981" i="4"/>
  <c r="I1980" i="4"/>
  <c r="I1979" i="4"/>
  <c r="I1978" i="4"/>
  <c r="F1977" i="4"/>
  <c r="I1977" i="4" s="1"/>
  <c r="G1976" i="4"/>
  <c r="G1981" i="4" s="1"/>
  <c r="I1981" i="4" s="1"/>
  <c r="F1976" i="4"/>
  <c r="I1976" i="4" s="1"/>
  <c r="I1971" i="4"/>
  <c r="L1970" i="4"/>
  <c r="I1970" i="4"/>
  <c r="I1968" i="4"/>
  <c r="G1968" i="4"/>
  <c r="L1968" i="4" s="1"/>
  <c r="I1966" i="4"/>
  <c r="I1964" i="4"/>
  <c r="I1963" i="4"/>
  <c r="I1962" i="4"/>
  <c r="I1961" i="4"/>
  <c r="G1959" i="4"/>
  <c r="I1959" i="4" s="1"/>
  <c r="H1957" i="4"/>
  <c r="I1956" i="4"/>
  <c r="I1955" i="4"/>
  <c r="I1954" i="4"/>
  <c r="F1953" i="4"/>
  <c r="I1953" i="4" s="1"/>
  <c r="G1952" i="4"/>
  <c r="G1957" i="4" s="1"/>
  <c r="I1957" i="4" s="1"/>
  <c r="F1952" i="4"/>
  <c r="I1947" i="4"/>
  <c r="L1946" i="4"/>
  <c r="I1946" i="4"/>
  <c r="G1944" i="4"/>
  <c r="L1944" i="4" s="1"/>
  <c r="I1942" i="4"/>
  <c r="I1940" i="4"/>
  <c r="I1939" i="4"/>
  <c r="I1938" i="4"/>
  <c r="I1937" i="4"/>
  <c r="I1935" i="4"/>
  <c r="G1935" i="4"/>
  <c r="H1933" i="4"/>
  <c r="I1932" i="4"/>
  <c r="I1931" i="4"/>
  <c r="I1930" i="4"/>
  <c r="F1929" i="4"/>
  <c r="I1929" i="4" s="1"/>
  <c r="G1928" i="4"/>
  <c r="G1933" i="4" s="1"/>
  <c r="F1928" i="4"/>
  <c r="I1928" i="4" s="1"/>
  <c r="I1923" i="4"/>
  <c r="L1922" i="4"/>
  <c r="I1922" i="4"/>
  <c r="G1920" i="4"/>
  <c r="L1920" i="4" s="1"/>
  <c r="I1918" i="4"/>
  <c r="I1916" i="4"/>
  <c r="I1915" i="4"/>
  <c r="I1914" i="4"/>
  <c r="I1913" i="4"/>
  <c r="G1911" i="4"/>
  <c r="I1911" i="4" s="1"/>
  <c r="H1909" i="4"/>
  <c r="I1908" i="4"/>
  <c r="I1907" i="4"/>
  <c r="I1906" i="4"/>
  <c r="F1905" i="4"/>
  <c r="I1905" i="4" s="1"/>
  <c r="G1904" i="4"/>
  <c r="G1909" i="4" s="1"/>
  <c r="I1909" i="4" s="1"/>
  <c r="F1904" i="4"/>
  <c r="I1899" i="4"/>
  <c r="L1898" i="4"/>
  <c r="I1898" i="4"/>
  <c r="G1896" i="4"/>
  <c r="L1896" i="4" s="1"/>
  <c r="I1894" i="4"/>
  <c r="I1892" i="4"/>
  <c r="I1891" i="4"/>
  <c r="I1890" i="4"/>
  <c r="I1889" i="4"/>
  <c r="G1887" i="4"/>
  <c r="I1887" i="4" s="1"/>
  <c r="H1885" i="4"/>
  <c r="I1884" i="4"/>
  <c r="I1883" i="4"/>
  <c r="I1882" i="4"/>
  <c r="F1881" i="4"/>
  <c r="I1881" i="4" s="1"/>
  <c r="G1880" i="4"/>
  <c r="G1885" i="4" s="1"/>
  <c r="I1885" i="4" s="1"/>
  <c r="F1880" i="4"/>
  <c r="I1875" i="4"/>
  <c r="L1874" i="4"/>
  <c r="I1874" i="4"/>
  <c r="I1872" i="4"/>
  <c r="G1872" i="4"/>
  <c r="L1872" i="4" s="1"/>
  <c r="I1870" i="4"/>
  <c r="I1868" i="4"/>
  <c r="I1867" i="4"/>
  <c r="I1866" i="4"/>
  <c r="I1865" i="4"/>
  <c r="G1863" i="4"/>
  <c r="I1863" i="4" s="1"/>
  <c r="H1861" i="4"/>
  <c r="I1860" i="4"/>
  <c r="I1859" i="4"/>
  <c r="I1858" i="4"/>
  <c r="F1857" i="4"/>
  <c r="I1857" i="4" s="1"/>
  <c r="G1856" i="4"/>
  <c r="G1861" i="4" s="1"/>
  <c r="I1861" i="4" s="1"/>
  <c r="F1856" i="4"/>
  <c r="I1851" i="4"/>
  <c r="L1850" i="4"/>
  <c r="I1850" i="4"/>
  <c r="G1848" i="4"/>
  <c r="L1848" i="4" s="1"/>
  <c r="I1846" i="4"/>
  <c r="I1844" i="4"/>
  <c r="I1843" i="4"/>
  <c r="I1842" i="4"/>
  <c r="I1841" i="4"/>
  <c r="I1839" i="4"/>
  <c r="G1839" i="4"/>
  <c r="H1837" i="4"/>
  <c r="I1836" i="4"/>
  <c r="I1835" i="4"/>
  <c r="I1834" i="4"/>
  <c r="F1833" i="4"/>
  <c r="I1833" i="4" s="1"/>
  <c r="G1832" i="4"/>
  <c r="G1837" i="4" s="1"/>
  <c r="F1832" i="4"/>
  <c r="B2119" i="4"/>
  <c r="D2119" i="4"/>
  <c r="F2119" i="4"/>
  <c r="I2119" i="4"/>
  <c r="A2120" i="4"/>
  <c r="F2121" i="4"/>
  <c r="I2121" i="4" s="1"/>
  <c r="F2122" i="4"/>
  <c r="I2122" i="4" s="1"/>
  <c r="F2123" i="4"/>
  <c r="I2123" i="4" s="1"/>
  <c r="F2124" i="4"/>
  <c r="I2124" i="4"/>
  <c r="F2125" i="4"/>
  <c r="I2125" i="4" s="1"/>
  <c r="F2126" i="4"/>
  <c r="I2126" i="4"/>
  <c r="F2127" i="4"/>
  <c r="I2127" i="4" s="1"/>
  <c r="F2128" i="4"/>
  <c r="I2128" i="4" s="1"/>
  <c r="F2129" i="4"/>
  <c r="I2129" i="4" s="1"/>
  <c r="I2130" i="4"/>
  <c r="I2131" i="4"/>
  <c r="I2132" i="4"/>
  <c r="I2133" i="4"/>
  <c r="I2140" i="4"/>
  <c r="I2141" i="4"/>
  <c r="G2143" i="4"/>
  <c r="G2151" i="4" s="1"/>
  <c r="F2144" i="4"/>
  <c r="G2144" i="4"/>
  <c r="I2144" i="4" s="1"/>
  <c r="F2145" i="4"/>
  <c r="G2145" i="4"/>
  <c r="I2145" i="4"/>
  <c r="G2146" i="4"/>
  <c r="I2146" i="4" s="1"/>
  <c r="G1761" i="4"/>
  <c r="G1760" i="4"/>
  <c r="G1765" i="4" s="1"/>
  <c r="I1755" i="4"/>
  <c r="L1754" i="4"/>
  <c r="I1754" i="4"/>
  <c r="I1752" i="4"/>
  <c r="G1752" i="4"/>
  <c r="L1752" i="4" s="1"/>
  <c r="I1750" i="4"/>
  <c r="I1748" i="4"/>
  <c r="I1747" i="4"/>
  <c r="I1746" i="4"/>
  <c r="I1744" i="4"/>
  <c r="I1743" i="4"/>
  <c r="G1743" i="4"/>
  <c r="H1741" i="4"/>
  <c r="I1740" i="4"/>
  <c r="I1739" i="4"/>
  <c r="I1738" i="4"/>
  <c r="G1737" i="4"/>
  <c r="G1741" i="4" s="1"/>
  <c r="I1741" i="4" s="1"/>
  <c r="F1737" i="4"/>
  <c r="I1732" i="4"/>
  <c r="L1731" i="4"/>
  <c r="I1731" i="4"/>
  <c r="G1729" i="4"/>
  <c r="L1729" i="4" s="1"/>
  <c r="L1734" i="4" s="1"/>
  <c r="I1727" i="4"/>
  <c r="I1725" i="4"/>
  <c r="I1724" i="4"/>
  <c r="I1723" i="4"/>
  <c r="I1721" i="4"/>
  <c r="G1720" i="4"/>
  <c r="I1720" i="4" s="1"/>
  <c r="H1718" i="4"/>
  <c r="I1717" i="4"/>
  <c r="I1716" i="4"/>
  <c r="I1715" i="4"/>
  <c r="G1714" i="4"/>
  <c r="G1718" i="4" s="1"/>
  <c r="I1718" i="4" s="1"/>
  <c r="F1714" i="4"/>
  <c r="I1709" i="4"/>
  <c r="L1708" i="4"/>
  <c r="I1708" i="4"/>
  <c r="I1706" i="4"/>
  <c r="G1706" i="4"/>
  <c r="L1706" i="4" s="1"/>
  <c r="I1704" i="4"/>
  <c r="I1702" i="4"/>
  <c r="I1701" i="4"/>
  <c r="I1700" i="4"/>
  <c r="I1698" i="4"/>
  <c r="I1697" i="4"/>
  <c r="G1697" i="4"/>
  <c r="H1695" i="4"/>
  <c r="I1694" i="4"/>
  <c r="I1693" i="4"/>
  <c r="I1692" i="4"/>
  <c r="G1691" i="4"/>
  <c r="G1695" i="4" s="1"/>
  <c r="I1695" i="4" s="1"/>
  <c r="F1691" i="4"/>
  <c r="I1779" i="4"/>
  <c r="L1778" i="4"/>
  <c r="I1778" i="4"/>
  <c r="G1776" i="4"/>
  <c r="L1776" i="4" s="1"/>
  <c r="L1781" i="4" s="1"/>
  <c r="I1774" i="4"/>
  <c r="I1772" i="4"/>
  <c r="I1771" i="4"/>
  <c r="I1770" i="4"/>
  <c r="I1768" i="4"/>
  <c r="G1767" i="4"/>
  <c r="I1767" i="4" s="1"/>
  <c r="H1765" i="4"/>
  <c r="I1764" i="4"/>
  <c r="I1763" i="4"/>
  <c r="I1762" i="4"/>
  <c r="F1761" i="4"/>
  <c r="F1760" i="4"/>
  <c r="I1760" i="4" s="1"/>
  <c r="I1686" i="4"/>
  <c r="L1685" i="4"/>
  <c r="I1685" i="4"/>
  <c r="G1683" i="4"/>
  <c r="L1683" i="4" s="1"/>
  <c r="I1681" i="4"/>
  <c r="I1679" i="4"/>
  <c r="I1678" i="4"/>
  <c r="I1677" i="4"/>
  <c r="I1675" i="4"/>
  <c r="G1674" i="4"/>
  <c r="I1674" i="4" s="1"/>
  <c r="H1672" i="4"/>
  <c r="I1671" i="4"/>
  <c r="I1670" i="4"/>
  <c r="I1669" i="4"/>
  <c r="G1668" i="4"/>
  <c r="G1672" i="4" s="1"/>
  <c r="I1672" i="4" s="1"/>
  <c r="F1668" i="4"/>
  <c r="I1663" i="4"/>
  <c r="L1662" i="4"/>
  <c r="I1662" i="4"/>
  <c r="G1660" i="4"/>
  <c r="L1660" i="4" s="1"/>
  <c r="I1658" i="4"/>
  <c r="I1656" i="4"/>
  <c r="I1655" i="4"/>
  <c r="I1654" i="4"/>
  <c r="I1652" i="4"/>
  <c r="G1651" i="4"/>
  <c r="I1651" i="4" s="1"/>
  <c r="H1649" i="4"/>
  <c r="I1648" i="4"/>
  <c r="I1647" i="4"/>
  <c r="I1646" i="4"/>
  <c r="G1645" i="4"/>
  <c r="F1650" i="4" s="1"/>
  <c r="G1650" i="4" s="1"/>
  <c r="F1645" i="4"/>
  <c r="I1640" i="4"/>
  <c r="L1639" i="4"/>
  <c r="I1639" i="4"/>
  <c r="G1637" i="4"/>
  <c r="L1637" i="4" s="1"/>
  <c r="I1635" i="4"/>
  <c r="I1633" i="4"/>
  <c r="I1632" i="4"/>
  <c r="I1631" i="4"/>
  <c r="I1629" i="4"/>
  <c r="I1628" i="4"/>
  <c r="G1628" i="4"/>
  <c r="H1626" i="4"/>
  <c r="I1625" i="4"/>
  <c r="I1624" i="4"/>
  <c r="I1623" i="4"/>
  <c r="G1622" i="4"/>
  <c r="G1626" i="4" s="1"/>
  <c r="I1626" i="4" s="1"/>
  <c r="F1622" i="4"/>
  <c r="I1617" i="4"/>
  <c r="L1616" i="4"/>
  <c r="I1616" i="4"/>
  <c r="I1614" i="4"/>
  <c r="G1614" i="4"/>
  <c r="L1614" i="4" s="1"/>
  <c r="I1612" i="4"/>
  <c r="I1610" i="4"/>
  <c r="I1609" i="4"/>
  <c r="I1608" i="4"/>
  <c r="I1606" i="4"/>
  <c r="I1605" i="4"/>
  <c r="G1605" i="4"/>
  <c r="H1603" i="4"/>
  <c r="I1602" i="4"/>
  <c r="I1601" i="4"/>
  <c r="I1600" i="4"/>
  <c r="G1599" i="4"/>
  <c r="G1603" i="4" s="1"/>
  <c r="I1603" i="4" s="1"/>
  <c r="F1599" i="4"/>
  <c r="I1594" i="4"/>
  <c r="L1593" i="4"/>
  <c r="I1593" i="4"/>
  <c r="L1591" i="4"/>
  <c r="I1591" i="4"/>
  <c r="G1591" i="4"/>
  <c r="I1589" i="4"/>
  <c r="I1587" i="4"/>
  <c r="I1586" i="4"/>
  <c r="I1585" i="4"/>
  <c r="I1583" i="4"/>
  <c r="G1582" i="4"/>
  <c r="I1582" i="4" s="1"/>
  <c r="H1580" i="4"/>
  <c r="I1579" i="4"/>
  <c r="I1578" i="4"/>
  <c r="I1577" i="4"/>
  <c r="G1576" i="4"/>
  <c r="F1581" i="4" s="1"/>
  <c r="G1581" i="4" s="1"/>
  <c r="F1576" i="4"/>
  <c r="G1553" i="4"/>
  <c r="G1552" i="4"/>
  <c r="G1557" i="4" s="1"/>
  <c r="F1553" i="4"/>
  <c r="I1571" i="4"/>
  <c r="L1570" i="4"/>
  <c r="I1570" i="4"/>
  <c r="G1568" i="4"/>
  <c r="L1568" i="4" s="1"/>
  <c r="L1573" i="4" s="1"/>
  <c r="I1566" i="4"/>
  <c r="I1564" i="4"/>
  <c r="I1563" i="4"/>
  <c r="I1562" i="4"/>
  <c r="I1560" i="4"/>
  <c r="G1559" i="4"/>
  <c r="I1559" i="4" s="1"/>
  <c r="H1557" i="4"/>
  <c r="I1556" i="4"/>
  <c r="I1555" i="4"/>
  <c r="I1554" i="4"/>
  <c r="F1552" i="4"/>
  <c r="I1547" i="4"/>
  <c r="L1546" i="4"/>
  <c r="I1546" i="4"/>
  <c r="I1544" i="4"/>
  <c r="G1544" i="4"/>
  <c r="L1544" i="4" s="1"/>
  <c r="L1549" i="4" s="1"/>
  <c r="I1542" i="4"/>
  <c r="I1540" i="4"/>
  <c r="I1539" i="4"/>
  <c r="I1538" i="4"/>
  <c r="I1536" i="4"/>
  <c r="G1535" i="4"/>
  <c r="I1535" i="4" s="1"/>
  <c r="H1533" i="4"/>
  <c r="I1532" i="4"/>
  <c r="I1531" i="4"/>
  <c r="I1530" i="4"/>
  <c r="G1529" i="4"/>
  <c r="G1533" i="4" s="1"/>
  <c r="I1533" i="4" s="1"/>
  <c r="F1529" i="4"/>
  <c r="I1513" i="4"/>
  <c r="I1524" i="4"/>
  <c r="L1523" i="4"/>
  <c r="I1523" i="4"/>
  <c r="G1521" i="4"/>
  <c r="L1521" i="4" s="1"/>
  <c r="L1526" i="4" s="1"/>
  <c r="I1519" i="4"/>
  <c r="I1517" i="4"/>
  <c r="I1516" i="4"/>
  <c r="I1515" i="4"/>
  <c r="G1512" i="4"/>
  <c r="I1512" i="4" s="1"/>
  <c r="H1510" i="4"/>
  <c r="I1509" i="4"/>
  <c r="I1508" i="4"/>
  <c r="I1507" i="4"/>
  <c r="G1506" i="4"/>
  <c r="G1518" i="4" s="1"/>
  <c r="F1506" i="4"/>
  <c r="I1557" i="4" l="1"/>
  <c r="I1683" i="4"/>
  <c r="I1729" i="4"/>
  <c r="G2147" i="4"/>
  <c r="I2147" i="4" s="1"/>
  <c r="I1848" i="4"/>
  <c r="I1856" i="4"/>
  <c r="I1920" i="4"/>
  <c r="I1944" i="4"/>
  <c r="I2016" i="4"/>
  <c r="I2088" i="4"/>
  <c r="I2112" i="4"/>
  <c r="I1800" i="4"/>
  <c r="L1619" i="4"/>
  <c r="I1637" i="4"/>
  <c r="I2143" i="4"/>
  <c r="I1896" i="4"/>
  <c r="G1797" i="4"/>
  <c r="G1801" i="4" s="1"/>
  <c r="I1809" i="4"/>
  <c r="L1829" i="4"/>
  <c r="L1665" i="4"/>
  <c r="I1765" i="4"/>
  <c r="L1877" i="4"/>
  <c r="I1933" i="4"/>
  <c r="I2005" i="4"/>
  <c r="L2045" i="4"/>
  <c r="I2064" i="4"/>
  <c r="I2101" i="4"/>
  <c r="I1785" i="4"/>
  <c r="I1824" i="4"/>
  <c r="H2142" i="4"/>
  <c r="I2142" i="4" s="1"/>
  <c r="I1813" i="4"/>
  <c r="I1808" i="4"/>
  <c r="I1789" i="4"/>
  <c r="G1821" i="4"/>
  <c r="F1814" i="4"/>
  <c r="G1814" i="4" s="1"/>
  <c r="I1801" i="4"/>
  <c r="M1801" i="4"/>
  <c r="M1805" i="4" s="1"/>
  <c r="F1790" i="4"/>
  <c r="G1790" i="4" s="1"/>
  <c r="I1797" i="4"/>
  <c r="L2117" i="4"/>
  <c r="I2096" i="4"/>
  <c r="G2109" i="4"/>
  <c r="F2102" i="4"/>
  <c r="G2102" i="4" s="1"/>
  <c r="L2093" i="4"/>
  <c r="F2078" i="4"/>
  <c r="G2078" i="4" s="1"/>
  <c r="I2072" i="4"/>
  <c r="G2085" i="4"/>
  <c r="G2061" i="4"/>
  <c r="F2054" i="4"/>
  <c r="G2054" i="4" s="1"/>
  <c r="I2024" i="4"/>
  <c r="G2037" i="4"/>
  <c r="F2030" i="4"/>
  <c r="G2030" i="4" s="1"/>
  <c r="I2000" i="4"/>
  <c r="G2013" i="4"/>
  <c r="F2006" i="4"/>
  <c r="G2006" i="4" s="1"/>
  <c r="L1997" i="4"/>
  <c r="G1989" i="4"/>
  <c r="F1982" i="4"/>
  <c r="G1982" i="4" s="1"/>
  <c r="L1973" i="4"/>
  <c r="I1952" i="4"/>
  <c r="G1965" i="4"/>
  <c r="F1958" i="4"/>
  <c r="G1958" i="4" s="1"/>
  <c r="L1949" i="4"/>
  <c r="L1925" i="4"/>
  <c r="G1941" i="4"/>
  <c r="F1934" i="4"/>
  <c r="G1934" i="4" s="1"/>
  <c r="I1904" i="4"/>
  <c r="G1917" i="4"/>
  <c r="F1910" i="4"/>
  <c r="G1910" i="4" s="1"/>
  <c r="L1901" i="4"/>
  <c r="G1893" i="4"/>
  <c r="F1886" i="4"/>
  <c r="G1886" i="4" s="1"/>
  <c r="I1880" i="4"/>
  <c r="G1869" i="4"/>
  <c r="F1862" i="4"/>
  <c r="G1862" i="4" s="1"/>
  <c r="I1837" i="4"/>
  <c r="L1853" i="4"/>
  <c r="I1832" i="4"/>
  <c r="F1838" i="4"/>
  <c r="G1838" i="4" s="1"/>
  <c r="I1838" i="4" s="1"/>
  <c r="G1845" i="4"/>
  <c r="I1776" i="4"/>
  <c r="F1766" i="4"/>
  <c r="G1766" i="4" s="1"/>
  <c r="G1769" i="4" s="1"/>
  <c r="I1769" i="4" s="1"/>
  <c r="I1761" i="4"/>
  <c r="G1773" i="4"/>
  <c r="G1777" i="4" s="1"/>
  <c r="M1777" i="4" s="1"/>
  <c r="M1781" i="4" s="1"/>
  <c r="L1757" i="4"/>
  <c r="G1749" i="4"/>
  <c r="F1742" i="4"/>
  <c r="G1742" i="4" s="1"/>
  <c r="I1737" i="4"/>
  <c r="G1726" i="4"/>
  <c r="F1719" i="4"/>
  <c r="G1719" i="4" s="1"/>
  <c r="I1714" i="4"/>
  <c r="L1711" i="4"/>
  <c r="G1703" i="4"/>
  <c r="F1696" i="4"/>
  <c r="G1696" i="4" s="1"/>
  <c r="I1691" i="4"/>
  <c r="L1688" i="4"/>
  <c r="G1680" i="4"/>
  <c r="F1673" i="4"/>
  <c r="G1673" i="4" s="1"/>
  <c r="I1668" i="4"/>
  <c r="G1653" i="4"/>
  <c r="I1653" i="4" s="1"/>
  <c r="I1650" i="4"/>
  <c r="G1649" i="4"/>
  <c r="I1649" i="4" s="1"/>
  <c r="I1660" i="4"/>
  <c r="I1645" i="4"/>
  <c r="G1657" i="4"/>
  <c r="L1642" i="4"/>
  <c r="F1627" i="4"/>
  <c r="G1627" i="4" s="1"/>
  <c r="G1630" i="4" s="1"/>
  <c r="G1634" i="4"/>
  <c r="I1622" i="4"/>
  <c r="G1611" i="4"/>
  <c r="F1604" i="4"/>
  <c r="G1604" i="4" s="1"/>
  <c r="I1599" i="4"/>
  <c r="L1596" i="4"/>
  <c r="I1576" i="4"/>
  <c r="G1588" i="4"/>
  <c r="G1592" i="4" s="1"/>
  <c r="I1592" i="4" s="1"/>
  <c r="G1580" i="4"/>
  <c r="I1580" i="4" s="1"/>
  <c r="G1584" i="4"/>
  <c r="I1584" i="4" s="1"/>
  <c r="I1581" i="4"/>
  <c r="I1588" i="4"/>
  <c r="I1568" i="4"/>
  <c r="I1553" i="4"/>
  <c r="F1558" i="4"/>
  <c r="G1558" i="4" s="1"/>
  <c r="G1565" i="4"/>
  <c r="I1552" i="4"/>
  <c r="G1541" i="4"/>
  <c r="F1534" i="4"/>
  <c r="G1534" i="4" s="1"/>
  <c r="I1529" i="4"/>
  <c r="I1506" i="4"/>
  <c r="G1522" i="4"/>
  <c r="I1518" i="4"/>
  <c r="F1511" i="4"/>
  <c r="G1511" i="4" s="1"/>
  <c r="G1514" i="4" s="1"/>
  <c r="I1514" i="4" s="1"/>
  <c r="G1510" i="4"/>
  <c r="I1510" i="4" s="1"/>
  <c r="I1521" i="4"/>
  <c r="I1501" i="4"/>
  <c r="L1500" i="4"/>
  <c r="I1500" i="4"/>
  <c r="G1498" i="4"/>
  <c r="L1498" i="4" s="1"/>
  <c r="I1496" i="4"/>
  <c r="I1494" i="4"/>
  <c r="I1493" i="4"/>
  <c r="I1492" i="4"/>
  <c r="I1491" i="4"/>
  <c r="G1489" i="4"/>
  <c r="I1489" i="4" s="1"/>
  <c r="H1487" i="4"/>
  <c r="I1485" i="4"/>
  <c r="I1484" i="4"/>
  <c r="I1483" i="4"/>
  <c r="I1482" i="4"/>
  <c r="I1481" i="4"/>
  <c r="F1480" i="4"/>
  <c r="I1480" i="4" s="1"/>
  <c r="G1479" i="4"/>
  <c r="F1479" i="4"/>
  <c r="G1478" i="4"/>
  <c r="F1478" i="4"/>
  <c r="I1473" i="4"/>
  <c r="L1472" i="4"/>
  <c r="I1472" i="4"/>
  <c r="G1470" i="4"/>
  <c r="L1470" i="4" s="1"/>
  <c r="I1468" i="4"/>
  <c r="I1466" i="4"/>
  <c r="I1465" i="4"/>
  <c r="I1464" i="4"/>
  <c r="I1463" i="4"/>
  <c r="I1461" i="4"/>
  <c r="G1461" i="4"/>
  <c r="H1459" i="4"/>
  <c r="I1457" i="4"/>
  <c r="I1456" i="4"/>
  <c r="I1455" i="4"/>
  <c r="I1454" i="4"/>
  <c r="I1453" i="4"/>
  <c r="F1452" i="4"/>
  <c r="I1452" i="4" s="1"/>
  <c r="G1451" i="4"/>
  <c r="F1451" i="4"/>
  <c r="I1451" i="4" s="1"/>
  <c r="G1450" i="4"/>
  <c r="G1467" i="4" s="1"/>
  <c r="F1450" i="4"/>
  <c r="I1450" i="4" s="1"/>
  <c r="I1445" i="4"/>
  <c r="L1444" i="4"/>
  <c r="I1444" i="4"/>
  <c r="I1442" i="4"/>
  <c r="G1442" i="4"/>
  <c r="L1442" i="4" s="1"/>
  <c r="I1440" i="4"/>
  <c r="I1438" i="4"/>
  <c r="I1437" i="4"/>
  <c r="I1436" i="4"/>
  <c r="I1435" i="4"/>
  <c r="G1433" i="4"/>
  <c r="I1433" i="4" s="1"/>
  <c r="H1431" i="4"/>
  <c r="I1429" i="4"/>
  <c r="I1428" i="4"/>
  <c r="I1427" i="4"/>
  <c r="I1426" i="4"/>
  <c r="I1425" i="4"/>
  <c r="F1424" i="4"/>
  <c r="I1424" i="4" s="1"/>
  <c r="G1423" i="4"/>
  <c r="F1423" i="4"/>
  <c r="I1423" i="4" s="1"/>
  <c r="G1422" i="4"/>
  <c r="F1422" i="4"/>
  <c r="I1422" i="4" s="1"/>
  <c r="I1417" i="4"/>
  <c r="L1416" i="4"/>
  <c r="I1416" i="4"/>
  <c r="G1414" i="4"/>
  <c r="L1414" i="4" s="1"/>
  <c r="I1412" i="4"/>
  <c r="I1410" i="4"/>
  <c r="I1409" i="4"/>
  <c r="I1408" i="4"/>
  <c r="I1407" i="4"/>
  <c r="G1405" i="4"/>
  <c r="I1405" i="4" s="1"/>
  <c r="H1403" i="4"/>
  <c r="I1402" i="4"/>
  <c r="I1401" i="4"/>
  <c r="I1400" i="4"/>
  <c r="F1399" i="4"/>
  <c r="G1398" i="4"/>
  <c r="F1398" i="4"/>
  <c r="G1397" i="4"/>
  <c r="G1403" i="4" s="1"/>
  <c r="F1397" i="4"/>
  <c r="I1397" i="4" s="1"/>
  <c r="I1392" i="4"/>
  <c r="L1391" i="4"/>
  <c r="I1391" i="4"/>
  <c r="G1389" i="4"/>
  <c r="L1389" i="4" s="1"/>
  <c r="I1387" i="4"/>
  <c r="I1385" i="4"/>
  <c r="I1384" i="4"/>
  <c r="I1383" i="4"/>
  <c r="I1382" i="4"/>
  <c r="G1380" i="4"/>
  <c r="I1380" i="4" s="1"/>
  <c r="H1378" i="4"/>
  <c r="I1377" i="4"/>
  <c r="I1376" i="4"/>
  <c r="I1375" i="4"/>
  <c r="F1374" i="4"/>
  <c r="G1373" i="4"/>
  <c r="F1373" i="4"/>
  <c r="I1373" i="4" s="1"/>
  <c r="G1372" i="4"/>
  <c r="G1378" i="4" s="1"/>
  <c r="F1372" i="4"/>
  <c r="I1367" i="4"/>
  <c r="L1366" i="4"/>
  <c r="I1366" i="4"/>
  <c r="I1364" i="4"/>
  <c r="G1364" i="4"/>
  <c r="L1364" i="4" s="1"/>
  <c r="I1362" i="4"/>
  <c r="I1360" i="4"/>
  <c r="I1359" i="4"/>
  <c r="I1358" i="4"/>
  <c r="I1357" i="4"/>
  <c r="G1355" i="4"/>
  <c r="I1355" i="4" s="1"/>
  <c r="H1353" i="4"/>
  <c r="I1352" i="4"/>
  <c r="I1351" i="4"/>
  <c r="I1350" i="4"/>
  <c r="F1349" i="4"/>
  <c r="G1348" i="4"/>
  <c r="G1353" i="4" s="1"/>
  <c r="I1353" i="4" s="1"/>
  <c r="F1348" i="4"/>
  <c r="I1343" i="4"/>
  <c r="L1342" i="4"/>
  <c r="I1342" i="4"/>
  <c r="G1340" i="4"/>
  <c r="L1340" i="4" s="1"/>
  <c r="I1338" i="4"/>
  <c r="I1336" i="4"/>
  <c r="I1335" i="4"/>
  <c r="I1334" i="4"/>
  <c r="I1333" i="4"/>
  <c r="G1331" i="4"/>
  <c r="I1331" i="4" s="1"/>
  <c r="H1329" i="4"/>
  <c r="I1328" i="4"/>
  <c r="I1327" i="4"/>
  <c r="I1326" i="4"/>
  <c r="F1325" i="4"/>
  <c r="G1324" i="4"/>
  <c r="G1329" i="4" s="1"/>
  <c r="I1329" i="4" s="1"/>
  <c r="F1324" i="4"/>
  <c r="I1319" i="4"/>
  <c r="L1318" i="4"/>
  <c r="I1318" i="4"/>
  <c r="G1316" i="4"/>
  <c r="L1316" i="4" s="1"/>
  <c r="I1314" i="4"/>
  <c r="I1312" i="4"/>
  <c r="I1311" i="4"/>
  <c r="I1310" i="4"/>
  <c r="I1309" i="4"/>
  <c r="G1307" i="4"/>
  <c r="I1307" i="4" s="1"/>
  <c r="H1305" i="4"/>
  <c r="I1304" i="4"/>
  <c r="I1303" i="4"/>
  <c r="I1302" i="4"/>
  <c r="F1301" i="4"/>
  <c r="G1300" i="4"/>
  <c r="F1300" i="4"/>
  <c r="G1299" i="4"/>
  <c r="G1305" i="4" s="1"/>
  <c r="F1299" i="4"/>
  <c r="I1299" i="4" s="1"/>
  <c r="I1294" i="4"/>
  <c r="L1293" i="4"/>
  <c r="I1293" i="4"/>
  <c r="G1291" i="4"/>
  <c r="L1291" i="4" s="1"/>
  <c r="I1289" i="4"/>
  <c r="I1287" i="4"/>
  <c r="I1286" i="4"/>
  <c r="I1285" i="4"/>
  <c r="I1284" i="4"/>
  <c r="G1282" i="4"/>
  <c r="I1282" i="4" s="1"/>
  <c r="H1280" i="4"/>
  <c r="I1279" i="4"/>
  <c r="I1278" i="4"/>
  <c r="I1277" i="4"/>
  <c r="F1276" i="4"/>
  <c r="G1275" i="4"/>
  <c r="F1275" i="4"/>
  <c r="G1274" i="4"/>
  <c r="G1280" i="4" s="1"/>
  <c r="F1274" i="4"/>
  <c r="I1269" i="4"/>
  <c r="L1268" i="4"/>
  <c r="I1268" i="4"/>
  <c r="G1266" i="4"/>
  <c r="L1266" i="4" s="1"/>
  <c r="I1264" i="4"/>
  <c r="I1262" i="4"/>
  <c r="I1261" i="4"/>
  <c r="I1260" i="4"/>
  <c r="I1259" i="4"/>
  <c r="G1257" i="4"/>
  <c r="I1257" i="4" s="1"/>
  <c r="H1255" i="4"/>
  <c r="I1254" i="4"/>
  <c r="I1253" i="4"/>
  <c r="I1252" i="4"/>
  <c r="F1251" i="4"/>
  <c r="G1250" i="4"/>
  <c r="F1250" i="4"/>
  <c r="G1249" i="4"/>
  <c r="G1263" i="4" s="1"/>
  <c r="F1249" i="4"/>
  <c r="I1244" i="4"/>
  <c r="L1243" i="4"/>
  <c r="I1243" i="4"/>
  <c r="G1241" i="4"/>
  <c r="L1241" i="4" s="1"/>
  <c r="L1246" i="4" s="1"/>
  <c r="I1239" i="4"/>
  <c r="I1237" i="4"/>
  <c r="I1236" i="4"/>
  <c r="I1235" i="4"/>
  <c r="I1234" i="4"/>
  <c r="G1232" i="4"/>
  <c r="I1232" i="4" s="1"/>
  <c r="H1230" i="4"/>
  <c r="I1229" i="4"/>
  <c r="I1228" i="4"/>
  <c r="I1227" i="4"/>
  <c r="F1226" i="4"/>
  <c r="G1225" i="4"/>
  <c r="F1225" i="4"/>
  <c r="G1224" i="4"/>
  <c r="G1230" i="4" s="1"/>
  <c r="F1224" i="4"/>
  <c r="I1378" i="4" l="1"/>
  <c r="I1389" i="4"/>
  <c r="L1419" i="4"/>
  <c r="L1503" i="4"/>
  <c r="G1659" i="4"/>
  <c r="G1349" i="4"/>
  <c r="I1403" i="4"/>
  <c r="I1414" i="4"/>
  <c r="L1475" i="4"/>
  <c r="I1498" i="4"/>
  <c r="I1773" i="4"/>
  <c r="I1777" i="4"/>
  <c r="I1275" i="4"/>
  <c r="I1300" i="4"/>
  <c r="I1340" i="4"/>
  <c r="I1348" i="4"/>
  <c r="F1354" i="4"/>
  <c r="G1354" i="4" s="1"/>
  <c r="I1398" i="4"/>
  <c r="G1431" i="4"/>
  <c r="I1431" i="4" s="1"/>
  <c r="I1470" i="4"/>
  <c r="M1592" i="4"/>
  <c r="M1596" i="4" s="1"/>
  <c r="G1817" i="4"/>
  <c r="I1817" i="4" s="1"/>
  <c r="G1823" i="4"/>
  <c r="I1814" i="4"/>
  <c r="G1825" i="4"/>
  <c r="I1821" i="4"/>
  <c r="G1793" i="4"/>
  <c r="I1793" i="4" s="1"/>
  <c r="I1790" i="4"/>
  <c r="G2104" i="4"/>
  <c r="I2104" i="4" s="1"/>
  <c r="G2111" i="4"/>
  <c r="I2102" i="4"/>
  <c r="G2113" i="4"/>
  <c r="I2109" i="4"/>
  <c r="G2089" i="4"/>
  <c r="I2085" i="4"/>
  <c r="G2080" i="4"/>
  <c r="I2080" i="4" s="1"/>
  <c r="I2078" i="4"/>
  <c r="G2056" i="4"/>
  <c r="I2056" i="4" s="1"/>
  <c r="G2063" i="4"/>
  <c r="I2054" i="4"/>
  <c r="G2065" i="4"/>
  <c r="I2061" i="4"/>
  <c r="G2032" i="4"/>
  <c r="I2032" i="4" s="1"/>
  <c r="G2039" i="4"/>
  <c r="I2030" i="4"/>
  <c r="G2041" i="4"/>
  <c r="I2037" i="4"/>
  <c r="G2008" i="4"/>
  <c r="I2008" i="4" s="1"/>
  <c r="I2006" i="4"/>
  <c r="G2017" i="4"/>
  <c r="I2013" i="4"/>
  <c r="G1984" i="4"/>
  <c r="I1984" i="4" s="1"/>
  <c r="G1991" i="4"/>
  <c r="I1982" i="4"/>
  <c r="G1993" i="4"/>
  <c r="I1989" i="4"/>
  <c r="G1960" i="4"/>
  <c r="I1960" i="4" s="1"/>
  <c r="G1967" i="4"/>
  <c r="I1958" i="4"/>
  <c r="G1969" i="4"/>
  <c r="I1965" i="4"/>
  <c r="G1936" i="4"/>
  <c r="I1936" i="4" s="1"/>
  <c r="I1934" i="4"/>
  <c r="G1945" i="4"/>
  <c r="I1941" i="4"/>
  <c r="G1921" i="4"/>
  <c r="I1917" i="4"/>
  <c r="G1912" i="4"/>
  <c r="I1912" i="4" s="1"/>
  <c r="G1919" i="4"/>
  <c r="I1910" i="4"/>
  <c r="G1888" i="4"/>
  <c r="I1888" i="4" s="1"/>
  <c r="I1886" i="4"/>
  <c r="G1897" i="4"/>
  <c r="I1893" i="4"/>
  <c r="G1840" i="4"/>
  <c r="I1840" i="4" s="1"/>
  <c r="G1873" i="4"/>
  <c r="I1869" i="4"/>
  <c r="G1864" i="4"/>
  <c r="I1864" i="4" s="1"/>
  <c r="I1862" i="4"/>
  <c r="G1849" i="4"/>
  <c r="I1845" i="4"/>
  <c r="I1766" i="4"/>
  <c r="I1742" i="4"/>
  <c r="G1745" i="4"/>
  <c r="I1745" i="4" s="1"/>
  <c r="G1753" i="4"/>
  <c r="I1749" i="4"/>
  <c r="I1719" i="4"/>
  <c r="G1722" i="4"/>
  <c r="I1722" i="4" s="1"/>
  <c r="G1730" i="4"/>
  <c r="I1726" i="4"/>
  <c r="G1699" i="4"/>
  <c r="I1699" i="4" s="1"/>
  <c r="I1696" i="4"/>
  <c r="G1707" i="4"/>
  <c r="I1703" i="4"/>
  <c r="G1775" i="4"/>
  <c r="G1676" i="4"/>
  <c r="I1676" i="4" s="1"/>
  <c r="I1673" i="4"/>
  <c r="G1684" i="4"/>
  <c r="I1680" i="4"/>
  <c r="G1661" i="4"/>
  <c r="G1665" i="4" s="1"/>
  <c r="I1657" i="4"/>
  <c r="I1659" i="4"/>
  <c r="K1659" i="4"/>
  <c r="K1665" i="4" s="1"/>
  <c r="I1630" i="4"/>
  <c r="G1636" i="4"/>
  <c r="K1636" i="4" s="1"/>
  <c r="K1642" i="4" s="1"/>
  <c r="I1627" i="4"/>
  <c r="G1638" i="4"/>
  <c r="I1634" i="4"/>
  <c r="I1604" i="4"/>
  <c r="G1607" i="4"/>
  <c r="I1607" i="4" s="1"/>
  <c r="G1615" i="4"/>
  <c r="I1611" i="4"/>
  <c r="G1590" i="4"/>
  <c r="G1569" i="4"/>
  <c r="I1565" i="4"/>
  <c r="G1561" i="4"/>
  <c r="I1561" i="4" s="1"/>
  <c r="I1558" i="4"/>
  <c r="I1534" i="4"/>
  <c r="G1537" i="4"/>
  <c r="I1537" i="4" s="1"/>
  <c r="G1545" i="4"/>
  <c r="I1541" i="4"/>
  <c r="H1486" i="4"/>
  <c r="I1486" i="4" s="1"/>
  <c r="M1522" i="4"/>
  <c r="M1526" i="4" s="1"/>
  <c r="I1522" i="4"/>
  <c r="I1511" i="4"/>
  <c r="G1487" i="4"/>
  <c r="I1487" i="4" s="1"/>
  <c r="I1478" i="4"/>
  <c r="G1495" i="4"/>
  <c r="I1495" i="4" s="1"/>
  <c r="I1479" i="4"/>
  <c r="H1458" i="4"/>
  <c r="I1458" i="4" s="1"/>
  <c r="F1488" i="4"/>
  <c r="G1488" i="4" s="1"/>
  <c r="G1459" i="4"/>
  <c r="I1459" i="4" s="1"/>
  <c r="G1471" i="4"/>
  <c r="I1467" i="4"/>
  <c r="F1460" i="4"/>
  <c r="G1460" i="4" s="1"/>
  <c r="H1430" i="4"/>
  <c r="I1430" i="4" s="1"/>
  <c r="L1447" i="4"/>
  <c r="G1439" i="4"/>
  <c r="F1432" i="4"/>
  <c r="G1432" i="4" s="1"/>
  <c r="G1411" i="4"/>
  <c r="G1399" i="4"/>
  <c r="I1399" i="4" s="1"/>
  <c r="F1404" i="4"/>
  <c r="G1404" i="4" s="1"/>
  <c r="L1394" i="4"/>
  <c r="I1372" i="4"/>
  <c r="I1349" i="4"/>
  <c r="G1386" i="4"/>
  <c r="G1374" i="4"/>
  <c r="I1374" i="4" s="1"/>
  <c r="F1379" i="4"/>
  <c r="G1379" i="4" s="1"/>
  <c r="L1369" i="4"/>
  <c r="G1356" i="4"/>
  <c r="I1356" i="4" s="1"/>
  <c r="I1354" i="4"/>
  <c r="G1361" i="4"/>
  <c r="I1241" i="4"/>
  <c r="I1230" i="4"/>
  <c r="L1271" i="4"/>
  <c r="G1325" i="4"/>
  <c r="I1325" i="4" s="1"/>
  <c r="I1225" i="4"/>
  <c r="I1280" i="4"/>
  <c r="I1305" i="4"/>
  <c r="I1316" i="4"/>
  <c r="I1324" i="4"/>
  <c r="F1330" i="4"/>
  <c r="G1330" i="4" s="1"/>
  <c r="I1330" i="4" s="1"/>
  <c r="L1345" i="4"/>
  <c r="G1337" i="4"/>
  <c r="L1321" i="4"/>
  <c r="G1301" i="4"/>
  <c r="I1301" i="4" s="1"/>
  <c r="F1306" i="4"/>
  <c r="G1306" i="4" s="1"/>
  <c r="G1308" i="4" s="1"/>
  <c r="I1308" i="4" s="1"/>
  <c r="G1313" i="4"/>
  <c r="L1296" i="4"/>
  <c r="G1276" i="4"/>
  <c r="I1276" i="4" s="1"/>
  <c r="I1274" i="4"/>
  <c r="I1291" i="4"/>
  <c r="G1288" i="4"/>
  <c r="F1281" i="4"/>
  <c r="G1281" i="4" s="1"/>
  <c r="G1251" i="4"/>
  <c r="I1251" i="4" s="1"/>
  <c r="G1255" i="4"/>
  <c r="I1255" i="4" s="1"/>
  <c r="F1256" i="4"/>
  <c r="G1256" i="4" s="1"/>
  <c r="I1256" i="4" s="1"/>
  <c r="I1249" i="4"/>
  <c r="I1250" i="4"/>
  <c r="G1267" i="4"/>
  <c r="I1263" i="4"/>
  <c r="I1266" i="4"/>
  <c r="I1224" i="4"/>
  <c r="G1238" i="4"/>
  <c r="G1226" i="4"/>
  <c r="I1226" i="4" s="1"/>
  <c r="F1231" i="4"/>
  <c r="G1231" i="4" s="1"/>
  <c r="I1219" i="4"/>
  <c r="L1218" i="4"/>
  <c r="I1218" i="4"/>
  <c r="G1216" i="4"/>
  <c r="L1216" i="4" s="1"/>
  <c r="I1214" i="4"/>
  <c r="I1212" i="4"/>
  <c r="I1211" i="4"/>
  <c r="I1210" i="4"/>
  <c r="I1209" i="4"/>
  <c r="I1207" i="4"/>
  <c r="G1207" i="4"/>
  <c r="H1205" i="4"/>
  <c r="I1204" i="4"/>
  <c r="I1203" i="4"/>
  <c r="I1202" i="4"/>
  <c r="F1201" i="4"/>
  <c r="G1200" i="4"/>
  <c r="G1205" i="4" s="1"/>
  <c r="I1205" i="4" s="1"/>
  <c r="F1200" i="4"/>
  <c r="I1195" i="4"/>
  <c r="L1194" i="4"/>
  <c r="I1194" i="4"/>
  <c r="I1192" i="4"/>
  <c r="G1192" i="4"/>
  <c r="L1192" i="4" s="1"/>
  <c r="I1190" i="4"/>
  <c r="I1188" i="4"/>
  <c r="I1187" i="4"/>
  <c r="I1186" i="4"/>
  <c r="I1185" i="4"/>
  <c r="G1183" i="4"/>
  <c r="I1183" i="4" s="1"/>
  <c r="H1181" i="4"/>
  <c r="I1180" i="4"/>
  <c r="I1179" i="4"/>
  <c r="I1178" i="4"/>
  <c r="F1177" i="4"/>
  <c r="G1176" i="4"/>
  <c r="G1181" i="4" s="1"/>
  <c r="F1176" i="4"/>
  <c r="G2148" i="4"/>
  <c r="I2148" i="4" s="1"/>
  <c r="I1171" i="4"/>
  <c r="L1170" i="4"/>
  <c r="I1170" i="4"/>
  <c r="G1168" i="4"/>
  <c r="L1168" i="4" s="1"/>
  <c r="I1166" i="4"/>
  <c r="I1164" i="4"/>
  <c r="I1163" i="4"/>
  <c r="I1162" i="4"/>
  <c r="I1161" i="4"/>
  <c r="G1159" i="4"/>
  <c r="I1159" i="4" s="1"/>
  <c r="H1157" i="4"/>
  <c r="I1156" i="4"/>
  <c r="I1155" i="4"/>
  <c r="I1154" i="4"/>
  <c r="F1153" i="4"/>
  <c r="G1152" i="4"/>
  <c r="G1157" i="4" s="1"/>
  <c r="I1157" i="4" s="1"/>
  <c r="F1152" i="4"/>
  <c r="I1147" i="4"/>
  <c r="L1146" i="4"/>
  <c r="I1146" i="4"/>
  <c r="G1144" i="4"/>
  <c r="L1144" i="4" s="1"/>
  <c r="I1142" i="4"/>
  <c r="I1140" i="4"/>
  <c r="I1139" i="4"/>
  <c r="I1138" i="4"/>
  <c r="I1137" i="4"/>
  <c r="G1135" i="4"/>
  <c r="I1135" i="4" s="1"/>
  <c r="H1133" i="4"/>
  <c r="I1132" i="4"/>
  <c r="I1131" i="4"/>
  <c r="I1130" i="4"/>
  <c r="F1129" i="4"/>
  <c r="G1128" i="4"/>
  <c r="G1133" i="4" s="1"/>
  <c r="F1128" i="4"/>
  <c r="I1128" i="4" s="1"/>
  <c r="I1123" i="4"/>
  <c r="L1122" i="4"/>
  <c r="I1122" i="4"/>
  <c r="G1120" i="4"/>
  <c r="L1120" i="4" s="1"/>
  <c r="I1118" i="4"/>
  <c r="I1116" i="4"/>
  <c r="I1115" i="4"/>
  <c r="I1114" i="4"/>
  <c r="I1113" i="4"/>
  <c r="G1111" i="4"/>
  <c r="I1111" i="4" s="1"/>
  <c r="H1109" i="4"/>
  <c r="I1108" i="4"/>
  <c r="I1107" i="4"/>
  <c r="I1106" i="4"/>
  <c r="F1105" i="4"/>
  <c r="G1104" i="4"/>
  <c r="F1104" i="4"/>
  <c r="G1103" i="4"/>
  <c r="G1117" i="4" s="1"/>
  <c r="F1103" i="4"/>
  <c r="I1168" i="4" l="1"/>
  <c r="L1125" i="4"/>
  <c r="G1642" i="4"/>
  <c r="G1728" i="4"/>
  <c r="G1734" i="4" s="1"/>
  <c r="I1103" i="4"/>
  <c r="I1133" i="4"/>
  <c r="I1181" i="4"/>
  <c r="G1499" i="4"/>
  <c r="I1499" i="4" s="1"/>
  <c r="G1895" i="4"/>
  <c r="G2015" i="4"/>
  <c r="I1825" i="4"/>
  <c r="M1825" i="4"/>
  <c r="M1829" i="4" s="1"/>
  <c r="G1829" i="4"/>
  <c r="K1823" i="4"/>
  <c r="K1829" i="4" s="1"/>
  <c r="I1823" i="4"/>
  <c r="H1828" i="4" s="1"/>
  <c r="I1828" i="4" s="1"/>
  <c r="G1799" i="4"/>
  <c r="G2117" i="4"/>
  <c r="K2111" i="4"/>
  <c r="K2117" i="4" s="1"/>
  <c r="I2111" i="4"/>
  <c r="I2113" i="4"/>
  <c r="M2113" i="4"/>
  <c r="M2117" i="4" s="1"/>
  <c r="G2087" i="4"/>
  <c r="G2093" i="4" s="1"/>
  <c r="I2087" i="4"/>
  <c r="I2089" i="4"/>
  <c r="M2089" i="4"/>
  <c r="M2093" i="4" s="1"/>
  <c r="G2069" i="4"/>
  <c r="K2063" i="4"/>
  <c r="K2069" i="4" s="1"/>
  <c r="I2063" i="4"/>
  <c r="I2065" i="4"/>
  <c r="M2065" i="4"/>
  <c r="M2069" i="4" s="1"/>
  <c r="G2045" i="4"/>
  <c r="K2039" i="4"/>
  <c r="K2045" i="4" s="1"/>
  <c r="I2039" i="4"/>
  <c r="I2041" i="4"/>
  <c r="H2044" i="4" s="1"/>
  <c r="I2044" i="4" s="1"/>
  <c r="M2041" i="4"/>
  <c r="M2045" i="4" s="1"/>
  <c r="I2017" i="4"/>
  <c r="M2017" i="4"/>
  <c r="M2021" i="4" s="1"/>
  <c r="G2021" i="4"/>
  <c r="K2015" i="4"/>
  <c r="K2021" i="4" s="1"/>
  <c r="I2015" i="4"/>
  <c r="G1997" i="4"/>
  <c r="K1991" i="4"/>
  <c r="K1997" i="4" s="1"/>
  <c r="I1991" i="4"/>
  <c r="I1993" i="4"/>
  <c r="M1993" i="4"/>
  <c r="M1997" i="4" s="1"/>
  <c r="G1973" i="4"/>
  <c r="K1967" i="4"/>
  <c r="K1973" i="4" s="1"/>
  <c r="I1967" i="4"/>
  <c r="I1969" i="4"/>
  <c r="M1969" i="4"/>
  <c r="M1973" i="4" s="1"/>
  <c r="G1943" i="4"/>
  <c r="K1943" i="4" s="1"/>
  <c r="K1949" i="4" s="1"/>
  <c r="G1949" i="4"/>
  <c r="I1945" i="4"/>
  <c r="M1945" i="4"/>
  <c r="M1949" i="4" s="1"/>
  <c r="G1925" i="4"/>
  <c r="K1919" i="4"/>
  <c r="K1925" i="4" s="1"/>
  <c r="I1919" i="4"/>
  <c r="I1921" i="4"/>
  <c r="M1921" i="4"/>
  <c r="M1925" i="4" s="1"/>
  <c r="G1901" i="4"/>
  <c r="K1895" i="4"/>
  <c r="K1901" i="4" s="1"/>
  <c r="I1895" i="4"/>
  <c r="I1897" i="4"/>
  <c r="M1897" i="4"/>
  <c r="M1901" i="4" s="1"/>
  <c r="G1847" i="4"/>
  <c r="G1853" i="4" s="1"/>
  <c r="G1871" i="4"/>
  <c r="I1873" i="4"/>
  <c r="M1873" i="4"/>
  <c r="M1877" i="4" s="1"/>
  <c r="I1849" i="4"/>
  <c r="M1849" i="4"/>
  <c r="M1853" i="4" s="1"/>
  <c r="I1753" i="4"/>
  <c r="M1753" i="4"/>
  <c r="M1757" i="4" s="1"/>
  <c r="G1751" i="4"/>
  <c r="I1730" i="4"/>
  <c r="M1730" i="4"/>
  <c r="M1734" i="4" s="1"/>
  <c r="I1707" i="4"/>
  <c r="M1707" i="4"/>
  <c r="M1711" i="4" s="1"/>
  <c r="G1705" i="4"/>
  <c r="I1775" i="4"/>
  <c r="G1781" i="4"/>
  <c r="K1775" i="4"/>
  <c r="K1781" i="4" s="1"/>
  <c r="I1684" i="4"/>
  <c r="M1684" i="4"/>
  <c r="M1688" i="4" s="1"/>
  <c r="G1682" i="4"/>
  <c r="M1661" i="4"/>
  <c r="M1665" i="4" s="1"/>
  <c r="I1661" i="4"/>
  <c r="I1636" i="4"/>
  <c r="I1638" i="4"/>
  <c r="M1638" i="4"/>
  <c r="M1642" i="4" s="1"/>
  <c r="I1615" i="4"/>
  <c r="M1615" i="4"/>
  <c r="M1619" i="4" s="1"/>
  <c r="G1613" i="4"/>
  <c r="G1596" i="4"/>
  <c r="K1590" i="4"/>
  <c r="K1596" i="4" s="1"/>
  <c r="I1590" i="4"/>
  <c r="I1569" i="4"/>
  <c r="M1569" i="4"/>
  <c r="M1573" i="4" s="1"/>
  <c r="G1567" i="4"/>
  <c r="G1543" i="4"/>
  <c r="I1543" i="4" s="1"/>
  <c r="I1545" i="4"/>
  <c r="M1545" i="4"/>
  <c r="M1549" i="4" s="1"/>
  <c r="K1543" i="4"/>
  <c r="K1549" i="4" s="1"/>
  <c r="G1520" i="4"/>
  <c r="G1490" i="4"/>
  <c r="I1490" i="4" s="1"/>
  <c r="I1488" i="4"/>
  <c r="M1499" i="4"/>
  <c r="M1503" i="4" s="1"/>
  <c r="I1471" i="4"/>
  <c r="M1471" i="4"/>
  <c r="M1475" i="4" s="1"/>
  <c r="G1462" i="4"/>
  <c r="I1462" i="4" s="1"/>
  <c r="I1460" i="4"/>
  <c r="G1434" i="4"/>
  <c r="I1434" i="4" s="1"/>
  <c r="I1432" i="4"/>
  <c r="G1443" i="4"/>
  <c r="I1439" i="4"/>
  <c r="G1415" i="4"/>
  <c r="I1411" i="4"/>
  <c r="G1406" i="4"/>
  <c r="I1406" i="4" s="1"/>
  <c r="G1413" i="4"/>
  <c r="I1404" i="4"/>
  <c r="G1390" i="4"/>
  <c r="I1386" i="4"/>
  <c r="G1381" i="4"/>
  <c r="I1381" i="4" s="1"/>
  <c r="I1379" i="4"/>
  <c r="G1363" i="4"/>
  <c r="G1332" i="4"/>
  <c r="I1332" i="4" s="1"/>
  <c r="G1365" i="4"/>
  <c r="I1361" i="4"/>
  <c r="K1363" i="4"/>
  <c r="K1369" i="4" s="1"/>
  <c r="I1363" i="4"/>
  <c r="L1149" i="4"/>
  <c r="G1153" i="4"/>
  <c r="G1177" i="4"/>
  <c r="L1221" i="4"/>
  <c r="G1258" i="4"/>
  <c r="I1258" i="4" s="1"/>
  <c r="I1144" i="4"/>
  <c r="I1152" i="4"/>
  <c r="F1158" i="4"/>
  <c r="G1158" i="4" s="1"/>
  <c r="G1160" i="4" s="1"/>
  <c r="I1160" i="4" s="1"/>
  <c r="I1176" i="4"/>
  <c r="F1182" i="4"/>
  <c r="G1182" i="4" s="1"/>
  <c r="I1216" i="4"/>
  <c r="G1341" i="4"/>
  <c r="I1337" i="4"/>
  <c r="I1306" i="4"/>
  <c r="G1317" i="4"/>
  <c r="I1313" i="4"/>
  <c r="G1315" i="4"/>
  <c r="G1292" i="4"/>
  <c r="I1288" i="4"/>
  <c r="G1283" i="4"/>
  <c r="I1283" i="4" s="1"/>
  <c r="I1281" i="4"/>
  <c r="M1267" i="4"/>
  <c r="M1271" i="4" s="1"/>
  <c r="I1267" i="4"/>
  <c r="G1265" i="4"/>
  <c r="G1242" i="4"/>
  <c r="I1238" i="4"/>
  <c r="I1177" i="4"/>
  <c r="G1233" i="4"/>
  <c r="I1233" i="4" s="1"/>
  <c r="I1231" i="4"/>
  <c r="G1201" i="4"/>
  <c r="I1201" i="4" s="1"/>
  <c r="F1206" i="4"/>
  <c r="G1206" i="4" s="1"/>
  <c r="G1208" i="4" s="1"/>
  <c r="I1208" i="4" s="1"/>
  <c r="I1200" i="4"/>
  <c r="G1213" i="4"/>
  <c r="L1197" i="4"/>
  <c r="G1184" i="4"/>
  <c r="I1184" i="4" s="1"/>
  <c r="I1182" i="4"/>
  <c r="G1189" i="4"/>
  <c r="I1153" i="4"/>
  <c r="L1173" i="4"/>
  <c r="I1158" i="4"/>
  <c r="G1165" i="4"/>
  <c r="I1104" i="4"/>
  <c r="G1129" i="4"/>
  <c r="I1129" i="4" s="1"/>
  <c r="F1134" i="4"/>
  <c r="G1134" i="4" s="1"/>
  <c r="G1136" i="4" s="1"/>
  <c r="I1136" i="4" s="1"/>
  <c r="G1141" i="4"/>
  <c r="G1105" i="4"/>
  <c r="I1105" i="4" s="1"/>
  <c r="G1109" i="4"/>
  <c r="I1109" i="4" s="1"/>
  <c r="F1110" i="4"/>
  <c r="G1110" i="4" s="1"/>
  <c r="G1112" i="4" s="1"/>
  <c r="I1112" i="4" s="1"/>
  <c r="G1121" i="4"/>
  <c r="I1117" i="4"/>
  <c r="I1120" i="4"/>
  <c r="I1098" i="4"/>
  <c r="L1097" i="4"/>
  <c r="I1097" i="4"/>
  <c r="G1095" i="4"/>
  <c r="I1095" i="4" s="1"/>
  <c r="I1093" i="4"/>
  <c r="I1091" i="4"/>
  <c r="I1090" i="4"/>
  <c r="I1089" i="4"/>
  <c r="I1088" i="4"/>
  <c r="G1086" i="4"/>
  <c r="I1086" i="4" s="1"/>
  <c r="H1084" i="4"/>
  <c r="I1083" i="4"/>
  <c r="I1082" i="4"/>
  <c r="I1081" i="4"/>
  <c r="F1080" i="4"/>
  <c r="G1079" i="4"/>
  <c r="F1079" i="4"/>
  <c r="G1078" i="4"/>
  <c r="G1084" i="4" s="1"/>
  <c r="F1078" i="4"/>
  <c r="I1073" i="4"/>
  <c r="L1072" i="4"/>
  <c r="I1072" i="4"/>
  <c r="G1070" i="4"/>
  <c r="L1070" i="4" s="1"/>
  <c r="I1068" i="4"/>
  <c r="I1066" i="4"/>
  <c r="I1065" i="4"/>
  <c r="I1064" i="4"/>
  <c r="I1063" i="4"/>
  <c r="G1061" i="4"/>
  <c r="I1061" i="4" s="1"/>
  <c r="H1059" i="4"/>
  <c r="I1058" i="4"/>
  <c r="I1057" i="4"/>
  <c r="I1056" i="4"/>
  <c r="F1055" i="4"/>
  <c r="G1054" i="4"/>
  <c r="F1054" i="4"/>
  <c r="G1053" i="4"/>
  <c r="G1059" i="4" s="1"/>
  <c r="F1053" i="4"/>
  <c r="I1053" i="4" s="1"/>
  <c r="I1048" i="4"/>
  <c r="L1047" i="4"/>
  <c r="I1047" i="4"/>
  <c r="G1045" i="4"/>
  <c r="L1045" i="4" s="1"/>
  <c r="I1043" i="4"/>
  <c r="I1041" i="4"/>
  <c r="I1040" i="4"/>
  <c r="I1039" i="4"/>
  <c r="I1038" i="4"/>
  <c r="G1036" i="4"/>
  <c r="I1036" i="4" s="1"/>
  <c r="H1034" i="4"/>
  <c r="I1033" i="4"/>
  <c r="I1032" i="4"/>
  <c r="I1031" i="4"/>
  <c r="F1030" i="4"/>
  <c r="G1029" i="4"/>
  <c r="F1029" i="4"/>
  <c r="G1028" i="4"/>
  <c r="G1034" i="4" s="1"/>
  <c r="F1028" i="4"/>
  <c r="I1023" i="4"/>
  <c r="L1022" i="4"/>
  <c r="I1022" i="4"/>
  <c r="G1020" i="4"/>
  <c r="L1020" i="4" s="1"/>
  <c r="I1018" i="4"/>
  <c r="I1016" i="4"/>
  <c r="I1015" i="4"/>
  <c r="I1014" i="4"/>
  <c r="I1013" i="4"/>
  <c r="G1011" i="4"/>
  <c r="I1011" i="4" s="1"/>
  <c r="H1009" i="4"/>
  <c r="I1008" i="4"/>
  <c r="I1007" i="4"/>
  <c r="I1006" i="4"/>
  <c r="F1005" i="4"/>
  <c r="G1004" i="4"/>
  <c r="F1004" i="4"/>
  <c r="G1003" i="4"/>
  <c r="G1017" i="4" s="1"/>
  <c r="F1003" i="4"/>
  <c r="I998" i="4"/>
  <c r="L997" i="4"/>
  <c r="I997" i="4"/>
  <c r="G995" i="4"/>
  <c r="L995" i="4" s="1"/>
  <c r="I993" i="4"/>
  <c r="I991" i="4"/>
  <c r="I990" i="4"/>
  <c r="I989" i="4"/>
  <c r="I988" i="4"/>
  <c r="G986" i="4"/>
  <c r="I986" i="4" s="1"/>
  <c r="H984" i="4"/>
  <c r="I983" i="4"/>
  <c r="I982" i="4"/>
  <c r="I981" i="4"/>
  <c r="F980" i="4"/>
  <c r="G979" i="4"/>
  <c r="F979" i="4"/>
  <c r="G978" i="4"/>
  <c r="G984" i="4" s="1"/>
  <c r="F978" i="4"/>
  <c r="I973" i="4"/>
  <c r="L972" i="4"/>
  <c r="I972" i="4"/>
  <c r="G970" i="4"/>
  <c r="L970" i="4" s="1"/>
  <c r="I968" i="4"/>
  <c r="I966" i="4"/>
  <c r="I965" i="4"/>
  <c r="I964" i="4"/>
  <c r="I963" i="4"/>
  <c r="G961" i="4"/>
  <c r="I961" i="4" s="1"/>
  <c r="H959" i="4"/>
  <c r="I958" i="4"/>
  <c r="I957" i="4"/>
  <c r="I956" i="4"/>
  <c r="F955" i="4"/>
  <c r="G954" i="4"/>
  <c r="F954" i="4"/>
  <c r="I954" i="4" s="1"/>
  <c r="G953" i="4"/>
  <c r="G959" i="4" s="1"/>
  <c r="F953" i="4"/>
  <c r="I948" i="4"/>
  <c r="L947" i="4"/>
  <c r="I947" i="4"/>
  <c r="G945" i="4"/>
  <c r="L945" i="4" s="1"/>
  <c r="I943" i="4"/>
  <c r="I941" i="4"/>
  <c r="I940" i="4"/>
  <c r="I939" i="4"/>
  <c r="I938" i="4"/>
  <c r="G936" i="4"/>
  <c r="I936" i="4" s="1"/>
  <c r="H934" i="4"/>
  <c r="I933" i="4"/>
  <c r="I932" i="4"/>
  <c r="I931" i="4"/>
  <c r="F930" i="4"/>
  <c r="G929" i="4"/>
  <c r="F929" i="4"/>
  <c r="G928" i="4"/>
  <c r="G934" i="4" s="1"/>
  <c r="I934" i="4" s="1"/>
  <c r="F928" i="4"/>
  <c r="I923" i="4"/>
  <c r="L922" i="4"/>
  <c r="I922" i="4"/>
  <c r="G920" i="4"/>
  <c r="L920" i="4" s="1"/>
  <c r="I918" i="4"/>
  <c r="I916" i="4"/>
  <c r="I915" i="4"/>
  <c r="I914" i="4"/>
  <c r="I913" i="4"/>
  <c r="G911" i="4"/>
  <c r="I911" i="4" s="1"/>
  <c r="H909" i="4"/>
  <c r="I908" i="4"/>
  <c r="I907" i="4"/>
  <c r="I906" i="4"/>
  <c r="F905" i="4"/>
  <c r="G904" i="4"/>
  <c r="F904" i="4"/>
  <c r="I904" i="4" s="1"/>
  <c r="G903" i="4"/>
  <c r="G909" i="4" s="1"/>
  <c r="F903" i="4"/>
  <c r="I898" i="4"/>
  <c r="L897" i="4"/>
  <c r="I897" i="4"/>
  <c r="G895" i="4"/>
  <c r="L895" i="4" s="1"/>
  <c r="I893" i="4"/>
  <c r="I891" i="4"/>
  <c r="I890" i="4"/>
  <c r="I889" i="4"/>
  <c r="I888" i="4"/>
  <c r="G886" i="4"/>
  <c r="I886" i="4" s="1"/>
  <c r="H884" i="4"/>
  <c r="I883" i="4"/>
  <c r="I882" i="4"/>
  <c r="I881" i="4"/>
  <c r="F880" i="4"/>
  <c r="G879" i="4"/>
  <c r="F879" i="4"/>
  <c r="G878" i="4"/>
  <c r="G884" i="4" s="1"/>
  <c r="F878" i="4"/>
  <c r="I873" i="4"/>
  <c r="L872" i="4"/>
  <c r="I872" i="4"/>
  <c r="G870" i="4"/>
  <c r="L870" i="4" s="1"/>
  <c r="I868" i="4"/>
  <c r="I866" i="4"/>
  <c r="I865" i="4"/>
  <c r="I864" i="4"/>
  <c r="I863" i="4"/>
  <c r="G861" i="4"/>
  <c r="I861" i="4" s="1"/>
  <c r="H859" i="4"/>
  <c r="I858" i="4"/>
  <c r="I857" i="4"/>
  <c r="I856" i="4"/>
  <c r="F855" i="4"/>
  <c r="G854" i="4"/>
  <c r="F854" i="4"/>
  <c r="G853" i="4"/>
  <c r="G867" i="4" s="1"/>
  <c r="F853" i="4"/>
  <c r="I848" i="4"/>
  <c r="L847" i="4"/>
  <c r="I847" i="4"/>
  <c r="G845" i="4"/>
  <c r="L845" i="4" s="1"/>
  <c r="I843" i="4"/>
  <c r="I841" i="4"/>
  <c r="I840" i="4"/>
  <c r="I839" i="4"/>
  <c r="I838" i="4"/>
  <c r="G836" i="4"/>
  <c r="I836" i="4" s="1"/>
  <c r="H834" i="4"/>
  <c r="I833" i="4"/>
  <c r="I832" i="4"/>
  <c r="I831" i="4"/>
  <c r="F830" i="4"/>
  <c r="G829" i="4"/>
  <c r="F829" i="4"/>
  <c r="I829" i="4" s="1"/>
  <c r="G828" i="4"/>
  <c r="G842" i="4" s="1"/>
  <c r="F828" i="4"/>
  <c r="I909" i="4" l="1"/>
  <c r="L1095" i="4"/>
  <c r="I1728" i="4"/>
  <c r="H1733" i="4" s="1"/>
  <c r="I1733" i="4" s="1"/>
  <c r="I1734" i="4" s="1"/>
  <c r="J1734" i="4" s="1"/>
  <c r="L1050" i="4"/>
  <c r="G1549" i="4"/>
  <c r="K1728" i="4"/>
  <c r="K1734" i="4" s="1"/>
  <c r="I879" i="4"/>
  <c r="I959" i="4"/>
  <c r="L1025" i="4"/>
  <c r="I1079" i="4"/>
  <c r="G1339" i="4"/>
  <c r="G1191" i="4"/>
  <c r="K1191" i="4" s="1"/>
  <c r="K1197" i="4" s="1"/>
  <c r="I1943" i="4"/>
  <c r="H2068" i="4"/>
  <c r="I2068" i="4" s="1"/>
  <c r="I2069" i="4" s="1"/>
  <c r="J2069" i="4" s="1"/>
  <c r="I1829" i="4"/>
  <c r="J1829" i="4" s="1"/>
  <c r="G1805" i="4"/>
  <c r="K1799" i="4"/>
  <c r="K1805" i="4" s="1"/>
  <c r="I1799" i="4"/>
  <c r="H2116" i="4"/>
  <c r="I2116" i="4" s="1"/>
  <c r="I2117" i="4" s="1"/>
  <c r="J2117" i="4" s="1"/>
  <c r="K2087" i="4"/>
  <c r="K2093" i="4" s="1"/>
  <c r="H2092" i="4"/>
  <c r="I2092" i="4" s="1"/>
  <c r="I2093" i="4" s="1"/>
  <c r="J2093" i="4" s="1"/>
  <c r="H1996" i="4"/>
  <c r="I1996" i="4" s="1"/>
  <c r="I1997" i="4" s="1"/>
  <c r="J1997" i="4" s="1"/>
  <c r="H2020" i="4"/>
  <c r="I2020" i="4" s="1"/>
  <c r="I2021" i="4" s="1"/>
  <c r="J2021" i="4" s="1"/>
  <c r="I2045" i="4"/>
  <c r="J2045" i="4" s="1"/>
  <c r="H1972" i="4"/>
  <c r="I1972" i="4" s="1"/>
  <c r="I1973" i="4" s="1"/>
  <c r="J1973" i="4" s="1"/>
  <c r="H1948" i="4"/>
  <c r="I1948" i="4" s="1"/>
  <c r="I1949" i="4" s="1"/>
  <c r="J1949" i="4" s="1"/>
  <c r="H1924" i="4"/>
  <c r="I1924" i="4" s="1"/>
  <c r="I1925" i="4" s="1"/>
  <c r="J1925" i="4" s="1"/>
  <c r="H1900" i="4"/>
  <c r="I1900" i="4" s="1"/>
  <c r="I1901" i="4" s="1"/>
  <c r="J1901" i="4" s="1"/>
  <c r="K1847" i="4"/>
  <c r="K1853" i="4" s="1"/>
  <c r="I1847" i="4"/>
  <c r="H1852" i="4" s="1"/>
  <c r="I1852" i="4" s="1"/>
  <c r="I1853" i="4" s="1"/>
  <c r="J1853" i="4" s="1"/>
  <c r="G1877" i="4"/>
  <c r="K1871" i="4"/>
  <c r="K1877" i="4" s="1"/>
  <c r="I1871" i="4"/>
  <c r="G1757" i="4"/>
  <c r="K1751" i="4"/>
  <c r="K1757" i="4" s="1"/>
  <c r="I1751" i="4"/>
  <c r="G1711" i="4"/>
  <c r="K1705" i="4"/>
  <c r="K1711" i="4" s="1"/>
  <c r="I1705" i="4"/>
  <c r="H1780" i="4"/>
  <c r="I1780" i="4" s="1"/>
  <c r="I1781" i="4" s="1"/>
  <c r="J1781" i="4" s="1"/>
  <c r="H1641" i="4"/>
  <c r="I1641" i="4" s="1"/>
  <c r="I1642" i="4" s="1"/>
  <c r="J1642" i="4" s="1"/>
  <c r="G1688" i="4"/>
  <c r="K1682" i="4"/>
  <c r="K1688" i="4" s="1"/>
  <c r="I1682" i="4"/>
  <c r="H1664" i="4"/>
  <c r="I1664" i="4" s="1"/>
  <c r="I1665" i="4" s="1"/>
  <c r="J1665" i="4" s="1"/>
  <c r="G1619" i="4"/>
  <c r="K1613" i="4"/>
  <c r="K1619" i="4" s="1"/>
  <c r="I1613" i="4"/>
  <c r="H1595" i="4"/>
  <c r="I1595" i="4" s="1"/>
  <c r="I1596" i="4" s="1"/>
  <c r="J1596" i="4" s="1"/>
  <c r="H1548" i="4"/>
  <c r="I1548" i="4" s="1"/>
  <c r="I1549" i="4" s="1"/>
  <c r="J1549" i="4" s="1"/>
  <c r="G1573" i="4"/>
  <c r="K1567" i="4"/>
  <c r="K1573" i="4" s="1"/>
  <c r="I1567" i="4"/>
  <c r="K1520" i="4"/>
  <c r="K1526" i="4" s="1"/>
  <c r="I1520" i="4"/>
  <c r="G1526" i="4"/>
  <c r="G1497" i="4"/>
  <c r="G1503" i="4" s="1"/>
  <c r="I1497" i="4"/>
  <c r="H1502" i="4" s="1"/>
  <c r="I1502" i="4" s="1"/>
  <c r="I1503" i="4" s="1"/>
  <c r="J1503" i="4" s="1"/>
  <c r="G1469" i="4"/>
  <c r="G1441" i="4"/>
  <c r="G1447" i="4" s="1"/>
  <c r="I1443" i="4"/>
  <c r="M1443" i="4"/>
  <c r="M1447" i="4" s="1"/>
  <c r="K1441" i="4"/>
  <c r="K1447" i="4" s="1"/>
  <c r="I1441" i="4"/>
  <c r="G1419" i="4"/>
  <c r="K1413" i="4"/>
  <c r="K1419" i="4" s="1"/>
  <c r="I1413" i="4"/>
  <c r="I1415" i="4"/>
  <c r="M1415" i="4"/>
  <c r="M1419" i="4" s="1"/>
  <c r="I1390" i="4"/>
  <c r="M1390" i="4"/>
  <c r="M1394" i="4" s="1"/>
  <c r="G1388" i="4"/>
  <c r="I1365" i="4"/>
  <c r="H1368" i="4" s="1"/>
  <c r="I1368" i="4" s="1"/>
  <c r="I1369" i="4" s="1"/>
  <c r="J1369" i="4" s="1"/>
  <c r="M1365" i="4"/>
  <c r="M1369" i="4" s="1"/>
  <c r="G1369" i="4"/>
  <c r="I884" i="4"/>
  <c r="I1084" i="4"/>
  <c r="G1167" i="4"/>
  <c r="I854" i="4"/>
  <c r="I903" i="4"/>
  <c r="I970" i="4"/>
  <c r="I1110" i="4"/>
  <c r="G1345" i="4"/>
  <c r="K1339" i="4"/>
  <c r="K1345" i="4" s="1"/>
  <c r="I1339" i="4"/>
  <c r="I1341" i="4"/>
  <c r="M1341" i="4"/>
  <c r="M1345" i="4" s="1"/>
  <c r="I1317" i="4"/>
  <c r="M1317" i="4"/>
  <c r="M1321" i="4" s="1"/>
  <c r="G1321" i="4"/>
  <c r="K1315" i="4"/>
  <c r="K1321" i="4" s="1"/>
  <c r="I1315" i="4"/>
  <c r="H1320" i="4" s="1"/>
  <c r="I1320" i="4" s="1"/>
  <c r="I1321" i="4" s="1"/>
  <c r="J1321" i="4" s="1"/>
  <c r="G1290" i="4"/>
  <c r="K1290" i="4" s="1"/>
  <c r="K1296" i="4" s="1"/>
  <c r="I1292" i="4"/>
  <c r="M1292" i="4"/>
  <c r="M1296" i="4" s="1"/>
  <c r="I1265" i="4"/>
  <c r="G1271" i="4"/>
  <c r="K1265" i="4"/>
  <c r="K1271" i="4" s="1"/>
  <c r="I1242" i="4"/>
  <c r="M1242" i="4"/>
  <c r="M1246" i="4" s="1"/>
  <c r="G1240" i="4"/>
  <c r="I1206" i="4"/>
  <c r="G1215" i="4"/>
  <c r="G1221" i="4" s="1"/>
  <c r="G1217" i="4"/>
  <c r="I1213" i="4"/>
  <c r="I1191" i="4"/>
  <c r="G1193" i="4"/>
  <c r="I1189" i="4"/>
  <c r="K1167" i="4"/>
  <c r="K1173" i="4" s="1"/>
  <c r="I1167" i="4"/>
  <c r="G1169" i="4"/>
  <c r="I1165" i="4"/>
  <c r="L900" i="4"/>
  <c r="I984" i="4"/>
  <c r="I1045" i="4"/>
  <c r="I895" i="4"/>
  <c r="L950" i="4"/>
  <c r="L1075" i="4"/>
  <c r="G880" i="4"/>
  <c r="F885" i="4"/>
  <c r="G885" i="4" s="1"/>
  <c r="I995" i="4"/>
  <c r="L850" i="4"/>
  <c r="I853" i="4"/>
  <c r="I878" i="4"/>
  <c r="I945" i="4"/>
  <c r="I953" i="4"/>
  <c r="I1004" i="4"/>
  <c r="I1029" i="4"/>
  <c r="I1059" i="4"/>
  <c r="I1070" i="4"/>
  <c r="I1134" i="4"/>
  <c r="G1145" i="4"/>
  <c r="I1141" i="4"/>
  <c r="G1143" i="4"/>
  <c r="I1121" i="4"/>
  <c r="M1121" i="4"/>
  <c r="M1125" i="4" s="1"/>
  <c r="G1119" i="4"/>
  <c r="L1100" i="4"/>
  <c r="I1054" i="4"/>
  <c r="I1078" i="4"/>
  <c r="G1092" i="4"/>
  <c r="G1080" i="4"/>
  <c r="I1080" i="4" s="1"/>
  <c r="F1085" i="4"/>
  <c r="G1085" i="4" s="1"/>
  <c r="G1067" i="4"/>
  <c r="G1055" i="4"/>
  <c r="I1055" i="4" s="1"/>
  <c r="F1060" i="4"/>
  <c r="G1060" i="4" s="1"/>
  <c r="I1034" i="4"/>
  <c r="I979" i="4"/>
  <c r="I1028" i="4"/>
  <c r="G1042" i="4"/>
  <c r="G1030" i="4"/>
  <c r="I1030" i="4" s="1"/>
  <c r="F1035" i="4"/>
  <c r="G1035" i="4" s="1"/>
  <c r="G1005" i="4"/>
  <c r="I1005" i="4" s="1"/>
  <c r="G1009" i="4"/>
  <c r="I1009" i="4" s="1"/>
  <c r="F1010" i="4"/>
  <c r="G1010" i="4" s="1"/>
  <c r="G1012" i="4" s="1"/>
  <c r="I1012" i="4" s="1"/>
  <c r="I1003" i="4"/>
  <c r="I1010" i="4"/>
  <c r="I1017" i="4"/>
  <c r="G1021" i="4"/>
  <c r="I1020" i="4"/>
  <c r="L1000" i="4"/>
  <c r="I978" i="4"/>
  <c r="G992" i="4"/>
  <c r="G980" i="4"/>
  <c r="I980" i="4" s="1"/>
  <c r="F985" i="4"/>
  <c r="G985" i="4" s="1"/>
  <c r="L975" i="4"/>
  <c r="G967" i="4"/>
  <c r="G955" i="4"/>
  <c r="I955" i="4" s="1"/>
  <c r="F960" i="4"/>
  <c r="G960" i="4" s="1"/>
  <c r="G930" i="4"/>
  <c r="I930" i="4" s="1"/>
  <c r="I929" i="4"/>
  <c r="F935" i="4"/>
  <c r="G935" i="4" s="1"/>
  <c r="G937" i="4" s="1"/>
  <c r="I937" i="4" s="1"/>
  <c r="I928" i="4"/>
  <c r="I935" i="4"/>
  <c r="G942" i="4"/>
  <c r="L925" i="4"/>
  <c r="G905" i="4"/>
  <c r="I905" i="4" s="1"/>
  <c r="F910" i="4"/>
  <c r="G910" i="4" s="1"/>
  <c r="I910" i="4" s="1"/>
  <c r="I920" i="4"/>
  <c r="I880" i="4"/>
  <c r="G917" i="4"/>
  <c r="G887" i="4"/>
  <c r="I887" i="4" s="1"/>
  <c r="G892" i="4"/>
  <c r="L875" i="4"/>
  <c r="G855" i="4"/>
  <c r="I855" i="4" s="1"/>
  <c r="G859" i="4"/>
  <c r="I859" i="4" s="1"/>
  <c r="F860" i="4"/>
  <c r="G860" i="4" s="1"/>
  <c r="G862" i="4" s="1"/>
  <c r="I862" i="4" s="1"/>
  <c r="I860" i="4"/>
  <c r="I867" i="4"/>
  <c r="G871" i="4"/>
  <c r="I870" i="4"/>
  <c r="G830" i="4"/>
  <c r="I830" i="4" s="1"/>
  <c r="G834" i="4"/>
  <c r="I834" i="4" s="1"/>
  <c r="F835" i="4"/>
  <c r="G835" i="4" s="1"/>
  <c r="I828" i="4"/>
  <c r="I842" i="4"/>
  <c r="G846" i="4"/>
  <c r="I845" i="4"/>
  <c r="I823" i="4"/>
  <c r="L822" i="4"/>
  <c r="I822" i="4"/>
  <c r="G820" i="4"/>
  <c r="L820" i="4" s="1"/>
  <c r="I818" i="4"/>
  <c r="I816" i="4"/>
  <c r="I815" i="4"/>
  <c r="I814" i="4"/>
  <c r="I813" i="4"/>
  <c r="G811" i="4"/>
  <c r="I811" i="4" s="1"/>
  <c r="H809" i="4"/>
  <c r="I808" i="4"/>
  <c r="I807" i="4"/>
  <c r="I806" i="4"/>
  <c r="F805" i="4"/>
  <c r="G804" i="4"/>
  <c r="F804" i="4"/>
  <c r="G803" i="4"/>
  <c r="G809" i="4" s="1"/>
  <c r="F803" i="4"/>
  <c r="I798" i="4"/>
  <c r="L797" i="4"/>
  <c r="I797" i="4"/>
  <c r="G795" i="4"/>
  <c r="L795" i="4" s="1"/>
  <c r="I793" i="4"/>
  <c r="I791" i="4"/>
  <c r="I790" i="4"/>
  <c r="I789" i="4"/>
  <c r="I788" i="4"/>
  <c r="G786" i="4"/>
  <c r="I786" i="4" s="1"/>
  <c r="H784" i="4"/>
  <c r="I783" i="4"/>
  <c r="I782" i="4"/>
  <c r="I781" i="4"/>
  <c r="F780" i="4"/>
  <c r="G779" i="4"/>
  <c r="F779" i="4"/>
  <c r="G778" i="4"/>
  <c r="G784" i="4" s="1"/>
  <c r="F778" i="4"/>
  <c r="I773" i="4"/>
  <c r="L772" i="4"/>
  <c r="I772" i="4"/>
  <c r="G770" i="4"/>
  <c r="L770" i="4" s="1"/>
  <c r="I768" i="4"/>
  <c r="I766" i="4"/>
  <c r="I765" i="4"/>
  <c r="I764" i="4"/>
  <c r="I763" i="4"/>
  <c r="G761" i="4"/>
  <c r="I761" i="4" s="1"/>
  <c r="H759" i="4"/>
  <c r="I758" i="4"/>
  <c r="I757" i="4"/>
  <c r="I756" i="4"/>
  <c r="F755" i="4"/>
  <c r="G754" i="4"/>
  <c r="F754" i="4"/>
  <c r="G753" i="4"/>
  <c r="G759" i="4" s="1"/>
  <c r="F753" i="4"/>
  <c r="I2149" i="4"/>
  <c r="G729" i="4"/>
  <c r="F729" i="4"/>
  <c r="I729" i="4" s="1"/>
  <c r="I748" i="4"/>
  <c r="L747" i="4"/>
  <c r="I747" i="4"/>
  <c r="G745" i="4"/>
  <c r="L745" i="4" s="1"/>
  <c r="L750" i="4" s="1"/>
  <c r="I743" i="4"/>
  <c r="I741" i="4"/>
  <c r="I740" i="4"/>
  <c r="I739" i="4"/>
  <c r="I738" i="4"/>
  <c r="G736" i="4"/>
  <c r="I736" i="4" s="1"/>
  <c r="H734" i="4"/>
  <c r="I733" i="4"/>
  <c r="I732" i="4"/>
  <c r="I731" i="4"/>
  <c r="F730" i="4"/>
  <c r="G728" i="4"/>
  <c r="G734" i="4" s="1"/>
  <c r="F728" i="4"/>
  <c r="I723" i="4"/>
  <c r="L722" i="4"/>
  <c r="I722" i="4"/>
  <c r="G720" i="4"/>
  <c r="L720" i="4" s="1"/>
  <c r="I718" i="4"/>
  <c r="I716" i="4"/>
  <c r="I715" i="4"/>
  <c r="I714" i="4"/>
  <c r="I713" i="4"/>
  <c r="G711" i="4"/>
  <c r="I711" i="4" s="1"/>
  <c r="H709" i="4"/>
  <c r="I708" i="4"/>
  <c r="I707" i="4"/>
  <c r="I706" i="4"/>
  <c r="G705" i="4"/>
  <c r="F705" i="4"/>
  <c r="G704" i="4"/>
  <c r="G709" i="4" s="1"/>
  <c r="F704" i="4"/>
  <c r="I699" i="4"/>
  <c r="L698" i="4"/>
  <c r="I698" i="4"/>
  <c r="G696" i="4"/>
  <c r="L696" i="4" s="1"/>
  <c r="I694" i="4"/>
  <c r="I692" i="4"/>
  <c r="I691" i="4"/>
  <c r="I690" i="4"/>
  <c r="I689" i="4"/>
  <c r="G687" i="4"/>
  <c r="I687" i="4" s="1"/>
  <c r="H685" i="4"/>
  <c r="I684" i="4"/>
  <c r="I683" i="4"/>
  <c r="I682" i="4"/>
  <c r="G681" i="4"/>
  <c r="F681" i="4"/>
  <c r="G680" i="4"/>
  <c r="G693" i="4" s="1"/>
  <c r="F680" i="4"/>
  <c r="I675" i="4"/>
  <c r="L674" i="4"/>
  <c r="I674" i="4"/>
  <c r="G672" i="4"/>
  <c r="L672" i="4" s="1"/>
  <c r="I670" i="4"/>
  <c r="I668" i="4"/>
  <c r="I667" i="4"/>
  <c r="I666" i="4"/>
  <c r="I665" i="4"/>
  <c r="G663" i="4"/>
  <c r="I663" i="4" s="1"/>
  <c r="H661" i="4"/>
  <c r="I660" i="4"/>
  <c r="I659" i="4"/>
  <c r="I658" i="4"/>
  <c r="G657" i="4"/>
  <c r="F657" i="4"/>
  <c r="G656" i="4"/>
  <c r="G661" i="4" s="1"/>
  <c r="F656" i="4"/>
  <c r="I651" i="4"/>
  <c r="L650" i="4"/>
  <c r="I650" i="4"/>
  <c r="G648" i="4"/>
  <c r="L648" i="4" s="1"/>
  <c r="I646" i="4"/>
  <c r="I644" i="4"/>
  <c r="I643" i="4"/>
  <c r="I642" i="4"/>
  <c r="I641" i="4"/>
  <c r="G639" i="4"/>
  <c r="I639" i="4" s="1"/>
  <c r="H637" i="4"/>
  <c r="I636" i="4"/>
  <c r="I635" i="4"/>
  <c r="I634" i="4"/>
  <c r="G633" i="4"/>
  <c r="F633" i="4"/>
  <c r="G632" i="4"/>
  <c r="G637" i="4" s="1"/>
  <c r="F632" i="4"/>
  <c r="I627" i="4"/>
  <c r="L626" i="4"/>
  <c r="I626" i="4"/>
  <c r="G624" i="4"/>
  <c r="L624" i="4" s="1"/>
  <c r="I622" i="4"/>
  <c r="I620" i="4"/>
  <c r="I619" i="4"/>
  <c r="I618" i="4"/>
  <c r="I617" i="4"/>
  <c r="G615" i="4"/>
  <c r="I615" i="4" s="1"/>
  <c r="H613" i="4"/>
  <c r="I612" i="4"/>
  <c r="I611" i="4"/>
  <c r="I610" i="4"/>
  <c r="G609" i="4"/>
  <c r="F609" i="4"/>
  <c r="G608" i="4"/>
  <c r="G613" i="4" s="1"/>
  <c r="F608" i="4"/>
  <c r="I579" i="4"/>
  <c r="L578" i="4"/>
  <c r="I578" i="4"/>
  <c r="G576" i="4"/>
  <c r="L576" i="4" s="1"/>
  <c r="I574" i="4"/>
  <c r="I572" i="4"/>
  <c r="I571" i="4"/>
  <c r="I570" i="4"/>
  <c r="I569" i="4"/>
  <c r="G567" i="4"/>
  <c r="I567" i="4" s="1"/>
  <c r="H565" i="4"/>
  <c r="I564" i="4"/>
  <c r="I563" i="4"/>
  <c r="I562" i="4"/>
  <c r="G561" i="4"/>
  <c r="F561" i="4"/>
  <c r="G560" i="4"/>
  <c r="G565" i="4" s="1"/>
  <c r="F560" i="4"/>
  <c r="I603" i="4"/>
  <c r="L602" i="4"/>
  <c r="I602" i="4"/>
  <c r="G600" i="4"/>
  <c r="L600" i="4" s="1"/>
  <c r="I598" i="4"/>
  <c r="I596" i="4"/>
  <c r="I595" i="4"/>
  <c r="I594" i="4"/>
  <c r="I593" i="4"/>
  <c r="G591" i="4"/>
  <c r="I591" i="4" s="1"/>
  <c r="H589" i="4"/>
  <c r="I588" i="4"/>
  <c r="I587" i="4"/>
  <c r="I586" i="4"/>
  <c r="G585" i="4"/>
  <c r="F585" i="4"/>
  <c r="G584" i="4"/>
  <c r="G589" i="4" s="1"/>
  <c r="F584" i="4"/>
  <c r="I555" i="4"/>
  <c r="L554" i="4"/>
  <c r="I554" i="4"/>
  <c r="G552" i="4"/>
  <c r="L552" i="4" s="1"/>
  <c r="I550" i="4"/>
  <c r="I548" i="4"/>
  <c r="I547" i="4"/>
  <c r="I546" i="4"/>
  <c r="I545" i="4"/>
  <c r="G543" i="4"/>
  <c r="I543" i="4" s="1"/>
  <c r="H541" i="4"/>
  <c r="I540" i="4"/>
  <c r="I539" i="4"/>
  <c r="I538" i="4"/>
  <c r="G537" i="4"/>
  <c r="F537" i="4"/>
  <c r="G536" i="4"/>
  <c r="F542" i="4" s="1"/>
  <c r="G542" i="4" s="1"/>
  <c r="F536" i="4"/>
  <c r="I531" i="4"/>
  <c r="L530" i="4"/>
  <c r="I530" i="4"/>
  <c r="G528" i="4"/>
  <c r="I528" i="4" s="1"/>
  <c r="I526" i="4"/>
  <c r="I524" i="4"/>
  <c r="I523" i="4"/>
  <c r="I522" i="4"/>
  <c r="I521" i="4"/>
  <c r="G519" i="4"/>
  <c r="I519" i="4" s="1"/>
  <c r="H517" i="4"/>
  <c r="I516" i="4"/>
  <c r="I515" i="4"/>
  <c r="I514" i="4"/>
  <c r="G513" i="4"/>
  <c r="F513" i="4"/>
  <c r="G512" i="4"/>
  <c r="G517" i="4" s="1"/>
  <c r="I517" i="4" s="1"/>
  <c r="F512" i="4"/>
  <c r="I507" i="4"/>
  <c r="L506" i="4"/>
  <c r="I506" i="4"/>
  <c r="G504" i="4"/>
  <c r="L504" i="4" s="1"/>
  <c r="I502" i="4"/>
  <c r="I500" i="4"/>
  <c r="I499" i="4"/>
  <c r="I498" i="4"/>
  <c r="I497" i="4"/>
  <c r="G495" i="4"/>
  <c r="I495" i="4" s="1"/>
  <c r="H493" i="4"/>
  <c r="I492" i="4"/>
  <c r="I491" i="4"/>
  <c r="I490" i="4"/>
  <c r="G489" i="4"/>
  <c r="F489" i="4"/>
  <c r="G488" i="4"/>
  <c r="G501" i="4" s="1"/>
  <c r="F488" i="4"/>
  <c r="H469" i="4"/>
  <c r="I483" i="4"/>
  <c r="L482" i="4"/>
  <c r="I482" i="4"/>
  <c r="G480" i="4"/>
  <c r="L480" i="4" s="1"/>
  <c r="I478" i="4"/>
  <c r="I476" i="4"/>
  <c r="I475" i="4"/>
  <c r="I474" i="4"/>
  <c r="I473" i="4"/>
  <c r="G471" i="4"/>
  <c r="I471" i="4" s="1"/>
  <c r="I468" i="4"/>
  <c r="I467" i="4"/>
  <c r="I466" i="4"/>
  <c r="G465" i="4"/>
  <c r="F465" i="4"/>
  <c r="G464" i="4"/>
  <c r="G477" i="4" s="1"/>
  <c r="F464" i="4"/>
  <c r="I513" i="4" l="1"/>
  <c r="I648" i="4"/>
  <c r="I537" i="4"/>
  <c r="I608" i="4"/>
  <c r="F614" i="4"/>
  <c r="G614" i="4" s="1"/>
  <c r="I657" i="4"/>
  <c r="I753" i="4"/>
  <c r="I804" i="4"/>
  <c r="G1197" i="4"/>
  <c r="H1804" i="4"/>
  <c r="I1804" i="4" s="1"/>
  <c r="I1805" i="4" s="1"/>
  <c r="J1805" i="4" s="1"/>
  <c r="H1876" i="4"/>
  <c r="I1876" i="4" s="1"/>
  <c r="I1877" i="4" s="1"/>
  <c r="J1877" i="4" s="1"/>
  <c r="H1756" i="4"/>
  <c r="I1756" i="4" s="1"/>
  <c r="I1757" i="4" s="1"/>
  <c r="J1757" i="4" s="1"/>
  <c r="H1710" i="4"/>
  <c r="I1710" i="4" s="1"/>
  <c r="I1711" i="4" s="1"/>
  <c r="J1711" i="4" s="1"/>
  <c r="H1687" i="4"/>
  <c r="I1687" i="4" s="1"/>
  <c r="I1688" i="4" s="1"/>
  <c r="J1688" i="4" s="1"/>
  <c r="H1618" i="4"/>
  <c r="I1618" i="4" s="1"/>
  <c r="I1619" i="4" s="1"/>
  <c r="J1619" i="4" s="1"/>
  <c r="H1572" i="4"/>
  <c r="I1572" i="4" s="1"/>
  <c r="I1573" i="4" s="1"/>
  <c r="J1573" i="4" s="1"/>
  <c r="H1525" i="4"/>
  <c r="I1525" i="4" s="1"/>
  <c r="I1526" i="4" s="1"/>
  <c r="J1526" i="4" s="1"/>
  <c r="K1497" i="4"/>
  <c r="K1503" i="4" s="1"/>
  <c r="H1446" i="4"/>
  <c r="I1446" i="4" s="1"/>
  <c r="I1447" i="4" s="1"/>
  <c r="J1447" i="4" s="1"/>
  <c r="G1475" i="4"/>
  <c r="K1469" i="4"/>
  <c r="K1475" i="4" s="1"/>
  <c r="I1469" i="4"/>
  <c r="H1418" i="4"/>
  <c r="I1418" i="4" s="1"/>
  <c r="I1419" i="4" s="1"/>
  <c r="J1419" i="4" s="1"/>
  <c r="H1344" i="4"/>
  <c r="I1344" i="4" s="1"/>
  <c r="I1345" i="4" s="1"/>
  <c r="J1345" i="4" s="1"/>
  <c r="G1394" i="4"/>
  <c r="K1388" i="4"/>
  <c r="K1394" i="4" s="1"/>
  <c r="I1388" i="4"/>
  <c r="G730" i="4"/>
  <c r="G837" i="4"/>
  <c r="I837" i="4" s="1"/>
  <c r="G894" i="4"/>
  <c r="I1290" i="4"/>
  <c r="H1295" i="4" s="1"/>
  <c r="I1295" i="4" s="1"/>
  <c r="I1296" i="4" s="1"/>
  <c r="J1296" i="4" s="1"/>
  <c r="L528" i="4"/>
  <c r="L533" i="4" s="1"/>
  <c r="G742" i="4"/>
  <c r="I754" i="4"/>
  <c r="L800" i="4"/>
  <c r="I803" i="4"/>
  <c r="G1296" i="4"/>
  <c r="H1270" i="4"/>
  <c r="I1270" i="4" s="1"/>
  <c r="I1271" i="4" s="1"/>
  <c r="J1271" i="4" s="1"/>
  <c r="G1246" i="4"/>
  <c r="K1240" i="4"/>
  <c r="K1246" i="4" s="1"/>
  <c r="I1240" i="4"/>
  <c r="I1215" i="4"/>
  <c r="K1215" i="4"/>
  <c r="K1221" i="4" s="1"/>
  <c r="I1217" i="4"/>
  <c r="M1217" i="4"/>
  <c r="M1221" i="4" s="1"/>
  <c r="I1193" i="4"/>
  <c r="H1196" i="4" s="1"/>
  <c r="I1196" i="4" s="1"/>
  <c r="I1197" i="4" s="1"/>
  <c r="J1197" i="4" s="1"/>
  <c r="M1193" i="4"/>
  <c r="M1197" i="4" s="1"/>
  <c r="I1169" i="4"/>
  <c r="H1172" i="4" s="1"/>
  <c r="I1172" i="4" s="1"/>
  <c r="I1173" i="4" s="1"/>
  <c r="J1173" i="4" s="1"/>
  <c r="M1169" i="4"/>
  <c r="M1173" i="4" s="1"/>
  <c r="G1173" i="4"/>
  <c r="G525" i="4"/>
  <c r="G529" i="4" s="1"/>
  <c r="L605" i="4"/>
  <c r="L581" i="4"/>
  <c r="I745" i="4"/>
  <c r="I770" i="4"/>
  <c r="I795" i="4"/>
  <c r="G944" i="4"/>
  <c r="K944" i="4" s="1"/>
  <c r="K950" i="4" s="1"/>
  <c r="F470" i="4"/>
  <c r="G470" i="4" s="1"/>
  <c r="G472" i="4" s="1"/>
  <c r="I472" i="4" s="1"/>
  <c r="L485" i="4"/>
  <c r="L557" i="4"/>
  <c r="I600" i="4"/>
  <c r="I576" i="4"/>
  <c r="L629" i="4"/>
  <c r="L677" i="4"/>
  <c r="L725" i="4"/>
  <c r="I784" i="4"/>
  <c r="I835" i="4"/>
  <c r="I885" i="4"/>
  <c r="I464" i="4"/>
  <c r="I512" i="4"/>
  <c r="I589" i="4"/>
  <c r="I565" i="4"/>
  <c r="I613" i="4"/>
  <c r="I624" i="4"/>
  <c r="I632" i="4"/>
  <c r="F638" i="4"/>
  <c r="G638" i="4" s="1"/>
  <c r="I638" i="4" s="1"/>
  <c r="L653" i="4"/>
  <c r="I672" i="4"/>
  <c r="I680" i="4"/>
  <c r="F686" i="4"/>
  <c r="G686" i="4" s="1"/>
  <c r="G688" i="4" s="1"/>
  <c r="L701" i="4"/>
  <c r="I779" i="4"/>
  <c r="I809" i="4"/>
  <c r="I820" i="4"/>
  <c r="I1145" i="4"/>
  <c r="M1145" i="4"/>
  <c r="M1149" i="4" s="1"/>
  <c r="G1149" i="4"/>
  <c r="K1143" i="4"/>
  <c r="K1149" i="4" s="1"/>
  <c r="I1143" i="4"/>
  <c r="H1148" i="4" s="1"/>
  <c r="I1148" i="4" s="1"/>
  <c r="G1125" i="4"/>
  <c r="K1119" i="4"/>
  <c r="K1125" i="4" s="1"/>
  <c r="I1119" i="4"/>
  <c r="G1096" i="4"/>
  <c r="I1092" i="4"/>
  <c r="G1087" i="4"/>
  <c r="I1087" i="4" s="1"/>
  <c r="G1094" i="4"/>
  <c r="I1085" i="4"/>
  <c r="G1071" i="4"/>
  <c r="I1067" i="4"/>
  <c r="G1062" i="4"/>
  <c r="I1062" i="4" s="1"/>
  <c r="I1060" i="4"/>
  <c r="G1037" i="4"/>
  <c r="I1037" i="4" s="1"/>
  <c r="G1044" i="4"/>
  <c r="I1035" i="4"/>
  <c r="G1046" i="4"/>
  <c r="I1042" i="4"/>
  <c r="M1021" i="4"/>
  <c r="M1025" i="4" s="1"/>
  <c r="I1021" i="4"/>
  <c r="G1019" i="4"/>
  <c r="G996" i="4"/>
  <c r="I992" i="4"/>
  <c r="G987" i="4"/>
  <c r="I987" i="4" s="1"/>
  <c r="I985" i="4"/>
  <c r="G971" i="4"/>
  <c r="I967" i="4"/>
  <c r="G962" i="4"/>
  <c r="I962" i="4" s="1"/>
  <c r="I960" i="4"/>
  <c r="G946" i="4"/>
  <c r="I942" i="4"/>
  <c r="G912" i="4"/>
  <c r="I912" i="4" s="1"/>
  <c r="I917" i="4"/>
  <c r="G921" i="4"/>
  <c r="I892" i="4"/>
  <c r="G896" i="4"/>
  <c r="G900" i="4" s="1"/>
  <c r="K894" i="4"/>
  <c r="K900" i="4" s="1"/>
  <c r="I894" i="4"/>
  <c r="G869" i="4"/>
  <c r="K869" i="4" s="1"/>
  <c r="K875" i="4" s="1"/>
  <c r="I871" i="4"/>
  <c r="M871" i="4"/>
  <c r="M875" i="4" s="1"/>
  <c r="I846" i="4"/>
  <c r="M846" i="4"/>
  <c r="M850" i="4" s="1"/>
  <c r="L825" i="4"/>
  <c r="G817" i="4"/>
  <c r="G805" i="4"/>
  <c r="I805" i="4" s="1"/>
  <c r="F810" i="4"/>
  <c r="G810" i="4" s="1"/>
  <c r="I778" i="4"/>
  <c r="G792" i="4"/>
  <c r="G780" i="4"/>
  <c r="I780" i="4" s="1"/>
  <c r="F785" i="4"/>
  <c r="G785" i="4" s="1"/>
  <c r="I759" i="4"/>
  <c r="L775" i="4"/>
  <c r="G767" i="4"/>
  <c r="G755" i="4"/>
  <c r="I755" i="4" s="1"/>
  <c r="F760" i="4"/>
  <c r="G760" i="4" s="1"/>
  <c r="I705" i="4"/>
  <c r="I730" i="4"/>
  <c r="I734" i="4"/>
  <c r="F735" i="4"/>
  <c r="I728" i="4"/>
  <c r="I720" i="4"/>
  <c r="I709" i="4"/>
  <c r="F710" i="4"/>
  <c r="G710" i="4" s="1"/>
  <c r="G712" i="4" s="1"/>
  <c r="I712" i="4" s="1"/>
  <c r="I704" i="4"/>
  <c r="I681" i="4"/>
  <c r="G717" i="4"/>
  <c r="G697" i="4"/>
  <c r="I693" i="4"/>
  <c r="I633" i="4"/>
  <c r="I696" i="4"/>
  <c r="G685" i="4"/>
  <c r="I685" i="4" s="1"/>
  <c r="I661" i="4"/>
  <c r="I656" i="4"/>
  <c r="G669" i="4"/>
  <c r="F662" i="4"/>
  <c r="G662" i="4" s="1"/>
  <c r="I609" i="4"/>
  <c r="I637" i="4"/>
  <c r="G645" i="4"/>
  <c r="G616" i="4"/>
  <c r="I616" i="4" s="1"/>
  <c r="G623" i="4"/>
  <c r="I614" i="4"/>
  <c r="I585" i="4"/>
  <c r="I561" i="4"/>
  <c r="G621" i="4"/>
  <c r="I560" i="4"/>
  <c r="G573" i="4"/>
  <c r="F566" i="4"/>
  <c r="G566" i="4" s="1"/>
  <c r="F590" i="4"/>
  <c r="G590" i="4" s="1"/>
  <c r="G592" i="4" s="1"/>
  <c r="I592" i="4" s="1"/>
  <c r="I584" i="4"/>
  <c r="G597" i="4"/>
  <c r="I542" i="4"/>
  <c r="G544" i="4"/>
  <c r="I544" i="4" s="1"/>
  <c r="G541" i="4"/>
  <c r="I541" i="4" s="1"/>
  <c r="I536" i="4"/>
  <c r="I552" i="4"/>
  <c r="G549" i="4"/>
  <c r="I529" i="4"/>
  <c r="M529" i="4"/>
  <c r="M533" i="4" s="1"/>
  <c r="I489" i="4"/>
  <c r="F518" i="4"/>
  <c r="G518" i="4" s="1"/>
  <c r="I525" i="4"/>
  <c r="I488" i="4"/>
  <c r="F494" i="4"/>
  <c r="G494" i="4" s="1"/>
  <c r="I494" i="4" s="1"/>
  <c r="L509" i="4"/>
  <c r="G505" i="4"/>
  <c r="I501" i="4"/>
  <c r="G493" i="4"/>
  <c r="I493" i="4" s="1"/>
  <c r="I465" i="4"/>
  <c r="I504" i="4"/>
  <c r="I477" i="4"/>
  <c r="G481" i="4"/>
  <c r="G469" i="4"/>
  <c r="I469" i="4" s="1"/>
  <c r="I480" i="4"/>
  <c r="G441" i="4"/>
  <c r="F441" i="4"/>
  <c r="H445" i="4"/>
  <c r="I459" i="4"/>
  <c r="L458" i="4"/>
  <c r="I458" i="4"/>
  <c r="G456" i="4"/>
  <c r="L456" i="4" s="1"/>
  <c r="I454" i="4"/>
  <c r="I452" i="4"/>
  <c r="I451" i="4"/>
  <c r="I450" i="4"/>
  <c r="I449" i="4"/>
  <c r="G447" i="4"/>
  <c r="I447" i="4" s="1"/>
  <c r="I444" i="4"/>
  <c r="I443" i="4"/>
  <c r="I442" i="4"/>
  <c r="G440" i="4"/>
  <c r="G445" i="4" s="1"/>
  <c r="F440" i="4"/>
  <c r="I435" i="4"/>
  <c r="L434" i="4"/>
  <c r="I434" i="4"/>
  <c r="G432" i="4"/>
  <c r="L432" i="4" s="1"/>
  <c r="I430" i="4"/>
  <c r="I428" i="4"/>
  <c r="I427" i="4"/>
  <c r="I426" i="4"/>
  <c r="I425" i="4"/>
  <c r="I423" i="4"/>
  <c r="G423" i="4"/>
  <c r="H421" i="4"/>
  <c r="I420" i="4"/>
  <c r="I419" i="4"/>
  <c r="I418" i="4"/>
  <c r="G417" i="4"/>
  <c r="G421" i="4" s="1"/>
  <c r="I421" i="4" s="1"/>
  <c r="F417" i="4"/>
  <c r="I412" i="4"/>
  <c r="L411" i="4"/>
  <c r="I411" i="4"/>
  <c r="G409" i="4"/>
  <c r="L409" i="4" s="1"/>
  <c r="I407" i="4"/>
  <c r="I405" i="4"/>
  <c r="I404" i="4"/>
  <c r="I403" i="4"/>
  <c r="I402" i="4"/>
  <c r="G400" i="4"/>
  <c r="I400" i="4" s="1"/>
  <c r="H398" i="4"/>
  <c r="I397" i="4"/>
  <c r="I396" i="4"/>
  <c r="I395" i="4"/>
  <c r="G394" i="4"/>
  <c r="G398" i="4" s="1"/>
  <c r="I398" i="4" s="1"/>
  <c r="F394" i="4"/>
  <c r="I389" i="4"/>
  <c r="L388" i="4"/>
  <c r="I388" i="4"/>
  <c r="G386" i="4"/>
  <c r="L386" i="4" s="1"/>
  <c r="I384" i="4"/>
  <c r="I382" i="4"/>
  <c r="I381" i="4"/>
  <c r="I380" i="4"/>
  <c r="I379" i="4"/>
  <c r="G377" i="4"/>
  <c r="I377" i="4" s="1"/>
  <c r="H375" i="4"/>
  <c r="I374" i="4"/>
  <c r="I373" i="4"/>
  <c r="I372" i="4"/>
  <c r="G371" i="4"/>
  <c r="F376" i="4" s="1"/>
  <c r="G376" i="4" s="1"/>
  <c r="F371" i="4"/>
  <c r="H352" i="4"/>
  <c r="H329" i="4"/>
  <c r="G348" i="4"/>
  <c r="G352" i="4" s="1"/>
  <c r="I366" i="4"/>
  <c r="L365" i="4"/>
  <c r="I365" i="4"/>
  <c r="G363" i="4"/>
  <c r="L363" i="4" s="1"/>
  <c r="I361" i="4"/>
  <c r="I359" i="4"/>
  <c r="I358" i="4"/>
  <c r="I357" i="4"/>
  <c r="I356" i="4"/>
  <c r="G354" i="4"/>
  <c r="I354" i="4" s="1"/>
  <c r="I351" i="4"/>
  <c r="I350" i="4"/>
  <c r="I349" i="4"/>
  <c r="F348" i="4"/>
  <c r="I326" i="4"/>
  <c r="I327" i="4"/>
  <c r="H328" i="4" s="1"/>
  <c r="G321" i="4"/>
  <c r="F330" i="4" s="1"/>
  <c r="G330" i="4" s="1"/>
  <c r="F321" i="4"/>
  <c r="I321" i="4" s="1"/>
  <c r="G275" i="4"/>
  <c r="G286" i="4" s="1"/>
  <c r="G297" i="4"/>
  <c r="G301" i="4" s="1"/>
  <c r="F322" i="4"/>
  <c r="I322" i="4" s="1"/>
  <c r="I343" i="4"/>
  <c r="L342" i="4"/>
  <c r="I342" i="4"/>
  <c r="G340" i="4"/>
  <c r="I340" i="4" s="1"/>
  <c r="I338" i="4"/>
  <c r="I336" i="4"/>
  <c r="I335" i="4"/>
  <c r="I334" i="4"/>
  <c r="I333" i="4"/>
  <c r="G331" i="4"/>
  <c r="I331" i="4" s="1"/>
  <c r="I325" i="4"/>
  <c r="I324" i="4"/>
  <c r="I323" i="4"/>
  <c r="G320" i="4"/>
  <c r="F320" i="4"/>
  <c r="I315" i="4"/>
  <c r="L314" i="4"/>
  <c r="I314" i="4"/>
  <c r="G312" i="4"/>
  <c r="L312" i="4" s="1"/>
  <c r="I310" i="4"/>
  <c r="I308" i="4"/>
  <c r="I307" i="4"/>
  <c r="I306" i="4"/>
  <c r="G303" i="4"/>
  <c r="I303" i="4" s="1"/>
  <c r="H301" i="4"/>
  <c r="I300" i="4"/>
  <c r="I299" i="4"/>
  <c r="I298" i="4"/>
  <c r="F297" i="4"/>
  <c r="I292" i="4"/>
  <c r="L291" i="4"/>
  <c r="I291" i="4"/>
  <c r="G289" i="4"/>
  <c r="L289" i="4" s="1"/>
  <c r="I287" i="4"/>
  <c r="I285" i="4"/>
  <c r="I284" i="4"/>
  <c r="I283" i="4"/>
  <c r="G281" i="4"/>
  <c r="I281" i="4" s="1"/>
  <c r="H279" i="4"/>
  <c r="I278" i="4"/>
  <c r="I277" i="4"/>
  <c r="I276" i="4"/>
  <c r="F280" i="4"/>
  <c r="G280" i="4" s="1"/>
  <c r="F275" i="4"/>
  <c r="I270" i="4"/>
  <c r="L269" i="4"/>
  <c r="I269" i="4"/>
  <c r="G267" i="4"/>
  <c r="L267" i="4" s="1"/>
  <c r="I265" i="4"/>
  <c r="I263" i="4"/>
  <c r="I262" i="4"/>
  <c r="I261" i="4"/>
  <c r="G259" i="4"/>
  <c r="I259" i="4" s="1"/>
  <c r="H257" i="4"/>
  <c r="I256" i="4"/>
  <c r="I255" i="4"/>
  <c r="I254" i="4"/>
  <c r="G253" i="4"/>
  <c r="F258" i="4" s="1"/>
  <c r="G258" i="4" s="1"/>
  <c r="F253" i="4"/>
  <c r="I248" i="4"/>
  <c r="L247" i="4"/>
  <c r="I247" i="4"/>
  <c r="G245" i="4"/>
  <c r="L245" i="4" s="1"/>
  <c r="I243" i="4"/>
  <c r="I241" i="4"/>
  <c r="I240" i="4"/>
  <c r="I239" i="4"/>
  <c r="G237" i="4"/>
  <c r="I237" i="4" s="1"/>
  <c r="H235" i="4"/>
  <c r="I234" i="4"/>
  <c r="I233" i="4"/>
  <c r="I232" i="4"/>
  <c r="G231" i="4"/>
  <c r="F236" i="4" s="1"/>
  <c r="G236" i="4" s="1"/>
  <c r="F231" i="4"/>
  <c r="I226" i="4"/>
  <c r="L225" i="4"/>
  <c r="I225" i="4"/>
  <c r="G223" i="4"/>
  <c r="L223" i="4" s="1"/>
  <c r="I221" i="4"/>
  <c r="I219" i="4"/>
  <c r="I218" i="4"/>
  <c r="I217" i="4"/>
  <c r="G215" i="4"/>
  <c r="I215" i="4" s="1"/>
  <c r="H213" i="4"/>
  <c r="I212" i="4"/>
  <c r="I211" i="4"/>
  <c r="I210" i="4"/>
  <c r="G209" i="4"/>
  <c r="F214" i="4" s="1"/>
  <c r="G214" i="4" s="1"/>
  <c r="F209" i="4"/>
  <c r="I209" i="4" s="1"/>
  <c r="I204" i="4"/>
  <c r="L203" i="4"/>
  <c r="I203" i="4"/>
  <c r="G201" i="4"/>
  <c r="L201" i="4" s="1"/>
  <c r="L206" i="4" s="1"/>
  <c r="I199" i="4"/>
  <c r="I197" i="4"/>
  <c r="I196" i="4"/>
  <c r="I195" i="4"/>
  <c r="G193" i="4"/>
  <c r="I193" i="4" s="1"/>
  <c r="H191" i="4"/>
  <c r="I190" i="4"/>
  <c r="I189" i="4"/>
  <c r="I188" i="4"/>
  <c r="G187" i="4"/>
  <c r="F192" i="4" s="1"/>
  <c r="G192" i="4" s="1"/>
  <c r="F187" i="4"/>
  <c r="I182" i="4"/>
  <c r="L181" i="4"/>
  <c r="I181" i="4"/>
  <c r="G179" i="4"/>
  <c r="L179" i="4" s="1"/>
  <c r="L184" i="4" s="1"/>
  <c r="I177" i="4"/>
  <c r="I175" i="4"/>
  <c r="I174" i="4"/>
  <c r="I173" i="4"/>
  <c r="I171" i="4"/>
  <c r="G171" i="4"/>
  <c r="H169" i="4"/>
  <c r="I168" i="4"/>
  <c r="I167" i="4"/>
  <c r="I166" i="4"/>
  <c r="G165" i="4"/>
  <c r="F170" i="4" s="1"/>
  <c r="G170" i="4" s="1"/>
  <c r="F165" i="4"/>
  <c r="I165" i="4" s="1"/>
  <c r="I160" i="4"/>
  <c r="L159" i="4"/>
  <c r="I159" i="4"/>
  <c r="G157" i="4"/>
  <c r="L157" i="4" s="1"/>
  <c r="L162" i="4" s="1"/>
  <c r="I155" i="4"/>
  <c r="I153" i="4"/>
  <c r="I152" i="4"/>
  <c r="I151" i="4"/>
  <c r="G149" i="4"/>
  <c r="I149" i="4" s="1"/>
  <c r="H147" i="4"/>
  <c r="I146" i="4"/>
  <c r="I145" i="4"/>
  <c r="I144" i="4"/>
  <c r="G143" i="4"/>
  <c r="F148" i="4" s="1"/>
  <c r="G148" i="4" s="1"/>
  <c r="F143" i="4"/>
  <c r="I143" i="4" s="1"/>
  <c r="I138" i="4"/>
  <c r="L137" i="4"/>
  <c r="I137" i="4"/>
  <c r="G135" i="4"/>
  <c r="L135" i="4" s="1"/>
  <c r="I133" i="4"/>
  <c r="I131" i="4"/>
  <c r="I130" i="4"/>
  <c r="I129" i="4"/>
  <c r="G127" i="4"/>
  <c r="I127" i="4" s="1"/>
  <c r="H125" i="4"/>
  <c r="I124" i="4"/>
  <c r="I123" i="4"/>
  <c r="I122" i="4"/>
  <c r="G121" i="4"/>
  <c r="G132" i="4" s="1"/>
  <c r="F121" i="4"/>
  <c r="I116" i="4"/>
  <c r="L115" i="4"/>
  <c r="I115" i="4"/>
  <c r="G113" i="4"/>
  <c r="L113" i="4" s="1"/>
  <c r="I111" i="4"/>
  <c r="I109" i="4"/>
  <c r="I108" i="4"/>
  <c r="I107" i="4"/>
  <c r="G105" i="4"/>
  <c r="I105" i="4" s="1"/>
  <c r="H103" i="4"/>
  <c r="I102" i="4"/>
  <c r="I101" i="4"/>
  <c r="I100" i="4"/>
  <c r="G99" i="4"/>
  <c r="F104" i="4" s="1"/>
  <c r="G104" i="4" s="1"/>
  <c r="F99" i="4"/>
  <c r="I94" i="4"/>
  <c r="L93" i="4"/>
  <c r="I93" i="4"/>
  <c r="G91" i="4"/>
  <c r="L91" i="4" s="1"/>
  <c r="I89" i="4"/>
  <c r="I87" i="4"/>
  <c r="I86" i="4"/>
  <c r="I85" i="4"/>
  <c r="G83" i="4"/>
  <c r="I83" i="4" s="1"/>
  <c r="H81" i="4"/>
  <c r="I80" i="4"/>
  <c r="I79" i="4"/>
  <c r="I78" i="4"/>
  <c r="G77" i="4"/>
  <c r="G88" i="4" s="1"/>
  <c r="F77" i="4"/>
  <c r="I72" i="4"/>
  <c r="L71" i="4"/>
  <c r="I71" i="4"/>
  <c r="G69" i="4"/>
  <c r="L69" i="4" s="1"/>
  <c r="I67" i="4"/>
  <c r="I65" i="4"/>
  <c r="I64" i="4"/>
  <c r="I63" i="4"/>
  <c r="G61" i="4"/>
  <c r="I61" i="4" s="1"/>
  <c r="H59" i="4"/>
  <c r="I58" i="4"/>
  <c r="I57" i="4"/>
  <c r="I56" i="4"/>
  <c r="G55" i="4"/>
  <c r="F60" i="4" s="1"/>
  <c r="G60" i="4" s="1"/>
  <c r="F55" i="4"/>
  <c r="H37" i="4"/>
  <c r="G33" i="4"/>
  <c r="G37" i="4" s="1"/>
  <c r="G875" i="4" l="1"/>
  <c r="H1474" i="4"/>
  <c r="I1474" i="4" s="1"/>
  <c r="I1475" i="4" s="1"/>
  <c r="J1475" i="4" s="1"/>
  <c r="H1393" i="4"/>
  <c r="I1393" i="4" s="1"/>
  <c r="I1394" i="4" s="1"/>
  <c r="J1394" i="4" s="1"/>
  <c r="I69" i="4"/>
  <c r="L368" i="4"/>
  <c r="I456" i="4"/>
  <c r="G640" i="4"/>
  <c r="I640" i="4" s="1"/>
  <c r="I686" i="4"/>
  <c r="I121" i="4"/>
  <c r="G329" i="4"/>
  <c r="I329" i="4" s="1"/>
  <c r="I441" i="4"/>
  <c r="G1069" i="4"/>
  <c r="K1069" i="4" s="1"/>
  <c r="K1075" i="4" s="1"/>
  <c r="G844" i="4"/>
  <c r="H1245" i="4"/>
  <c r="I1245" i="4" s="1"/>
  <c r="I1246" i="4" s="1"/>
  <c r="J1246" i="4" s="1"/>
  <c r="H1220" i="4"/>
  <c r="I1220" i="4" s="1"/>
  <c r="I1221" i="4" s="1"/>
  <c r="J1221" i="4" s="1"/>
  <c r="I688" i="4"/>
  <c r="G695" i="4"/>
  <c r="I695" i="4" s="1"/>
  <c r="G453" i="4"/>
  <c r="I409" i="4"/>
  <c r="I470" i="4"/>
  <c r="I301" i="4"/>
  <c r="G360" i="4"/>
  <c r="L437" i="4"/>
  <c r="I869" i="4"/>
  <c r="H874" i="4" s="1"/>
  <c r="I874" i="4" s="1"/>
  <c r="I875" i="4" s="1"/>
  <c r="J875" i="4" s="1"/>
  <c r="I944" i="4"/>
  <c r="L74" i="4"/>
  <c r="I231" i="4"/>
  <c r="G337" i="4"/>
  <c r="L391" i="4"/>
  <c r="I432" i="4"/>
  <c r="L461" i="4"/>
  <c r="F446" i="4"/>
  <c r="G446" i="4" s="1"/>
  <c r="G735" i="4"/>
  <c r="I735" i="4" s="1"/>
  <c r="G994" i="4"/>
  <c r="G1000" i="4" s="1"/>
  <c r="I1149" i="4"/>
  <c r="J1149" i="4" s="1"/>
  <c r="H1124" i="4"/>
  <c r="I1124" i="4" s="1"/>
  <c r="I1125" i="4" s="1"/>
  <c r="J1125" i="4" s="1"/>
  <c r="G1100" i="4"/>
  <c r="K1094" i="4"/>
  <c r="K1100" i="4" s="1"/>
  <c r="I1094" i="4"/>
  <c r="I1096" i="4"/>
  <c r="M1096" i="4"/>
  <c r="M1100" i="4" s="1"/>
  <c r="G1075" i="4"/>
  <c r="I1069" i="4"/>
  <c r="I1071" i="4"/>
  <c r="M1071" i="4"/>
  <c r="M1075" i="4" s="1"/>
  <c r="I1046" i="4"/>
  <c r="M1046" i="4"/>
  <c r="M1050" i="4" s="1"/>
  <c r="G1050" i="4"/>
  <c r="K1044" i="4"/>
  <c r="K1050" i="4" s="1"/>
  <c r="I1044" i="4"/>
  <c r="H1049" i="4" s="1"/>
  <c r="I1049" i="4" s="1"/>
  <c r="I1019" i="4"/>
  <c r="G1025" i="4"/>
  <c r="K1019" i="4"/>
  <c r="K1025" i="4" s="1"/>
  <c r="I996" i="4"/>
  <c r="M996" i="4"/>
  <c r="M1000" i="4" s="1"/>
  <c r="G969" i="4"/>
  <c r="I969" i="4" s="1"/>
  <c r="G975" i="4"/>
  <c r="I971" i="4"/>
  <c r="M971" i="4"/>
  <c r="M975" i="4" s="1"/>
  <c r="I946" i="4"/>
  <c r="M946" i="4"/>
  <c r="M950" i="4" s="1"/>
  <c r="G950" i="4"/>
  <c r="G919" i="4"/>
  <c r="I921" i="4"/>
  <c r="M921" i="4"/>
  <c r="M925" i="4" s="1"/>
  <c r="I896" i="4"/>
  <c r="H899" i="4" s="1"/>
  <c r="I899" i="4" s="1"/>
  <c r="I900" i="4" s="1"/>
  <c r="J900" i="4" s="1"/>
  <c r="M896" i="4"/>
  <c r="M900" i="4" s="1"/>
  <c r="G812" i="4"/>
  <c r="I812" i="4" s="1"/>
  <c r="I810" i="4"/>
  <c r="G821" i="4"/>
  <c r="I817" i="4"/>
  <c r="G796" i="4"/>
  <c r="I792" i="4"/>
  <c r="G787" i="4"/>
  <c r="I787" i="4" s="1"/>
  <c r="I785" i="4"/>
  <c r="G771" i="4"/>
  <c r="I767" i="4"/>
  <c r="G762" i="4"/>
  <c r="I762" i="4" s="1"/>
  <c r="I760" i="4"/>
  <c r="G746" i="4"/>
  <c r="I742" i="4"/>
  <c r="I710" i="4"/>
  <c r="G719" i="4"/>
  <c r="K719" i="4" s="1"/>
  <c r="K725" i="4" s="1"/>
  <c r="G721" i="4"/>
  <c r="I717" i="4"/>
  <c r="K695" i="4"/>
  <c r="K701" i="4" s="1"/>
  <c r="I697" i="4"/>
  <c r="M697" i="4"/>
  <c r="M701" i="4" s="1"/>
  <c r="G673" i="4"/>
  <c r="I669" i="4"/>
  <c r="G664" i="4"/>
  <c r="I664" i="4" s="1"/>
  <c r="I662" i="4"/>
  <c r="G649" i="4"/>
  <c r="I645" i="4"/>
  <c r="K623" i="4"/>
  <c r="K629" i="4" s="1"/>
  <c r="I623" i="4"/>
  <c r="G625" i="4"/>
  <c r="I621" i="4"/>
  <c r="G577" i="4"/>
  <c r="I573" i="4"/>
  <c r="G568" i="4"/>
  <c r="I568" i="4" s="1"/>
  <c r="I566" i="4"/>
  <c r="I590" i="4"/>
  <c r="G599" i="4"/>
  <c r="G601" i="4"/>
  <c r="I597" i="4"/>
  <c r="G553" i="4"/>
  <c r="I549" i="4"/>
  <c r="G551" i="4"/>
  <c r="G520" i="4"/>
  <c r="I520" i="4" s="1"/>
  <c r="G527" i="4"/>
  <c r="I518" i="4"/>
  <c r="G496" i="4"/>
  <c r="I496" i="4" s="1"/>
  <c r="M505" i="4"/>
  <c r="M509" i="4" s="1"/>
  <c r="I505" i="4"/>
  <c r="G479" i="4"/>
  <c r="I479" i="4" s="1"/>
  <c r="M481" i="4"/>
  <c r="M485" i="4" s="1"/>
  <c r="I481" i="4"/>
  <c r="I445" i="4"/>
  <c r="I440" i="4"/>
  <c r="G429" i="4"/>
  <c r="F422" i="4"/>
  <c r="G422" i="4" s="1"/>
  <c r="I417" i="4"/>
  <c r="L414" i="4"/>
  <c r="G406" i="4"/>
  <c r="F399" i="4"/>
  <c r="G399" i="4" s="1"/>
  <c r="I394" i="4"/>
  <c r="G375" i="4"/>
  <c r="I375" i="4" s="1"/>
  <c r="I371" i="4"/>
  <c r="G378" i="4"/>
  <c r="I378" i="4" s="1"/>
  <c r="I376" i="4"/>
  <c r="I386" i="4"/>
  <c r="G383" i="4"/>
  <c r="I352" i="4"/>
  <c r="I363" i="4"/>
  <c r="I328" i="4"/>
  <c r="F353" i="4"/>
  <c r="G353" i="4" s="1"/>
  <c r="I348" i="4"/>
  <c r="L317" i="4"/>
  <c r="G44" i="4"/>
  <c r="I312" i="4"/>
  <c r="I99" i="4"/>
  <c r="G103" i="4"/>
  <c r="I103" i="4" s="1"/>
  <c r="I113" i="4"/>
  <c r="I157" i="4"/>
  <c r="I201" i="4"/>
  <c r="I223" i="4"/>
  <c r="L96" i="4"/>
  <c r="G235" i="4"/>
  <c r="I235" i="4" s="1"/>
  <c r="I245" i="4"/>
  <c r="I267" i="4"/>
  <c r="L340" i="4"/>
  <c r="L345" i="4" s="1"/>
  <c r="F302" i="4"/>
  <c r="G302" i="4" s="1"/>
  <c r="G304" i="4" s="1"/>
  <c r="I304" i="4" s="1"/>
  <c r="I297" i="4"/>
  <c r="I320" i="4"/>
  <c r="G341" i="4"/>
  <c r="I341" i="4" s="1"/>
  <c r="G332" i="4"/>
  <c r="I332" i="4" s="1"/>
  <c r="I330" i="4"/>
  <c r="L294" i="4"/>
  <c r="I305" i="4"/>
  <c r="G309" i="4"/>
  <c r="I289" i="4"/>
  <c r="I275" i="4"/>
  <c r="G279" i="4"/>
  <c r="I279" i="4" s="1"/>
  <c r="G282" i="4"/>
  <c r="I282" i="4" s="1"/>
  <c r="I280" i="4"/>
  <c r="L272" i="4"/>
  <c r="I253" i="4"/>
  <c r="G257" i="4"/>
  <c r="I257" i="4" s="1"/>
  <c r="I258" i="4"/>
  <c r="G260" i="4"/>
  <c r="I260" i="4" s="1"/>
  <c r="G264" i="4"/>
  <c r="L250" i="4"/>
  <c r="I236" i="4"/>
  <c r="G238" i="4"/>
  <c r="I238" i="4" s="1"/>
  <c r="G242" i="4"/>
  <c r="L228" i="4"/>
  <c r="G213" i="4"/>
  <c r="I213" i="4" s="1"/>
  <c r="I214" i="4"/>
  <c r="G216" i="4"/>
  <c r="I216" i="4" s="1"/>
  <c r="G220" i="4"/>
  <c r="I187" i="4"/>
  <c r="G191" i="4"/>
  <c r="I191" i="4" s="1"/>
  <c r="I192" i="4"/>
  <c r="G194" i="4"/>
  <c r="I194" i="4" s="1"/>
  <c r="G198" i="4"/>
  <c r="I170" i="4"/>
  <c r="G172" i="4"/>
  <c r="I172" i="4" s="1"/>
  <c r="G169" i="4"/>
  <c r="I169" i="4" s="1"/>
  <c r="I179" i="4"/>
  <c r="G176" i="4"/>
  <c r="G147" i="4"/>
  <c r="I147" i="4" s="1"/>
  <c r="I148" i="4"/>
  <c r="G150" i="4"/>
  <c r="I150" i="4" s="1"/>
  <c r="G154" i="4"/>
  <c r="L140" i="4"/>
  <c r="G136" i="4"/>
  <c r="I132" i="4"/>
  <c r="F126" i="4"/>
  <c r="G126" i="4" s="1"/>
  <c r="G125" i="4"/>
  <c r="I125" i="4" s="1"/>
  <c r="I135" i="4"/>
  <c r="L118" i="4"/>
  <c r="I104" i="4"/>
  <c r="G106" i="4"/>
  <c r="I106" i="4" s="1"/>
  <c r="G110" i="4"/>
  <c r="I77" i="4"/>
  <c r="G92" i="4"/>
  <c r="I88" i="4"/>
  <c r="F82" i="4"/>
  <c r="G82" i="4" s="1"/>
  <c r="G81" i="4"/>
  <c r="I81" i="4" s="1"/>
  <c r="I91" i="4"/>
  <c r="G59" i="4"/>
  <c r="I59" i="4" s="1"/>
  <c r="I55" i="4"/>
  <c r="I60" i="4"/>
  <c r="G62" i="4"/>
  <c r="I62" i="4" s="1"/>
  <c r="G66" i="4"/>
  <c r="G575" i="4" l="1"/>
  <c r="G647" i="4"/>
  <c r="K844" i="4"/>
  <c r="K850" i="4" s="1"/>
  <c r="I844" i="4"/>
  <c r="H849" i="4" s="1"/>
  <c r="I849" i="4" s="1"/>
  <c r="I850" i="4" s="1"/>
  <c r="J850" i="4" s="1"/>
  <c r="G850" i="4"/>
  <c r="G485" i="4"/>
  <c r="G503" i="4"/>
  <c r="I503" i="4" s="1"/>
  <c r="G701" i="4"/>
  <c r="I719" i="4"/>
  <c r="K969" i="4"/>
  <c r="K975" i="4" s="1"/>
  <c r="H949" i="4"/>
  <c r="I949" i="4" s="1"/>
  <c r="I950" i="4" s="1"/>
  <c r="J950" i="4" s="1"/>
  <c r="I994" i="4"/>
  <c r="H999" i="4" s="1"/>
  <c r="I999" i="4" s="1"/>
  <c r="I1000" i="4" s="1"/>
  <c r="J1000" i="4" s="1"/>
  <c r="K994" i="4"/>
  <c r="K1000" i="4" s="1"/>
  <c r="G737" i="4"/>
  <c r="G385" i="4"/>
  <c r="K385" i="4" s="1"/>
  <c r="K391" i="4" s="1"/>
  <c r="K479" i="4"/>
  <c r="K485" i="4" s="1"/>
  <c r="G794" i="4"/>
  <c r="G800" i="4" s="1"/>
  <c r="H1099" i="4"/>
  <c r="I1099" i="4" s="1"/>
  <c r="I1100" i="4" s="1"/>
  <c r="J1100" i="4" s="1"/>
  <c r="H1074" i="4"/>
  <c r="I1074" i="4" s="1"/>
  <c r="I1075" i="4" s="1"/>
  <c r="J1075" i="4" s="1"/>
  <c r="I1050" i="4"/>
  <c r="J1050" i="4" s="1"/>
  <c r="H1024" i="4"/>
  <c r="I1024" i="4" s="1"/>
  <c r="I1025" i="4" s="1"/>
  <c r="J1025" i="4" s="1"/>
  <c r="H974" i="4"/>
  <c r="I974" i="4" s="1"/>
  <c r="I975" i="4" s="1"/>
  <c r="J975" i="4" s="1"/>
  <c r="K919" i="4"/>
  <c r="K925" i="4" s="1"/>
  <c r="I919" i="4"/>
  <c r="H924" i="4" s="1"/>
  <c r="I924" i="4" s="1"/>
  <c r="I925" i="4" s="1"/>
  <c r="J925" i="4" s="1"/>
  <c r="G925" i="4"/>
  <c r="G769" i="4"/>
  <c r="I769" i="4" s="1"/>
  <c r="G819" i="4"/>
  <c r="G825" i="4" s="1"/>
  <c r="I821" i="4"/>
  <c r="M821" i="4"/>
  <c r="M825" i="4" s="1"/>
  <c r="I794" i="4"/>
  <c r="I796" i="4"/>
  <c r="M796" i="4"/>
  <c r="M800" i="4" s="1"/>
  <c r="G775" i="4"/>
  <c r="K769" i="4"/>
  <c r="K775" i="4" s="1"/>
  <c r="I771" i="4"/>
  <c r="M771" i="4"/>
  <c r="M775" i="4" s="1"/>
  <c r="I746" i="4"/>
  <c r="M746" i="4"/>
  <c r="M750" i="4" s="1"/>
  <c r="G725" i="4"/>
  <c r="I721" i="4"/>
  <c r="M721" i="4"/>
  <c r="M725" i="4" s="1"/>
  <c r="H700" i="4"/>
  <c r="I700" i="4" s="1"/>
  <c r="I701" i="4" s="1"/>
  <c r="J701" i="4" s="1"/>
  <c r="G671" i="4"/>
  <c r="I673" i="4"/>
  <c r="M673" i="4"/>
  <c r="M677" i="4" s="1"/>
  <c r="I649" i="4"/>
  <c r="M649" i="4"/>
  <c r="M653" i="4" s="1"/>
  <c r="I625" i="4"/>
  <c r="H628" i="4" s="1"/>
  <c r="I628" i="4" s="1"/>
  <c r="I629" i="4" s="1"/>
  <c r="J629" i="4" s="1"/>
  <c r="M625" i="4"/>
  <c r="M629" i="4" s="1"/>
  <c r="G629" i="4"/>
  <c r="G605" i="4"/>
  <c r="G581" i="4"/>
  <c r="K575" i="4"/>
  <c r="K581" i="4" s="1"/>
  <c r="I575" i="4"/>
  <c r="I577" i="4"/>
  <c r="M577" i="4"/>
  <c r="M581" i="4" s="1"/>
  <c r="K599" i="4"/>
  <c r="K605" i="4" s="1"/>
  <c r="I599" i="4"/>
  <c r="I601" i="4"/>
  <c r="M601" i="4"/>
  <c r="M605" i="4" s="1"/>
  <c r="G557" i="4"/>
  <c r="K551" i="4"/>
  <c r="K557" i="4" s="1"/>
  <c r="I551" i="4"/>
  <c r="M553" i="4"/>
  <c r="M557" i="4" s="1"/>
  <c r="I553" i="4"/>
  <c r="I527" i="4"/>
  <c r="G533" i="4"/>
  <c r="K527" i="4"/>
  <c r="K533" i="4" s="1"/>
  <c r="H508" i="4"/>
  <c r="I508" i="4" s="1"/>
  <c r="I509" i="4" s="1"/>
  <c r="J509" i="4" s="1"/>
  <c r="K503" i="4"/>
  <c r="K509" i="4" s="1"/>
  <c r="H484" i="4"/>
  <c r="I484" i="4" s="1"/>
  <c r="I485" i="4" s="1"/>
  <c r="J485" i="4" s="1"/>
  <c r="G448" i="4"/>
  <c r="I448" i="4" s="1"/>
  <c r="I446" i="4"/>
  <c r="G457" i="4"/>
  <c r="I453" i="4"/>
  <c r="G424" i="4"/>
  <c r="I424" i="4" s="1"/>
  <c r="G431" i="4"/>
  <c r="I422" i="4"/>
  <c r="G433" i="4"/>
  <c r="I429" i="4"/>
  <c r="G410" i="4"/>
  <c r="I406" i="4"/>
  <c r="G401" i="4"/>
  <c r="I401" i="4" s="1"/>
  <c r="I399" i="4"/>
  <c r="G387" i="4"/>
  <c r="I383" i="4"/>
  <c r="G355" i="4"/>
  <c r="I355" i="4" s="1"/>
  <c r="I353" i="4"/>
  <c r="G364" i="4"/>
  <c r="I360" i="4"/>
  <c r="G178" i="4"/>
  <c r="K178" i="4" s="1"/>
  <c r="K184" i="4" s="1"/>
  <c r="I302" i="4"/>
  <c r="I337" i="4"/>
  <c r="M341" i="4"/>
  <c r="M345" i="4" s="1"/>
  <c r="G339" i="4"/>
  <c r="G345" i="4" s="1"/>
  <c r="G311" i="4"/>
  <c r="G313" i="4"/>
  <c r="I309" i="4"/>
  <c r="G288" i="4"/>
  <c r="G290" i="4"/>
  <c r="I286" i="4"/>
  <c r="G268" i="4"/>
  <c r="I264" i="4"/>
  <c r="G266" i="4"/>
  <c r="G244" i="4"/>
  <c r="G246" i="4"/>
  <c r="I242" i="4"/>
  <c r="G222" i="4"/>
  <c r="I222" i="4" s="1"/>
  <c r="G224" i="4"/>
  <c r="I220" i="4"/>
  <c r="G200" i="4"/>
  <c r="G202" i="4"/>
  <c r="I198" i="4"/>
  <c r="G180" i="4"/>
  <c r="I176" i="4"/>
  <c r="G156" i="4"/>
  <c r="K156" i="4" s="1"/>
  <c r="K162" i="4" s="1"/>
  <c r="G158" i="4"/>
  <c r="I154" i="4"/>
  <c r="I136" i="4"/>
  <c r="M136" i="4"/>
  <c r="M140" i="4" s="1"/>
  <c r="I126" i="4"/>
  <c r="G128" i="4"/>
  <c r="I128" i="4" s="1"/>
  <c r="G114" i="4"/>
  <c r="I110" i="4"/>
  <c r="G112" i="4"/>
  <c r="I92" i="4"/>
  <c r="M92" i="4"/>
  <c r="M96" i="4" s="1"/>
  <c r="I82" i="4"/>
  <c r="G84" i="4"/>
  <c r="I84" i="4" s="1"/>
  <c r="G70" i="4"/>
  <c r="I66" i="4"/>
  <c r="G68" i="4"/>
  <c r="K647" i="4" l="1"/>
  <c r="K653" i="4" s="1"/>
  <c r="G653" i="4"/>
  <c r="I647" i="4"/>
  <c r="H652" i="4" s="1"/>
  <c r="I652" i="4" s="1"/>
  <c r="I653" i="4" s="1"/>
  <c r="J653" i="4" s="1"/>
  <c r="G391" i="4"/>
  <c r="I385" i="4"/>
  <c r="I819" i="4"/>
  <c r="H824" i="4" s="1"/>
  <c r="I824" i="4" s="1"/>
  <c r="I825" i="4" s="1"/>
  <c r="J825" i="4" s="1"/>
  <c r="G509" i="4"/>
  <c r="K794" i="4"/>
  <c r="K800" i="4" s="1"/>
  <c r="H724" i="4"/>
  <c r="I724" i="4" s="1"/>
  <c r="I725" i="4" s="1"/>
  <c r="J725" i="4" s="1"/>
  <c r="I178" i="4"/>
  <c r="G228" i="4"/>
  <c r="I737" i="4"/>
  <c r="G744" i="4"/>
  <c r="K222" i="4"/>
  <c r="K228" i="4" s="1"/>
  <c r="G455" i="4"/>
  <c r="K455" i="4" s="1"/>
  <c r="K461" i="4" s="1"/>
  <c r="K819" i="4"/>
  <c r="K825" i="4" s="1"/>
  <c r="H774" i="4"/>
  <c r="I774" i="4" s="1"/>
  <c r="I775" i="4" s="1"/>
  <c r="J775" i="4" s="1"/>
  <c r="H799" i="4"/>
  <c r="I799" i="4" s="1"/>
  <c r="I800" i="4" s="1"/>
  <c r="J800" i="4" s="1"/>
  <c r="G677" i="4"/>
  <c r="K671" i="4"/>
  <c r="K677" i="4" s="1"/>
  <c r="I671" i="4"/>
  <c r="H580" i="4"/>
  <c r="I580" i="4" s="1"/>
  <c r="I581" i="4" s="1"/>
  <c r="J581" i="4" s="1"/>
  <c r="H604" i="4"/>
  <c r="I604" i="4" s="1"/>
  <c r="I605" i="4" s="1"/>
  <c r="J605" i="4" s="1"/>
  <c r="H556" i="4"/>
  <c r="I556" i="4" s="1"/>
  <c r="I557" i="4" s="1"/>
  <c r="J557" i="4" s="1"/>
  <c r="H532" i="4"/>
  <c r="I532" i="4" s="1"/>
  <c r="I533" i="4" s="1"/>
  <c r="J533" i="4" s="1"/>
  <c r="I457" i="4"/>
  <c r="M457" i="4"/>
  <c r="M461" i="4" s="1"/>
  <c r="G437" i="4"/>
  <c r="K431" i="4"/>
  <c r="K437" i="4" s="1"/>
  <c r="I431" i="4"/>
  <c r="I433" i="4"/>
  <c r="M433" i="4"/>
  <c r="M437" i="4" s="1"/>
  <c r="I410" i="4"/>
  <c r="M410" i="4"/>
  <c r="M414" i="4" s="1"/>
  <c r="G408" i="4"/>
  <c r="I387" i="4"/>
  <c r="H390" i="4" s="1"/>
  <c r="I390" i="4" s="1"/>
  <c r="I391" i="4" s="1"/>
  <c r="J391" i="4" s="1"/>
  <c r="M387" i="4"/>
  <c r="M391" i="4" s="1"/>
  <c r="G362" i="4"/>
  <c r="I362" i="4" s="1"/>
  <c r="I364" i="4"/>
  <c r="M364" i="4"/>
  <c r="M368" i="4" s="1"/>
  <c r="I339" i="4"/>
  <c r="H344" i="4" s="1"/>
  <c r="I344" i="4" s="1"/>
  <c r="I345" i="4" s="1"/>
  <c r="J345" i="4" s="1"/>
  <c r="K339" i="4"/>
  <c r="K345" i="4" s="1"/>
  <c r="I313" i="4"/>
  <c r="M313" i="4"/>
  <c r="M317" i="4" s="1"/>
  <c r="G317" i="4"/>
  <c r="K311" i="4"/>
  <c r="K317" i="4" s="1"/>
  <c r="I311" i="4"/>
  <c r="H316" i="4" s="1"/>
  <c r="I316" i="4" s="1"/>
  <c r="I317" i="4" s="1"/>
  <c r="J317" i="4" s="1"/>
  <c r="I290" i="4"/>
  <c r="M290" i="4"/>
  <c r="M294" i="4" s="1"/>
  <c r="G294" i="4"/>
  <c r="K288" i="4"/>
  <c r="K294" i="4" s="1"/>
  <c r="I288" i="4"/>
  <c r="H293" i="4" s="1"/>
  <c r="I293" i="4" s="1"/>
  <c r="I294" i="4" s="1"/>
  <c r="J294" i="4" s="1"/>
  <c r="G272" i="4"/>
  <c r="K266" i="4"/>
  <c r="K272" i="4" s="1"/>
  <c r="I266" i="4"/>
  <c r="I268" i="4"/>
  <c r="M268" i="4"/>
  <c r="M272" i="4" s="1"/>
  <c r="I246" i="4"/>
  <c r="M246" i="4"/>
  <c r="M250" i="4" s="1"/>
  <c r="G250" i="4"/>
  <c r="K244" i="4"/>
  <c r="K250" i="4" s="1"/>
  <c r="I244" i="4"/>
  <c r="I224" i="4"/>
  <c r="H227" i="4" s="1"/>
  <c r="I227" i="4" s="1"/>
  <c r="I228" i="4" s="1"/>
  <c r="J228" i="4" s="1"/>
  <c r="M224" i="4"/>
  <c r="M228" i="4" s="1"/>
  <c r="I202" i="4"/>
  <c r="M202" i="4"/>
  <c r="M206" i="4" s="1"/>
  <c r="G206" i="4"/>
  <c r="K200" i="4"/>
  <c r="K206" i="4" s="1"/>
  <c r="I200" i="4"/>
  <c r="H205" i="4" s="1"/>
  <c r="I205" i="4" s="1"/>
  <c r="I206" i="4" s="1"/>
  <c r="J206" i="4" s="1"/>
  <c r="I180" i="4"/>
  <c r="M180" i="4"/>
  <c r="M184" i="4" s="1"/>
  <c r="G184" i="4"/>
  <c r="I156" i="4"/>
  <c r="I158" i="4"/>
  <c r="M158" i="4"/>
  <c r="M162" i="4" s="1"/>
  <c r="G162" i="4"/>
  <c r="G134" i="4"/>
  <c r="G118" i="4"/>
  <c r="K112" i="4"/>
  <c r="K118" i="4" s="1"/>
  <c r="I112" i="4"/>
  <c r="I114" i="4"/>
  <c r="M114" i="4"/>
  <c r="M118" i="4" s="1"/>
  <c r="G90" i="4"/>
  <c r="I70" i="4"/>
  <c r="M70" i="4"/>
  <c r="M74" i="4" s="1"/>
  <c r="K68" i="4"/>
  <c r="K74" i="4" s="1"/>
  <c r="G74" i="4"/>
  <c r="I68" i="4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7" i="10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7" i="9"/>
  <c r="K362" i="4" l="1"/>
  <c r="K368" i="4" s="1"/>
  <c r="G368" i="4"/>
  <c r="H249" i="4"/>
  <c r="I249" i="4" s="1"/>
  <c r="I250" i="4" s="1"/>
  <c r="J250" i="4" s="1"/>
  <c r="G461" i="4"/>
  <c r="H183" i="4"/>
  <c r="I183" i="4" s="1"/>
  <c r="I184" i="4" s="1"/>
  <c r="J184" i="4" s="1"/>
  <c r="I455" i="4"/>
  <c r="H460" i="4" s="1"/>
  <c r="I460" i="4" s="1"/>
  <c r="I461" i="4" s="1"/>
  <c r="J461" i="4" s="1"/>
  <c r="K744" i="4"/>
  <c r="K750" i="4" s="1"/>
  <c r="I744" i="4"/>
  <c r="H749" i="4" s="1"/>
  <c r="I749" i="4" s="1"/>
  <c r="I750" i="4" s="1"/>
  <c r="J750" i="4" s="1"/>
  <c r="G750" i="4"/>
  <c r="H676" i="4"/>
  <c r="I676" i="4" s="1"/>
  <c r="I677" i="4" s="1"/>
  <c r="J677" i="4" s="1"/>
  <c r="H436" i="4"/>
  <c r="I436" i="4" s="1"/>
  <c r="I437" i="4" s="1"/>
  <c r="J437" i="4" s="1"/>
  <c r="G414" i="4"/>
  <c r="K408" i="4"/>
  <c r="K414" i="4" s="1"/>
  <c r="I408" i="4"/>
  <c r="H367" i="4"/>
  <c r="I367" i="4" s="1"/>
  <c r="I368" i="4" s="1"/>
  <c r="J368" i="4" s="1"/>
  <c r="H271" i="4"/>
  <c r="I271" i="4" s="1"/>
  <c r="I272" i="4" s="1"/>
  <c r="J272" i="4" s="1"/>
  <c r="H161" i="4"/>
  <c r="I161" i="4" s="1"/>
  <c r="I162" i="4" s="1"/>
  <c r="J162" i="4" s="1"/>
  <c r="H117" i="4"/>
  <c r="I117" i="4" s="1"/>
  <c r="I118" i="4" s="1"/>
  <c r="J118" i="4" s="1"/>
  <c r="G140" i="4"/>
  <c r="K134" i="4"/>
  <c r="K140" i="4" s="1"/>
  <c r="I134" i="4"/>
  <c r="I90" i="4"/>
  <c r="G96" i="4"/>
  <c r="K90" i="4"/>
  <c r="K96" i="4" s="1"/>
  <c r="H73" i="4"/>
  <c r="I73" i="4" s="1"/>
  <c r="I74" i="4" s="1"/>
  <c r="J74" i="4" s="1"/>
  <c r="I5262" i="4"/>
  <c r="I5261" i="4"/>
  <c r="G5260" i="4"/>
  <c r="I5260" i="4" s="1"/>
  <c r="G5259" i="4"/>
  <c r="I5259" i="4" s="1"/>
  <c r="I5257" i="4"/>
  <c r="I5256" i="4"/>
  <c r="I5255" i="4"/>
  <c r="I5254" i="4"/>
  <c r="I5253" i="4"/>
  <c r="I5252" i="4"/>
  <c r="G5251" i="4"/>
  <c r="I5251" i="4" s="1"/>
  <c r="F5250" i="4"/>
  <c r="G5250" i="4" s="1"/>
  <c r="I5250" i="4" s="1"/>
  <c r="F5249" i="4"/>
  <c r="G5249" i="4" s="1"/>
  <c r="I5248" i="4"/>
  <c r="I5246" i="4"/>
  <c r="I5245" i="4"/>
  <c r="I5244" i="4"/>
  <c r="I5243" i="4"/>
  <c r="I5242" i="4"/>
  <c r="I5241" i="4"/>
  <c r="F5240" i="4"/>
  <c r="I5240" i="4" s="1"/>
  <c r="F5239" i="4"/>
  <c r="I5239" i="4" s="1"/>
  <c r="F5238" i="4"/>
  <c r="I5238" i="4" s="1"/>
  <c r="F5237" i="4"/>
  <c r="I5237" i="4" s="1"/>
  <c r="F5236" i="4"/>
  <c r="I5236" i="4" s="1"/>
  <c r="F5235" i="4"/>
  <c r="I5235" i="4" s="1"/>
  <c r="A5234" i="4"/>
  <c r="I5233" i="4"/>
  <c r="L5261" i="4" s="1"/>
  <c r="F5233" i="4"/>
  <c r="D5233" i="4"/>
  <c r="B5233" i="4"/>
  <c r="I5230" i="4"/>
  <c r="I5229" i="4"/>
  <c r="G5228" i="4"/>
  <c r="I5228" i="4" s="1"/>
  <c r="G5227" i="4"/>
  <c r="I5227" i="4" s="1"/>
  <c r="I5225" i="4"/>
  <c r="I5224" i="4"/>
  <c r="I5223" i="4"/>
  <c r="I5222" i="4"/>
  <c r="I5221" i="4"/>
  <c r="I5220" i="4"/>
  <c r="G5219" i="4"/>
  <c r="I5219" i="4" s="1"/>
  <c r="F5218" i="4"/>
  <c r="G5218" i="4" s="1"/>
  <c r="I5218" i="4" s="1"/>
  <c r="F5217" i="4"/>
  <c r="G5217" i="4" s="1"/>
  <c r="I5216" i="4"/>
  <c r="I5214" i="4"/>
  <c r="I5213" i="4"/>
  <c r="I5212" i="4"/>
  <c r="I5211" i="4"/>
  <c r="I5210" i="4"/>
  <c r="I5209" i="4"/>
  <c r="F5208" i="4"/>
  <c r="I5208" i="4" s="1"/>
  <c r="F5207" i="4"/>
  <c r="I5207" i="4" s="1"/>
  <c r="F5206" i="4"/>
  <c r="I5206" i="4" s="1"/>
  <c r="F5205" i="4"/>
  <c r="I5205" i="4" s="1"/>
  <c r="F5204" i="4"/>
  <c r="I5204" i="4" s="1"/>
  <c r="F5203" i="4"/>
  <c r="I5203" i="4" s="1"/>
  <c r="A5202" i="4"/>
  <c r="I5201" i="4"/>
  <c r="F5201" i="4"/>
  <c r="D5201" i="4"/>
  <c r="B5201" i="4"/>
  <c r="I5198" i="4"/>
  <c r="I5197" i="4"/>
  <c r="G5196" i="4"/>
  <c r="I5196" i="4" s="1"/>
  <c r="G5195" i="4"/>
  <c r="I5195" i="4" s="1"/>
  <c r="I5193" i="4"/>
  <c r="I5192" i="4"/>
  <c r="I5191" i="4"/>
  <c r="I5190" i="4"/>
  <c r="I5189" i="4"/>
  <c r="I5188" i="4"/>
  <c r="G5187" i="4"/>
  <c r="I5187" i="4" s="1"/>
  <c r="F5186" i="4"/>
  <c r="G5186" i="4" s="1"/>
  <c r="I5186" i="4" s="1"/>
  <c r="F5185" i="4"/>
  <c r="G5185" i="4" s="1"/>
  <c r="I5184" i="4"/>
  <c r="I5182" i="4"/>
  <c r="I5181" i="4"/>
  <c r="I5180" i="4"/>
  <c r="I5179" i="4"/>
  <c r="I5178" i="4"/>
  <c r="I5177" i="4"/>
  <c r="F5176" i="4"/>
  <c r="I5176" i="4" s="1"/>
  <c r="F5175" i="4"/>
  <c r="I5175" i="4" s="1"/>
  <c r="F5174" i="4"/>
  <c r="I5174" i="4" s="1"/>
  <c r="F5173" i="4"/>
  <c r="I5173" i="4" s="1"/>
  <c r="F5172" i="4"/>
  <c r="I5172" i="4" s="1"/>
  <c r="F5171" i="4"/>
  <c r="I5171" i="4" s="1"/>
  <c r="A5170" i="4"/>
  <c r="I5169" i="4"/>
  <c r="F5169" i="4"/>
  <c r="D5169" i="4"/>
  <c r="B5169" i="4"/>
  <c r="I5166" i="4"/>
  <c r="I5165" i="4"/>
  <c r="G5164" i="4"/>
  <c r="I5164" i="4" s="1"/>
  <c r="G5163" i="4"/>
  <c r="I5163" i="4" s="1"/>
  <c r="I5161" i="4"/>
  <c r="I5160" i="4"/>
  <c r="I5159" i="4"/>
  <c r="I5158" i="4"/>
  <c r="I5157" i="4"/>
  <c r="I5156" i="4"/>
  <c r="G5155" i="4"/>
  <c r="I5155" i="4" s="1"/>
  <c r="F5154" i="4"/>
  <c r="G5154" i="4" s="1"/>
  <c r="F5153" i="4"/>
  <c r="G5153" i="4" s="1"/>
  <c r="I5153" i="4" s="1"/>
  <c r="I5152" i="4"/>
  <c r="I5150" i="4"/>
  <c r="I5149" i="4"/>
  <c r="I5148" i="4"/>
  <c r="I5147" i="4"/>
  <c r="I5146" i="4"/>
  <c r="I5145" i="4"/>
  <c r="F5144" i="4"/>
  <c r="I5144" i="4" s="1"/>
  <c r="F5143" i="4"/>
  <c r="I5143" i="4" s="1"/>
  <c r="F5142" i="4"/>
  <c r="I5142" i="4" s="1"/>
  <c r="F5141" i="4"/>
  <c r="I5141" i="4" s="1"/>
  <c r="F5140" i="4"/>
  <c r="I5140" i="4" s="1"/>
  <c r="F5139" i="4"/>
  <c r="I5139" i="4" s="1"/>
  <c r="A5138" i="4"/>
  <c r="I5137" i="4"/>
  <c r="F5137" i="4"/>
  <c r="D5137" i="4"/>
  <c r="B5137" i="4"/>
  <c r="I5134" i="4"/>
  <c r="I5133" i="4"/>
  <c r="G5132" i="4"/>
  <c r="I5132" i="4" s="1"/>
  <c r="G5131" i="4"/>
  <c r="I5131" i="4" s="1"/>
  <c r="I5129" i="4"/>
  <c r="I5128" i="4"/>
  <c r="I5127" i="4"/>
  <c r="I5126" i="4"/>
  <c r="I5125" i="4"/>
  <c r="I5124" i="4"/>
  <c r="G5123" i="4"/>
  <c r="I5123" i="4" s="1"/>
  <c r="F5122" i="4"/>
  <c r="G5122" i="4" s="1"/>
  <c r="I5122" i="4" s="1"/>
  <c r="F5121" i="4"/>
  <c r="G5121" i="4" s="1"/>
  <c r="I5120" i="4"/>
  <c r="I5118" i="4"/>
  <c r="I5117" i="4"/>
  <c r="I5116" i="4"/>
  <c r="I5115" i="4"/>
  <c r="I5114" i="4"/>
  <c r="I5113" i="4"/>
  <c r="F5112" i="4"/>
  <c r="I5112" i="4" s="1"/>
  <c r="F5111" i="4"/>
  <c r="I5111" i="4" s="1"/>
  <c r="F5110" i="4"/>
  <c r="I5110" i="4" s="1"/>
  <c r="F5109" i="4"/>
  <c r="I5109" i="4" s="1"/>
  <c r="F5108" i="4"/>
  <c r="I5108" i="4" s="1"/>
  <c r="F5107" i="4"/>
  <c r="I5107" i="4" s="1"/>
  <c r="A5106" i="4"/>
  <c r="I5105" i="4"/>
  <c r="F5105" i="4"/>
  <c r="D5105" i="4"/>
  <c r="B5105" i="4"/>
  <c r="I5102" i="4"/>
  <c r="I5101" i="4"/>
  <c r="G5100" i="4"/>
  <c r="I5100" i="4" s="1"/>
  <c r="G5099" i="4"/>
  <c r="I5099" i="4" s="1"/>
  <c r="I5097" i="4"/>
  <c r="I5096" i="4"/>
  <c r="I5095" i="4"/>
  <c r="I5094" i="4"/>
  <c r="I5093" i="4"/>
  <c r="I5092" i="4"/>
  <c r="G5091" i="4"/>
  <c r="I5091" i="4" s="1"/>
  <c r="F5090" i="4"/>
  <c r="G5090" i="4" s="1"/>
  <c r="I5090" i="4" s="1"/>
  <c r="F5089" i="4"/>
  <c r="G5089" i="4" s="1"/>
  <c r="I5088" i="4"/>
  <c r="I5086" i="4"/>
  <c r="I5085" i="4"/>
  <c r="I5084" i="4"/>
  <c r="I5083" i="4"/>
  <c r="I5082" i="4"/>
  <c r="I5081" i="4"/>
  <c r="F5080" i="4"/>
  <c r="I5080" i="4" s="1"/>
  <c r="F5079" i="4"/>
  <c r="I5079" i="4" s="1"/>
  <c r="F5078" i="4"/>
  <c r="I5078" i="4" s="1"/>
  <c r="F5077" i="4"/>
  <c r="I5077" i="4" s="1"/>
  <c r="F5076" i="4"/>
  <c r="I5076" i="4" s="1"/>
  <c r="F5075" i="4"/>
  <c r="I5075" i="4" s="1"/>
  <c r="A5074" i="4"/>
  <c r="I5073" i="4"/>
  <c r="F5073" i="4"/>
  <c r="D5073" i="4"/>
  <c r="B5073" i="4"/>
  <c r="I5070" i="4"/>
  <c r="I5069" i="4"/>
  <c r="G5068" i="4"/>
  <c r="I5068" i="4" s="1"/>
  <c r="G5067" i="4"/>
  <c r="I5067" i="4" s="1"/>
  <c r="I5065" i="4"/>
  <c r="I5064" i="4"/>
  <c r="I5063" i="4"/>
  <c r="I5062" i="4"/>
  <c r="I5061" i="4"/>
  <c r="I5060" i="4"/>
  <c r="G5059" i="4"/>
  <c r="I5059" i="4" s="1"/>
  <c r="F5058" i="4"/>
  <c r="G5058" i="4" s="1"/>
  <c r="I5058" i="4" s="1"/>
  <c r="F5057" i="4"/>
  <c r="G5057" i="4" s="1"/>
  <c r="I5056" i="4"/>
  <c r="I5054" i="4"/>
  <c r="I5053" i="4"/>
  <c r="I5052" i="4"/>
  <c r="I5051" i="4"/>
  <c r="I5050" i="4"/>
  <c r="I5049" i="4"/>
  <c r="F5048" i="4"/>
  <c r="I5048" i="4" s="1"/>
  <c r="F5047" i="4"/>
  <c r="I5047" i="4" s="1"/>
  <c r="F5046" i="4"/>
  <c r="I5046" i="4" s="1"/>
  <c r="F5045" i="4"/>
  <c r="I5045" i="4" s="1"/>
  <c r="F5044" i="4"/>
  <c r="I5044" i="4" s="1"/>
  <c r="F5043" i="4"/>
  <c r="I5043" i="4" s="1"/>
  <c r="A5042" i="4"/>
  <c r="I5041" i="4"/>
  <c r="L5069" i="4" s="1"/>
  <c r="F5041" i="4"/>
  <c r="D5041" i="4"/>
  <c r="B5041" i="4"/>
  <c r="I5038" i="4"/>
  <c r="I5037" i="4"/>
  <c r="G5036" i="4"/>
  <c r="I5036" i="4" s="1"/>
  <c r="G5035" i="4"/>
  <c r="I5035" i="4" s="1"/>
  <c r="I5033" i="4"/>
  <c r="I5032" i="4"/>
  <c r="I5031" i="4"/>
  <c r="I5030" i="4"/>
  <c r="I5029" i="4"/>
  <c r="I5028" i="4"/>
  <c r="G5027" i="4"/>
  <c r="I5027" i="4" s="1"/>
  <c r="F5026" i="4"/>
  <c r="G5026" i="4" s="1"/>
  <c r="I5026" i="4" s="1"/>
  <c r="F5025" i="4"/>
  <c r="G5025" i="4" s="1"/>
  <c r="I5024" i="4"/>
  <c r="I5022" i="4"/>
  <c r="I5021" i="4"/>
  <c r="I5020" i="4"/>
  <c r="I5019" i="4"/>
  <c r="I5018" i="4"/>
  <c r="I5017" i="4"/>
  <c r="F5016" i="4"/>
  <c r="I5016" i="4" s="1"/>
  <c r="F5015" i="4"/>
  <c r="I5015" i="4" s="1"/>
  <c r="F5014" i="4"/>
  <c r="I5014" i="4" s="1"/>
  <c r="F5013" i="4"/>
  <c r="I5013" i="4" s="1"/>
  <c r="F5012" i="4"/>
  <c r="I5012" i="4" s="1"/>
  <c r="F5011" i="4"/>
  <c r="I5011" i="4" s="1"/>
  <c r="A5010" i="4"/>
  <c r="I5009" i="4"/>
  <c r="L5037" i="4" s="1"/>
  <c r="F5009" i="4"/>
  <c r="D5009" i="4"/>
  <c r="B5009" i="4"/>
  <c r="I5006" i="4"/>
  <c r="I5005" i="4"/>
  <c r="G5004" i="4"/>
  <c r="I5004" i="4" s="1"/>
  <c r="G5003" i="4"/>
  <c r="I5003" i="4" s="1"/>
  <c r="I5001" i="4"/>
  <c r="I5000" i="4"/>
  <c r="I4999" i="4"/>
  <c r="I4998" i="4"/>
  <c r="I4997" i="4"/>
  <c r="I4996" i="4"/>
  <c r="G4995" i="4"/>
  <c r="I4995" i="4" s="1"/>
  <c r="F4994" i="4"/>
  <c r="G4994" i="4" s="1"/>
  <c r="I4994" i="4" s="1"/>
  <c r="F4993" i="4"/>
  <c r="G4993" i="4" s="1"/>
  <c r="I4992" i="4"/>
  <c r="I4990" i="4"/>
  <c r="I4989" i="4"/>
  <c r="I4988" i="4"/>
  <c r="I4987" i="4"/>
  <c r="I4986" i="4"/>
  <c r="I4985" i="4"/>
  <c r="F4984" i="4"/>
  <c r="I4984" i="4" s="1"/>
  <c r="F4983" i="4"/>
  <c r="I4983" i="4" s="1"/>
  <c r="F4982" i="4"/>
  <c r="I4982" i="4" s="1"/>
  <c r="F4981" i="4"/>
  <c r="I4981" i="4" s="1"/>
  <c r="F4980" i="4"/>
  <c r="I4980" i="4" s="1"/>
  <c r="F4979" i="4"/>
  <c r="I4979" i="4" s="1"/>
  <c r="A4978" i="4"/>
  <c r="I4977" i="4"/>
  <c r="L5005" i="4" s="1"/>
  <c r="F4977" i="4"/>
  <c r="D4977" i="4"/>
  <c r="B4977" i="4"/>
  <c r="I4974" i="4"/>
  <c r="I4973" i="4"/>
  <c r="G4972" i="4"/>
  <c r="I4972" i="4" s="1"/>
  <c r="G4971" i="4"/>
  <c r="I4971" i="4" s="1"/>
  <c r="I4969" i="4"/>
  <c r="I4968" i="4"/>
  <c r="I4967" i="4"/>
  <c r="I4966" i="4"/>
  <c r="I4965" i="4"/>
  <c r="I4964" i="4"/>
  <c r="G4963" i="4"/>
  <c r="I4963" i="4" s="1"/>
  <c r="F4962" i="4"/>
  <c r="G4962" i="4" s="1"/>
  <c r="F4961" i="4"/>
  <c r="G4961" i="4" s="1"/>
  <c r="I4961" i="4" s="1"/>
  <c r="I4960" i="4"/>
  <c r="I4958" i="4"/>
  <c r="I4957" i="4"/>
  <c r="I4956" i="4"/>
  <c r="I4955" i="4"/>
  <c r="I4954" i="4"/>
  <c r="I4953" i="4"/>
  <c r="F4952" i="4"/>
  <c r="I4952" i="4" s="1"/>
  <c r="F4951" i="4"/>
  <c r="I4951" i="4" s="1"/>
  <c r="F4950" i="4"/>
  <c r="I4950" i="4" s="1"/>
  <c r="F4949" i="4"/>
  <c r="I4949" i="4" s="1"/>
  <c r="F4948" i="4"/>
  <c r="I4948" i="4" s="1"/>
  <c r="F4947" i="4"/>
  <c r="I4947" i="4" s="1"/>
  <c r="A4946" i="4"/>
  <c r="I4945" i="4"/>
  <c r="F4945" i="4"/>
  <c r="D4945" i="4"/>
  <c r="B4945" i="4"/>
  <c r="I4942" i="4"/>
  <c r="I4941" i="4"/>
  <c r="G4940" i="4"/>
  <c r="I4940" i="4" s="1"/>
  <c r="G4939" i="4"/>
  <c r="I4939" i="4" s="1"/>
  <c r="I4937" i="4"/>
  <c r="I4936" i="4"/>
  <c r="I4935" i="4"/>
  <c r="I4934" i="4"/>
  <c r="I4933" i="4"/>
  <c r="I4932" i="4"/>
  <c r="G4931" i="4"/>
  <c r="I4931" i="4" s="1"/>
  <c r="F4930" i="4"/>
  <c r="G4930" i="4" s="1"/>
  <c r="I4930" i="4" s="1"/>
  <c r="F4929" i="4"/>
  <c r="G4929" i="4" s="1"/>
  <c r="I4928" i="4"/>
  <c r="I4926" i="4"/>
  <c r="I4925" i="4"/>
  <c r="I4924" i="4"/>
  <c r="I4923" i="4"/>
  <c r="I4922" i="4"/>
  <c r="I4921" i="4"/>
  <c r="F4920" i="4"/>
  <c r="I4920" i="4" s="1"/>
  <c r="F4919" i="4"/>
  <c r="I4919" i="4" s="1"/>
  <c r="F4918" i="4"/>
  <c r="I4918" i="4" s="1"/>
  <c r="F4917" i="4"/>
  <c r="I4917" i="4" s="1"/>
  <c r="F4916" i="4"/>
  <c r="I4916" i="4" s="1"/>
  <c r="F4915" i="4"/>
  <c r="I4915" i="4" s="1"/>
  <c r="A4914" i="4"/>
  <c r="I4913" i="4"/>
  <c r="L4941" i="4" s="1"/>
  <c r="F4913" i="4"/>
  <c r="D4913" i="4"/>
  <c r="B4913" i="4"/>
  <c r="I4910" i="4"/>
  <c r="I4909" i="4"/>
  <c r="G4908" i="4"/>
  <c r="I4908" i="4" s="1"/>
  <c r="G4907" i="4"/>
  <c r="I4907" i="4" s="1"/>
  <c r="I4905" i="4"/>
  <c r="I4904" i="4"/>
  <c r="I4903" i="4"/>
  <c r="I4902" i="4"/>
  <c r="I4901" i="4"/>
  <c r="I4900" i="4"/>
  <c r="G4899" i="4"/>
  <c r="F4898" i="4"/>
  <c r="G4898" i="4" s="1"/>
  <c r="I4898" i="4" s="1"/>
  <c r="F4897" i="4"/>
  <c r="G4897" i="4" s="1"/>
  <c r="I4897" i="4" s="1"/>
  <c r="I4896" i="4"/>
  <c r="I4894" i="4"/>
  <c r="I4893" i="4"/>
  <c r="I4892" i="4"/>
  <c r="I4891" i="4"/>
  <c r="I4890" i="4"/>
  <c r="I4889" i="4"/>
  <c r="F4888" i="4"/>
  <c r="I4888" i="4" s="1"/>
  <c r="F4887" i="4"/>
  <c r="I4887" i="4" s="1"/>
  <c r="F4886" i="4"/>
  <c r="I4886" i="4" s="1"/>
  <c r="F4885" i="4"/>
  <c r="I4885" i="4" s="1"/>
  <c r="F4884" i="4"/>
  <c r="I4884" i="4" s="1"/>
  <c r="F4883" i="4"/>
  <c r="I4883" i="4" s="1"/>
  <c r="A4882" i="4"/>
  <c r="I4881" i="4"/>
  <c r="F4881" i="4"/>
  <c r="D4881" i="4"/>
  <c r="B4881" i="4"/>
  <c r="I4878" i="4"/>
  <c r="I4877" i="4"/>
  <c r="G4876" i="4"/>
  <c r="I4876" i="4" s="1"/>
  <c r="G4875" i="4"/>
  <c r="I4875" i="4" s="1"/>
  <c r="I4873" i="4"/>
  <c r="I4872" i="4"/>
  <c r="I4871" i="4"/>
  <c r="I4870" i="4"/>
  <c r="I4869" i="4"/>
  <c r="I4868" i="4"/>
  <c r="G4867" i="4"/>
  <c r="I4867" i="4" s="1"/>
  <c r="F4866" i="4"/>
  <c r="G4866" i="4" s="1"/>
  <c r="F4865" i="4"/>
  <c r="G4865" i="4" s="1"/>
  <c r="I4865" i="4" s="1"/>
  <c r="I4864" i="4"/>
  <c r="I4862" i="4"/>
  <c r="I4861" i="4"/>
  <c r="I4860" i="4"/>
  <c r="I4859" i="4"/>
  <c r="I4858" i="4"/>
  <c r="I4857" i="4"/>
  <c r="F4856" i="4"/>
  <c r="I4856" i="4" s="1"/>
  <c r="F4855" i="4"/>
  <c r="I4855" i="4" s="1"/>
  <c r="F4854" i="4"/>
  <c r="I4854" i="4" s="1"/>
  <c r="F4853" i="4"/>
  <c r="I4853" i="4" s="1"/>
  <c r="F4852" i="4"/>
  <c r="I4852" i="4" s="1"/>
  <c r="F4851" i="4"/>
  <c r="I4851" i="4" s="1"/>
  <c r="A4850" i="4"/>
  <c r="I4849" i="4"/>
  <c r="F4849" i="4"/>
  <c r="D4849" i="4"/>
  <c r="B4849" i="4"/>
  <c r="I4846" i="4"/>
  <c r="I4845" i="4"/>
  <c r="G4844" i="4"/>
  <c r="I4844" i="4" s="1"/>
  <c r="G4843" i="4"/>
  <c r="I4843" i="4" s="1"/>
  <c r="I4841" i="4"/>
  <c r="I4840" i="4"/>
  <c r="I4839" i="4"/>
  <c r="I4838" i="4"/>
  <c r="I4837" i="4"/>
  <c r="I4836" i="4"/>
  <c r="G4835" i="4"/>
  <c r="I4835" i="4" s="1"/>
  <c r="F4834" i="4"/>
  <c r="G4834" i="4" s="1"/>
  <c r="I4834" i="4" s="1"/>
  <c r="F4833" i="4"/>
  <c r="G4833" i="4" s="1"/>
  <c r="I4832" i="4"/>
  <c r="I4830" i="4"/>
  <c r="I4829" i="4"/>
  <c r="I4828" i="4"/>
  <c r="I4827" i="4"/>
  <c r="I4826" i="4"/>
  <c r="I4825" i="4"/>
  <c r="F4824" i="4"/>
  <c r="I4824" i="4" s="1"/>
  <c r="F4823" i="4"/>
  <c r="I4823" i="4" s="1"/>
  <c r="F4822" i="4"/>
  <c r="I4822" i="4" s="1"/>
  <c r="F4821" i="4"/>
  <c r="I4821" i="4" s="1"/>
  <c r="F4820" i="4"/>
  <c r="I4820" i="4" s="1"/>
  <c r="F4819" i="4"/>
  <c r="I4819" i="4" s="1"/>
  <c r="A4818" i="4"/>
  <c r="I4817" i="4"/>
  <c r="F4817" i="4"/>
  <c r="D4817" i="4"/>
  <c r="B4817" i="4"/>
  <c r="H413" i="4" l="1"/>
  <c r="I413" i="4" s="1"/>
  <c r="I414" i="4" s="1"/>
  <c r="J414" i="4" s="1"/>
  <c r="H139" i="4"/>
  <c r="I139" i="4" s="1"/>
  <c r="I140" i="4" s="1"/>
  <c r="J140" i="4" s="1"/>
  <c r="H95" i="4"/>
  <c r="I95" i="4" s="1"/>
  <c r="I96" i="4" s="1"/>
  <c r="J96" i="4" s="1"/>
  <c r="G4842" i="4"/>
  <c r="G4848" i="4" s="1"/>
  <c r="H4831" i="4"/>
  <c r="I4831" i="4" s="1"/>
  <c r="M5132" i="4"/>
  <c r="M5136" i="4" s="1"/>
  <c r="P97" i="6" s="1"/>
  <c r="L4971" i="4"/>
  <c r="H5087" i="4"/>
  <c r="I5087" i="4" s="1"/>
  <c r="H5183" i="4"/>
  <c r="I5183" i="4" s="1"/>
  <c r="H4895" i="4"/>
  <c r="I4895" i="4" s="1"/>
  <c r="H4927" i="4"/>
  <c r="I4927" i="4" s="1"/>
  <c r="H4959" i="4"/>
  <c r="I4959" i="4" s="1"/>
  <c r="H5119" i="4"/>
  <c r="I5119" i="4" s="1"/>
  <c r="H5215" i="4"/>
  <c r="I5215" i="4" s="1"/>
  <c r="H5247" i="4"/>
  <c r="I5247" i="4" s="1"/>
  <c r="H4863" i="4"/>
  <c r="I4863" i="4" s="1"/>
  <c r="G4906" i="4"/>
  <c r="G4912" i="4" s="1"/>
  <c r="H4991" i="4"/>
  <c r="I4991" i="4" s="1"/>
  <c r="H5023" i="4"/>
  <c r="I5023" i="4" s="1"/>
  <c r="H5055" i="4"/>
  <c r="I5055" i="4" s="1"/>
  <c r="H5151" i="4"/>
  <c r="I5151" i="4" s="1"/>
  <c r="G5258" i="4"/>
  <c r="I5249" i="4"/>
  <c r="M5260" i="4"/>
  <c r="L5259" i="4"/>
  <c r="G5226" i="4"/>
  <c r="K5226" i="4" s="1"/>
  <c r="I5217" i="4"/>
  <c r="M5228" i="4"/>
  <c r="L5227" i="4"/>
  <c r="L5229" i="4"/>
  <c r="G5194" i="4"/>
  <c r="K5194" i="4" s="1"/>
  <c r="I5185" i="4"/>
  <c r="M5196" i="4"/>
  <c r="L5195" i="4"/>
  <c r="L5197" i="4"/>
  <c r="M5164" i="4"/>
  <c r="I5154" i="4"/>
  <c r="G5162" i="4"/>
  <c r="K5162" i="4" s="1"/>
  <c r="L5163" i="4"/>
  <c r="L5165" i="4"/>
  <c r="L5133" i="4"/>
  <c r="G5130" i="4"/>
  <c r="I5121" i="4"/>
  <c r="L5131" i="4"/>
  <c r="G5098" i="4"/>
  <c r="K5098" i="4" s="1"/>
  <c r="I5089" i="4"/>
  <c r="M5100" i="4"/>
  <c r="L5099" i="4"/>
  <c r="L5101" i="4"/>
  <c r="G5066" i="4"/>
  <c r="I5057" i="4"/>
  <c r="M5068" i="4"/>
  <c r="L5067" i="4"/>
  <c r="G5034" i="4"/>
  <c r="I5025" i="4"/>
  <c r="M5036" i="4"/>
  <c r="L5035" i="4"/>
  <c r="M4940" i="4"/>
  <c r="G5002" i="4"/>
  <c r="I4993" i="4"/>
  <c r="M5004" i="4"/>
  <c r="L5003" i="4"/>
  <c r="M4972" i="4"/>
  <c r="I4962" i="4"/>
  <c r="G4970" i="4"/>
  <c r="K4970" i="4" s="1"/>
  <c r="L4973" i="4"/>
  <c r="L4939" i="4"/>
  <c r="I4929" i="4"/>
  <c r="G4938" i="4"/>
  <c r="M4908" i="4"/>
  <c r="I4899" i="4"/>
  <c r="L4907" i="4"/>
  <c r="L4909" i="4"/>
  <c r="M4876" i="4"/>
  <c r="I4866" i="4"/>
  <c r="G4874" i="4"/>
  <c r="K4874" i="4" s="1"/>
  <c r="L4875" i="4"/>
  <c r="L4877" i="4"/>
  <c r="I4833" i="4"/>
  <c r="M4844" i="4"/>
  <c r="L4843" i="4"/>
  <c r="L4845" i="4"/>
  <c r="I4814" i="4"/>
  <c r="I4813" i="4"/>
  <c r="G4812" i="4"/>
  <c r="I4812" i="4" s="1"/>
  <c r="G4811" i="4"/>
  <c r="I4811" i="4" s="1"/>
  <c r="I4809" i="4"/>
  <c r="I4808" i="4"/>
  <c r="I4807" i="4"/>
  <c r="I4806" i="4"/>
  <c r="I4805" i="4"/>
  <c r="I4804" i="4"/>
  <c r="G4803" i="4"/>
  <c r="I4803" i="4" s="1"/>
  <c r="F4802" i="4"/>
  <c r="G4802" i="4" s="1"/>
  <c r="I4802" i="4" s="1"/>
  <c r="F4801" i="4"/>
  <c r="G4801" i="4" s="1"/>
  <c r="I4800" i="4"/>
  <c r="I4798" i="4"/>
  <c r="I4797" i="4"/>
  <c r="I4796" i="4"/>
  <c r="I4795" i="4"/>
  <c r="I4794" i="4"/>
  <c r="I4793" i="4"/>
  <c r="F4792" i="4"/>
  <c r="I4792" i="4" s="1"/>
  <c r="F4791" i="4"/>
  <c r="I4791" i="4" s="1"/>
  <c r="F4790" i="4"/>
  <c r="I4790" i="4" s="1"/>
  <c r="F4789" i="4"/>
  <c r="I4789" i="4" s="1"/>
  <c r="F4788" i="4"/>
  <c r="I4788" i="4" s="1"/>
  <c r="F4787" i="4"/>
  <c r="I4787" i="4" s="1"/>
  <c r="A4786" i="4"/>
  <c r="I4785" i="4"/>
  <c r="F4785" i="4"/>
  <c r="D4785" i="4"/>
  <c r="B4785" i="4"/>
  <c r="I4782" i="4"/>
  <c r="I4781" i="4"/>
  <c r="G4780" i="4"/>
  <c r="I4780" i="4" s="1"/>
  <c r="G4779" i="4"/>
  <c r="I4779" i="4" s="1"/>
  <c r="I4777" i="4"/>
  <c r="I4776" i="4"/>
  <c r="I4775" i="4"/>
  <c r="I4774" i="4"/>
  <c r="I4773" i="4"/>
  <c r="I4772" i="4"/>
  <c r="G4771" i="4"/>
  <c r="I4771" i="4" s="1"/>
  <c r="F4770" i="4"/>
  <c r="G4770" i="4" s="1"/>
  <c r="F4769" i="4"/>
  <c r="G4769" i="4" s="1"/>
  <c r="I4769" i="4" s="1"/>
  <c r="I4768" i="4"/>
  <c r="I4766" i="4"/>
  <c r="I4765" i="4"/>
  <c r="I4764" i="4"/>
  <c r="I4763" i="4"/>
  <c r="I4762" i="4"/>
  <c r="I4761" i="4"/>
  <c r="F4760" i="4"/>
  <c r="I4760" i="4" s="1"/>
  <c r="F4759" i="4"/>
  <c r="I4759" i="4" s="1"/>
  <c r="F4758" i="4"/>
  <c r="I4758" i="4" s="1"/>
  <c r="F4757" i="4"/>
  <c r="I4757" i="4" s="1"/>
  <c r="F4756" i="4"/>
  <c r="I4756" i="4" s="1"/>
  <c r="F4755" i="4"/>
  <c r="I4755" i="4" s="1"/>
  <c r="A4754" i="4"/>
  <c r="I4753" i="4"/>
  <c r="F4753" i="4"/>
  <c r="D4753" i="4"/>
  <c r="B4753" i="4"/>
  <c r="I4750" i="4"/>
  <c r="I4749" i="4"/>
  <c r="G4748" i="4"/>
  <c r="I4748" i="4" s="1"/>
  <c r="G4747" i="4"/>
  <c r="I4747" i="4" s="1"/>
  <c r="I4745" i="4"/>
  <c r="I4744" i="4"/>
  <c r="I4743" i="4"/>
  <c r="I4742" i="4"/>
  <c r="I4741" i="4"/>
  <c r="I4740" i="4"/>
  <c r="G4739" i="4"/>
  <c r="I4739" i="4" s="1"/>
  <c r="F4738" i="4"/>
  <c r="G4738" i="4" s="1"/>
  <c r="I4738" i="4" s="1"/>
  <c r="F4737" i="4"/>
  <c r="G4737" i="4" s="1"/>
  <c r="I4736" i="4"/>
  <c r="I4734" i="4"/>
  <c r="I4733" i="4"/>
  <c r="I4732" i="4"/>
  <c r="I4731" i="4"/>
  <c r="I4730" i="4"/>
  <c r="I4729" i="4"/>
  <c r="F4728" i="4"/>
  <c r="I4728" i="4" s="1"/>
  <c r="F4727" i="4"/>
  <c r="I4727" i="4" s="1"/>
  <c r="F4726" i="4"/>
  <c r="I4726" i="4" s="1"/>
  <c r="F4725" i="4"/>
  <c r="I4725" i="4" s="1"/>
  <c r="F4724" i="4"/>
  <c r="I4724" i="4" s="1"/>
  <c r="F4723" i="4"/>
  <c r="I4723" i="4" s="1"/>
  <c r="A4722" i="4"/>
  <c r="I4721" i="4"/>
  <c r="L4749" i="4" s="1"/>
  <c r="F4721" i="4"/>
  <c r="D4721" i="4"/>
  <c r="B4721" i="4"/>
  <c r="I4718" i="4"/>
  <c r="I4717" i="4"/>
  <c r="G4716" i="4"/>
  <c r="I4716" i="4" s="1"/>
  <c r="G4715" i="4"/>
  <c r="I4715" i="4" s="1"/>
  <c r="I4713" i="4"/>
  <c r="I4712" i="4"/>
  <c r="I4711" i="4"/>
  <c r="I4710" i="4"/>
  <c r="I4709" i="4"/>
  <c r="I4708" i="4"/>
  <c r="G4707" i="4"/>
  <c r="I4707" i="4" s="1"/>
  <c r="F4706" i="4"/>
  <c r="G4706" i="4" s="1"/>
  <c r="F4705" i="4"/>
  <c r="G4705" i="4" s="1"/>
  <c r="I4705" i="4" s="1"/>
  <c r="I4704" i="4"/>
  <c r="I4702" i="4"/>
  <c r="I4701" i="4"/>
  <c r="I4700" i="4"/>
  <c r="I4699" i="4"/>
  <c r="I4698" i="4"/>
  <c r="I4697" i="4"/>
  <c r="F4696" i="4"/>
  <c r="I4696" i="4" s="1"/>
  <c r="F4695" i="4"/>
  <c r="I4695" i="4" s="1"/>
  <c r="F4694" i="4"/>
  <c r="I4694" i="4" s="1"/>
  <c r="F4693" i="4"/>
  <c r="I4693" i="4" s="1"/>
  <c r="F4692" i="4"/>
  <c r="I4692" i="4" s="1"/>
  <c r="F4691" i="4"/>
  <c r="I4691" i="4" s="1"/>
  <c r="A4690" i="4"/>
  <c r="I4689" i="4"/>
  <c r="L4715" i="4" s="1"/>
  <c r="F4689" i="4"/>
  <c r="D4689" i="4"/>
  <c r="B4689" i="4"/>
  <c r="I4686" i="4"/>
  <c r="I4685" i="4"/>
  <c r="G4684" i="4"/>
  <c r="I4684" i="4" s="1"/>
  <c r="G4683" i="4"/>
  <c r="I4683" i="4" s="1"/>
  <c r="I4681" i="4"/>
  <c r="I4680" i="4"/>
  <c r="I4679" i="4"/>
  <c r="I4678" i="4"/>
  <c r="I4677" i="4"/>
  <c r="I4676" i="4"/>
  <c r="G4675" i="4"/>
  <c r="I4675" i="4" s="1"/>
  <c r="F4674" i="4"/>
  <c r="G4674" i="4" s="1"/>
  <c r="F4673" i="4"/>
  <c r="G4673" i="4" s="1"/>
  <c r="I4673" i="4" s="1"/>
  <c r="I4672" i="4"/>
  <c r="I4670" i="4"/>
  <c r="I4669" i="4"/>
  <c r="I4668" i="4"/>
  <c r="I4667" i="4"/>
  <c r="I4666" i="4"/>
  <c r="I4665" i="4"/>
  <c r="F4664" i="4"/>
  <c r="I4664" i="4" s="1"/>
  <c r="F4663" i="4"/>
  <c r="I4663" i="4" s="1"/>
  <c r="F4662" i="4"/>
  <c r="I4662" i="4" s="1"/>
  <c r="F4661" i="4"/>
  <c r="I4661" i="4" s="1"/>
  <c r="F4660" i="4"/>
  <c r="I4660" i="4" s="1"/>
  <c r="F4659" i="4"/>
  <c r="I4659" i="4" s="1"/>
  <c r="A4658" i="4"/>
  <c r="I4657" i="4"/>
  <c r="F4657" i="4"/>
  <c r="D4657" i="4"/>
  <c r="B4657" i="4"/>
  <c r="I4654" i="4"/>
  <c r="I4653" i="4"/>
  <c r="G4652" i="4"/>
  <c r="I4652" i="4" s="1"/>
  <c r="G4651" i="4"/>
  <c r="I4651" i="4" s="1"/>
  <c r="I4649" i="4"/>
  <c r="I4648" i="4"/>
  <c r="I4647" i="4"/>
  <c r="I4646" i="4"/>
  <c r="I4645" i="4"/>
  <c r="I4644" i="4"/>
  <c r="G4643" i="4"/>
  <c r="I4643" i="4" s="1"/>
  <c r="F4642" i="4"/>
  <c r="G4642" i="4" s="1"/>
  <c r="I4642" i="4" s="1"/>
  <c r="F4641" i="4"/>
  <c r="G4641" i="4" s="1"/>
  <c r="I4640" i="4"/>
  <c r="I4638" i="4"/>
  <c r="I4637" i="4"/>
  <c r="I4636" i="4"/>
  <c r="I4635" i="4"/>
  <c r="I4634" i="4"/>
  <c r="I4633" i="4"/>
  <c r="F4632" i="4"/>
  <c r="I4632" i="4" s="1"/>
  <c r="F4631" i="4"/>
  <c r="I4631" i="4" s="1"/>
  <c r="F4630" i="4"/>
  <c r="I4630" i="4" s="1"/>
  <c r="F4629" i="4"/>
  <c r="I4629" i="4" s="1"/>
  <c r="F4628" i="4"/>
  <c r="I4628" i="4" s="1"/>
  <c r="F4627" i="4"/>
  <c r="I4627" i="4" s="1"/>
  <c r="A4626" i="4"/>
  <c r="I4625" i="4"/>
  <c r="F4625" i="4"/>
  <c r="D4625" i="4"/>
  <c r="B4625" i="4"/>
  <c r="I4622" i="4"/>
  <c r="I4621" i="4"/>
  <c r="G4620" i="4"/>
  <c r="I4620" i="4" s="1"/>
  <c r="G4619" i="4"/>
  <c r="I4619" i="4" s="1"/>
  <c r="I4617" i="4"/>
  <c r="I4616" i="4"/>
  <c r="I4615" i="4"/>
  <c r="I4614" i="4"/>
  <c r="I4613" i="4"/>
  <c r="I4612" i="4"/>
  <c r="G4611" i="4"/>
  <c r="I4611" i="4" s="1"/>
  <c r="F4610" i="4"/>
  <c r="G4610" i="4" s="1"/>
  <c r="I4610" i="4" s="1"/>
  <c r="F4609" i="4"/>
  <c r="G4609" i="4" s="1"/>
  <c r="I4608" i="4"/>
  <c r="I4606" i="4"/>
  <c r="I4605" i="4"/>
  <c r="I4604" i="4"/>
  <c r="I4603" i="4"/>
  <c r="I4602" i="4"/>
  <c r="I4601" i="4"/>
  <c r="F4600" i="4"/>
  <c r="I4600" i="4" s="1"/>
  <c r="F4599" i="4"/>
  <c r="I4599" i="4" s="1"/>
  <c r="F4598" i="4"/>
  <c r="I4598" i="4" s="1"/>
  <c r="F4597" i="4"/>
  <c r="I4597" i="4" s="1"/>
  <c r="F4596" i="4"/>
  <c r="I4596" i="4" s="1"/>
  <c r="F4595" i="4"/>
  <c r="I4595" i="4" s="1"/>
  <c r="A4594" i="4"/>
  <c r="I4593" i="4"/>
  <c r="L4621" i="4" s="1"/>
  <c r="F4593" i="4"/>
  <c r="D4593" i="4"/>
  <c r="B4593" i="4"/>
  <c r="I4590" i="4"/>
  <c r="I4589" i="4"/>
  <c r="G4588" i="4"/>
  <c r="I4588" i="4" s="1"/>
  <c r="G4587" i="4"/>
  <c r="I4587" i="4" s="1"/>
  <c r="I4585" i="4"/>
  <c r="I4584" i="4"/>
  <c r="I4583" i="4"/>
  <c r="I4582" i="4"/>
  <c r="I4581" i="4"/>
  <c r="I4580" i="4"/>
  <c r="G4579" i="4"/>
  <c r="I4579" i="4" s="1"/>
  <c r="F4578" i="4"/>
  <c r="G4578" i="4" s="1"/>
  <c r="F4577" i="4"/>
  <c r="G4577" i="4" s="1"/>
  <c r="I4577" i="4" s="1"/>
  <c r="I4576" i="4"/>
  <c r="I4574" i="4"/>
  <c r="I4573" i="4"/>
  <c r="I4572" i="4"/>
  <c r="I4571" i="4"/>
  <c r="I4570" i="4"/>
  <c r="I4569" i="4"/>
  <c r="F4568" i="4"/>
  <c r="I4568" i="4" s="1"/>
  <c r="F4567" i="4"/>
  <c r="I4567" i="4" s="1"/>
  <c r="F4566" i="4"/>
  <c r="I4566" i="4" s="1"/>
  <c r="F4565" i="4"/>
  <c r="I4565" i="4" s="1"/>
  <c r="F4564" i="4"/>
  <c r="I4564" i="4" s="1"/>
  <c r="F4563" i="4"/>
  <c r="I4563" i="4" s="1"/>
  <c r="A4562" i="4"/>
  <c r="I4561" i="4"/>
  <c r="F4561" i="4"/>
  <c r="D4561" i="4"/>
  <c r="B4561" i="4"/>
  <c r="I4558" i="4"/>
  <c r="I4557" i="4"/>
  <c r="G4556" i="4"/>
  <c r="I4556" i="4" s="1"/>
  <c r="G4555" i="4"/>
  <c r="I4555" i="4" s="1"/>
  <c r="I4553" i="4"/>
  <c r="I4552" i="4"/>
  <c r="I4551" i="4"/>
  <c r="I4550" i="4"/>
  <c r="I4549" i="4"/>
  <c r="I4548" i="4"/>
  <c r="G4547" i="4"/>
  <c r="I4547" i="4" s="1"/>
  <c r="F4546" i="4"/>
  <c r="G4546" i="4" s="1"/>
  <c r="F4545" i="4"/>
  <c r="G4545" i="4" s="1"/>
  <c r="I4545" i="4" s="1"/>
  <c r="I4544" i="4"/>
  <c r="I4542" i="4"/>
  <c r="I4541" i="4"/>
  <c r="I4540" i="4"/>
  <c r="I4539" i="4"/>
  <c r="I4538" i="4"/>
  <c r="I4537" i="4"/>
  <c r="F4536" i="4"/>
  <c r="I4536" i="4" s="1"/>
  <c r="F4535" i="4"/>
  <c r="I4535" i="4" s="1"/>
  <c r="F4534" i="4"/>
  <c r="I4534" i="4" s="1"/>
  <c r="F4533" i="4"/>
  <c r="I4533" i="4" s="1"/>
  <c r="F4532" i="4"/>
  <c r="I4532" i="4" s="1"/>
  <c r="F4531" i="4"/>
  <c r="I4531" i="4" s="1"/>
  <c r="A4530" i="4"/>
  <c r="I4529" i="4"/>
  <c r="L4555" i="4" s="1"/>
  <c r="F4529" i="4"/>
  <c r="D4529" i="4"/>
  <c r="B4529" i="4"/>
  <c r="I4526" i="4"/>
  <c r="I4525" i="4"/>
  <c r="G4524" i="4"/>
  <c r="I4524" i="4" s="1"/>
  <c r="G4523" i="4"/>
  <c r="I4523" i="4" s="1"/>
  <c r="I4521" i="4"/>
  <c r="I4520" i="4"/>
  <c r="I4519" i="4"/>
  <c r="I4518" i="4"/>
  <c r="I4517" i="4"/>
  <c r="I4516" i="4"/>
  <c r="G4515" i="4"/>
  <c r="I4515" i="4" s="1"/>
  <c r="F4514" i="4"/>
  <c r="G4514" i="4" s="1"/>
  <c r="I4514" i="4" s="1"/>
  <c r="F4513" i="4"/>
  <c r="G4513" i="4" s="1"/>
  <c r="I4512" i="4"/>
  <c r="I4510" i="4"/>
  <c r="I4509" i="4"/>
  <c r="I4508" i="4"/>
  <c r="I4507" i="4"/>
  <c r="I4506" i="4"/>
  <c r="I4505" i="4"/>
  <c r="F4504" i="4"/>
  <c r="I4504" i="4" s="1"/>
  <c r="F4503" i="4"/>
  <c r="I4503" i="4" s="1"/>
  <c r="F4502" i="4"/>
  <c r="I4502" i="4" s="1"/>
  <c r="F4501" i="4"/>
  <c r="I4501" i="4" s="1"/>
  <c r="F4500" i="4"/>
  <c r="I4500" i="4" s="1"/>
  <c r="F4499" i="4"/>
  <c r="I4499" i="4" s="1"/>
  <c r="A4498" i="4"/>
  <c r="I4497" i="4"/>
  <c r="F4497" i="4"/>
  <c r="D4497" i="4"/>
  <c r="B4497" i="4"/>
  <c r="I4494" i="4"/>
  <c r="I4493" i="4"/>
  <c r="G4492" i="4"/>
  <c r="I4492" i="4" s="1"/>
  <c r="G4491" i="4"/>
  <c r="I4491" i="4" s="1"/>
  <c r="I4489" i="4"/>
  <c r="I4488" i="4"/>
  <c r="I4487" i="4"/>
  <c r="I4486" i="4"/>
  <c r="I4485" i="4"/>
  <c r="I4484" i="4"/>
  <c r="G4483" i="4"/>
  <c r="I4483" i="4" s="1"/>
  <c r="F4482" i="4"/>
  <c r="G4482" i="4" s="1"/>
  <c r="F4481" i="4"/>
  <c r="G4481" i="4" s="1"/>
  <c r="I4481" i="4" s="1"/>
  <c r="I4480" i="4"/>
  <c r="I4478" i="4"/>
  <c r="I4477" i="4"/>
  <c r="I4476" i="4"/>
  <c r="I4475" i="4"/>
  <c r="I4474" i="4"/>
  <c r="I4473" i="4"/>
  <c r="F4472" i="4"/>
  <c r="I4472" i="4" s="1"/>
  <c r="F4471" i="4"/>
  <c r="I4471" i="4" s="1"/>
  <c r="F4470" i="4"/>
  <c r="I4470" i="4" s="1"/>
  <c r="F4469" i="4"/>
  <c r="I4469" i="4" s="1"/>
  <c r="F4468" i="4"/>
  <c r="I4468" i="4" s="1"/>
  <c r="F4467" i="4"/>
  <c r="I4467" i="4" s="1"/>
  <c r="A4466" i="4"/>
  <c r="I4465" i="4"/>
  <c r="F4465" i="4"/>
  <c r="D4465" i="4"/>
  <c r="B4465" i="4"/>
  <c r="I4462" i="4"/>
  <c r="I4461" i="4"/>
  <c r="G4460" i="4"/>
  <c r="I4460" i="4" s="1"/>
  <c r="G4459" i="4"/>
  <c r="I4459" i="4" s="1"/>
  <c r="I4457" i="4"/>
  <c r="I4456" i="4"/>
  <c r="I4455" i="4"/>
  <c r="I4454" i="4"/>
  <c r="I4453" i="4"/>
  <c r="I4452" i="4"/>
  <c r="G4451" i="4"/>
  <c r="I4451" i="4" s="1"/>
  <c r="F4450" i="4"/>
  <c r="G4450" i="4" s="1"/>
  <c r="I4450" i="4" s="1"/>
  <c r="F4449" i="4"/>
  <c r="G4449" i="4" s="1"/>
  <c r="I4448" i="4"/>
  <c r="I4446" i="4"/>
  <c r="I4445" i="4"/>
  <c r="I4444" i="4"/>
  <c r="I4443" i="4"/>
  <c r="I4442" i="4"/>
  <c r="I4441" i="4"/>
  <c r="F4440" i="4"/>
  <c r="I4440" i="4" s="1"/>
  <c r="F4439" i="4"/>
  <c r="I4439" i="4" s="1"/>
  <c r="F4438" i="4"/>
  <c r="I4438" i="4" s="1"/>
  <c r="F4437" i="4"/>
  <c r="I4437" i="4" s="1"/>
  <c r="F4436" i="4"/>
  <c r="I4436" i="4" s="1"/>
  <c r="F4435" i="4"/>
  <c r="I4435" i="4" s="1"/>
  <c r="A4434" i="4"/>
  <c r="I4433" i="4"/>
  <c r="F4433" i="4"/>
  <c r="D4433" i="4"/>
  <c r="B4433" i="4"/>
  <c r="I4430" i="4"/>
  <c r="I4429" i="4"/>
  <c r="G4428" i="4"/>
  <c r="I4428" i="4" s="1"/>
  <c r="G4427" i="4"/>
  <c r="I4427" i="4" s="1"/>
  <c r="I4425" i="4"/>
  <c r="I4424" i="4"/>
  <c r="I4423" i="4"/>
  <c r="I4422" i="4"/>
  <c r="I4421" i="4"/>
  <c r="I4420" i="4"/>
  <c r="G4419" i="4"/>
  <c r="I4419" i="4" s="1"/>
  <c r="F4418" i="4"/>
  <c r="G4418" i="4" s="1"/>
  <c r="I4418" i="4" s="1"/>
  <c r="F4417" i="4"/>
  <c r="G4417" i="4" s="1"/>
  <c r="I4417" i="4" s="1"/>
  <c r="I4416" i="4"/>
  <c r="I4414" i="4"/>
  <c r="I4413" i="4"/>
  <c r="I4412" i="4"/>
  <c r="I4411" i="4"/>
  <c r="I4410" i="4"/>
  <c r="I4409" i="4"/>
  <c r="F4408" i="4"/>
  <c r="I4408" i="4" s="1"/>
  <c r="F4407" i="4"/>
  <c r="I4407" i="4" s="1"/>
  <c r="F4406" i="4"/>
  <c r="I4406" i="4" s="1"/>
  <c r="F4405" i="4"/>
  <c r="I4405" i="4" s="1"/>
  <c r="F4404" i="4"/>
  <c r="I4404" i="4" s="1"/>
  <c r="F4403" i="4"/>
  <c r="I4403" i="4" s="1"/>
  <c r="A4402" i="4"/>
  <c r="I4401" i="4"/>
  <c r="F4401" i="4"/>
  <c r="D4401" i="4"/>
  <c r="B4401" i="4"/>
  <c r="I4398" i="4"/>
  <c r="I4397" i="4"/>
  <c r="G4396" i="4"/>
  <c r="I4396" i="4" s="1"/>
  <c r="G4395" i="4"/>
  <c r="I4395" i="4" s="1"/>
  <c r="I4393" i="4"/>
  <c r="I4392" i="4"/>
  <c r="I4391" i="4"/>
  <c r="I4390" i="4"/>
  <c r="I4389" i="4"/>
  <c r="I4388" i="4"/>
  <c r="G4387" i="4"/>
  <c r="I4387" i="4" s="1"/>
  <c r="F4386" i="4"/>
  <c r="G4386" i="4" s="1"/>
  <c r="I4386" i="4" s="1"/>
  <c r="F4385" i="4"/>
  <c r="G4385" i="4" s="1"/>
  <c r="I4384" i="4"/>
  <c r="I4382" i="4"/>
  <c r="I4381" i="4"/>
  <c r="I4380" i="4"/>
  <c r="I4379" i="4"/>
  <c r="I4378" i="4"/>
  <c r="I4377" i="4"/>
  <c r="F4376" i="4"/>
  <c r="I4376" i="4" s="1"/>
  <c r="F4375" i="4"/>
  <c r="I4375" i="4" s="1"/>
  <c r="F4374" i="4"/>
  <c r="I4374" i="4" s="1"/>
  <c r="F4373" i="4"/>
  <c r="I4373" i="4" s="1"/>
  <c r="F4372" i="4"/>
  <c r="I4372" i="4" s="1"/>
  <c r="F4371" i="4"/>
  <c r="I4371" i="4" s="1"/>
  <c r="A4370" i="4"/>
  <c r="I4369" i="4"/>
  <c r="L4397" i="4" s="1"/>
  <c r="F4369" i="4"/>
  <c r="D4369" i="4"/>
  <c r="B4369" i="4"/>
  <c r="I4366" i="4"/>
  <c r="I4365" i="4"/>
  <c r="G4364" i="4"/>
  <c r="I4364" i="4" s="1"/>
  <c r="G4363" i="4"/>
  <c r="I4363" i="4" s="1"/>
  <c r="I4361" i="4"/>
  <c r="I4360" i="4"/>
  <c r="I4359" i="4"/>
  <c r="I4358" i="4"/>
  <c r="I4357" i="4"/>
  <c r="I4356" i="4"/>
  <c r="G4355" i="4"/>
  <c r="I4355" i="4" s="1"/>
  <c r="F4354" i="4"/>
  <c r="G4354" i="4" s="1"/>
  <c r="F4353" i="4"/>
  <c r="G4353" i="4" s="1"/>
  <c r="I4353" i="4" s="1"/>
  <c r="I4352" i="4"/>
  <c r="I4350" i="4"/>
  <c r="I4349" i="4"/>
  <c r="I4348" i="4"/>
  <c r="I4347" i="4"/>
  <c r="I4346" i="4"/>
  <c r="I4345" i="4"/>
  <c r="F4344" i="4"/>
  <c r="I4344" i="4" s="1"/>
  <c r="F4343" i="4"/>
  <c r="I4343" i="4" s="1"/>
  <c r="F4342" i="4"/>
  <c r="I4342" i="4" s="1"/>
  <c r="F4341" i="4"/>
  <c r="I4341" i="4" s="1"/>
  <c r="F4340" i="4"/>
  <c r="I4340" i="4" s="1"/>
  <c r="F4339" i="4"/>
  <c r="I4339" i="4" s="1"/>
  <c r="A4338" i="4"/>
  <c r="I4337" i="4"/>
  <c r="F4337" i="4"/>
  <c r="D4337" i="4"/>
  <c r="B4337" i="4"/>
  <c r="I4334" i="4"/>
  <c r="I4333" i="4"/>
  <c r="G4332" i="4"/>
  <c r="I4332" i="4" s="1"/>
  <c r="G4331" i="4"/>
  <c r="I4331" i="4" s="1"/>
  <c r="I4329" i="4"/>
  <c r="I4328" i="4"/>
  <c r="I4327" i="4"/>
  <c r="I4326" i="4"/>
  <c r="I4325" i="4"/>
  <c r="I4324" i="4"/>
  <c r="G4323" i="4"/>
  <c r="I4323" i="4" s="1"/>
  <c r="F4322" i="4"/>
  <c r="G4322" i="4" s="1"/>
  <c r="I4322" i="4" s="1"/>
  <c r="F4321" i="4"/>
  <c r="G4321" i="4" s="1"/>
  <c r="I4320" i="4"/>
  <c r="I4318" i="4"/>
  <c r="I4317" i="4"/>
  <c r="I4316" i="4"/>
  <c r="I4315" i="4"/>
  <c r="I4314" i="4"/>
  <c r="I4313" i="4"/>
  <c r="F4312" i="4"/>
  <c r="I4312" i="4" s="1"/>
  <c r="F4311" i="4"/>
  <c r="I4311" i="4" s="1"/>
  <c r="F4310" i="4"/>
  <c r="I4310" i="4" s="1"/>
  <c r="F4309" i="4"/>
  <c r="I4309" i="4" s="1"/>
  <c r="F4308" i="4"/>
  <c r="I4308" i="4" s="1"/>
  <c r="F4307" i="4"/>
  <c r="I4307" i="4" s="1"/>
  <c r="A4306" i="4"/>
  <c r="I4305" i="4"/>
  <c r="F4305" i="4"/>
  <c r="D4305" i="4"/>
  <c r="B4305" i="4"/>
  <c r="I4302" i="4"/>
  <c r="I4301" i="4"/>
  <c r="G4300" i="4"/>
  <c r="I4300" i="4" s="1"/>
  <c r="G4299" i="4"/>
  <c r="I4299" i="4" s="1"/>
  <c r="I4297" i="4"/>
  <c r="I4296" i="4"/>
  <c r="I4295" i="4"/>
  <c r="I4294" i="4"/>
  <c r="I4293" i="4"/>
  <c r="I4292" i="4"/>
  <c r="G4291" i="4"/>
  <c r="I4291" i="4" s="1"/>
  <c r="F4290" i="4"/>
  <c r="G4290" i="4" s="1"/>
  <c r="F4289" i="4"/>
  <c r="G4289" i="4" s="1"/>
  <c r="I4289" i="4" s="1"/>
  <c r="I4288" i="4"/>
  <c r="I4286" i="4"/>
  <c r="I4285" i="4"/>
  <c r="I4284" i="4"/>
  <c r="I4283" i="4"/>
  <c r="I4282" i="4"/>
  <c r="I4281" i="4"/>
  <c r="F4280" i="4"/>
  <c r="I4280" i="4" s="1"/>
  <c r="F4279" i="4"/>
  <c r="I4279" i="4" s="1"/>
  <c r="F4278" i="4"/>
  <c r="I4278" i="4" s="1"/>
  <c r="F4277" i="4"/>
  <c r="I4277" i="4" s="1"/>
  <c r="F4276" i="4"/>
  <c r="I4276" i="4" s="1"/>
  <c r="F4275" i="4"/>
  <c r="I4275" i="4" s="1"/>
  <c r="A4274" i="4"/>
  <c r="I4273" i="4"/>
  <c r="F4273" i="4"/>
  <c r="D4273" i="4"/>
  <c r="B4273" i="4"/>
  <c r="I4270" i="4"/>
  <c r="I4269" i="4"/>
  <c r="G4268" i="4"/>
  <c r="I4268" i="4" s="1"/>
  <c r="G4267" i="4"/>
  <c r="I4267" i="4" s="1"/>
  <c r="I4265" i="4"/>
  <c r="I4264" i="4"/>
  <c r="I4263" i="4"/>
  <c r="I4262" i="4"/>
  <c r="I4261" i="4"/>
  <c r="I4260" i="4"/>
  <c r="G4259" i="4"/>
  <c r="I4259" i="4" s="1"/>
  <c r="F4258" i="4"/>
  <c r="G4258" i="4" s="1"/>
  <c r="I4258" i="4" s="1"/>
  <c r="F4257" i="4"/>
  <c r="G4257" i="4" s="1"/>
  <c r="I4256" i="4"/>
  <c r="I4254" i="4"/>
  <c r="I4253" i="4"/>
  <c r="I4252" i="4"/>
  <c r="I4251" i="4"/>
  <c r="I4250" i="4"/>
  <c r="I4249" i="4"/>
  <c r="F4248" i="4"/>
  <c r="I4248" i="4" s="1"/>
  <c r="F4247" i="4"/>
  <c r="I4247" i="4" s="1"/>
  <c r="F4246" i="4"/>
  <c r="I4246" i="4" s="1"/>
  <c r="F4245" i="4"/>
  <c r="I4245" i="4" s="1"/>
  <c r="F4244" i="4"/>
  <c r="I4244" i="4" s="1"/>
  <c r="F4243" i="4"/>
  <c r="I4243" i="4" s="1"/>
  <c r="A4242" i="4"/>
  <c r="I4241" i="4"/>
  <c r="L4269" i="4" s="1"/>
  <c r="F4241" i="4"/>
  <c r="D4241" i="4"/>
  <c r="B4241" i="4"/>
  <c r="I4238" i="4"/>
  <c r="I4237" i="4"/>
  <c r="G4236" i="4"/>
  <c r="I4236" i="4" s="1"/>
  <c r="G4235" i="4"/>
  <c r="I4235" i="4" s="1"/>
  <c r="I4233" i="4"/>
  <c r="I4232" i="4"/>
  <c r="I4231" i="4"/>
  <c r="I4230" i="4"/>
  <c r="I4229" i="4"/>
  <c r="I4228" i="4"/>
  <c r="G4227" i="4"/>
  <c r="I4227" i="4" s="1"/>
  <c r="F4226" i="4"/>
  <c r="G4226" i="4" s="1"/>
  <c r="I4226" i="4" s="1"/>
  <c r="F4225" i="4"/>
  <c r="G4225" i="4" s="1"/>
  <c r="I4224" i="4"/>
  <c r="I4222" i="4"/>
  <c r="I4221" i="4"/>
  <c r="I4220" i="4"/>
  <c r="I4219" i="4"/>
  <c r="I4218" i="4"/>
  <c r="I4217" i="4"/>
  <c r="F4216" i="4"/>
  <c r="I4216" i="4" s="1"/>
  <c r="F4215" i="4"/>
  <c r="I4215" i="4" s="1"/>
  <c r="F4214" i="4"/>
  <c r="I4214" i="4" s="1"/>
  <c r="F4213" i="4"/>
  <c r="I4213" i="4" s="1"/>
  <c r="F4212" i="4"/>
  <c r="I4212" i="4" s="1"/>
  <c r="F4211" i="4"/>
  <c r="I4211" i="4" s="1"/>
  <c r="A4210" i="4"/>
  <c r="I4209" i="4"/>
  <c r="F4209" i="4"/>
  <c r="D4209" i="4"/>
  <c r="B4209" i="4"/>
  <c r="I4206" i="4"/>
  <c r="I4205" i="4"/>
  <c r="G4204" i="4"/>
  <c r="I4204" i="4" s="1"/>
  <c r="G4203" i="4"/>
  <c r="I4203" i="4" s="1"/>
  <c r="I4201" i="4"/>
  <c r="I4200" i="4"/>
  <c r="I4199" i="4"/>
  <c r="I4198" i="4"/>
  <c r="I4197" i="4"/>
  <c r="I4196" i="4"/>
  <c r="G4195" i="4"/>
  <c r="I4195" i="4" s="1"/>
  <c r="F4194" i="4"/>
  <c r="G4194" i="4" s="1"/>
  <c r="I4194" i="4" s="1"/>
  <c r="F4193" i="4"/>
  <c r="G4193" i="4" s="1"/>
  <c r="I4192" i="4"/>
  <c r="I4190" i="4"/>
  <c r="I4189" i="4"/>
  <c r="I4188" i="4"/>
  <c r="I4187" i="4"/>
  <c r="I4186" i="4"/>
  <c r="I4185" i="4"/>
  <c r="F4184" i="4"/>
  <c r="I4184" i="4" s="1"/>
  <c r="F4183" i="4"/>
  <c r="I4183" i="4" s="1"/>
  <c r="F4182" i="4"/>
  <c r="I4182" i="4" s="1"/>
  <c r="F4181" i="4"/>
  <c r="I4181" i="4" s="1"/>
  <c r="F4180" i="4"/>
  <c r="I4180" i="4" s="1"/>
  <c r="F4179" i="4"/>
  <c r="I4179" i="4" s="1"/>
  <c r="A4178" i="4"/>
  <c r="I4177" i="4"/>
  <c r="F4177" i="4"/>
  <c r="D4177" i="4"/>
  <c r="B4177" i="4"/>
  <c r="I4174" i="4"/>
  <c r="I4173" i="4"/>
  <c r="G4172" i="4"/>
  <c r="I4172" i="4" s="1"/>
  <c r="G4171" i="4"/>
  <c r="I4171" i="4" s="1"/>
  <c r="I4169" i="4"/>
  <c r="I4168" i="4"/>
  <c r="I4167" i="4"/>
  <c r="I4166" i="4"/>
  <c r="I4165" i="4"/>
  <c r="I4164" i="4"/>
  <c r="G4163" i="4"/>
  <c r="I4163" i="4" s="1"/>
  <c r="F4162" i="4"/>
  <c r="G4162" i="4" s="1"/>
  <c r="I4162" i="4" s="1"/>
  <c r="F4161" i="4"/>
  <c r="G4161" i="4" s="1"/>
  <c r="I4160" i="4"/>
  <c r="I4158" i="4"/>
  <c r="I4157" i="4"/>
  <c r="I4156" i="4"/>
  <c r="I4155" i="4"/>
  <c r="I4154" i="4"/>
  <c r="I4153" i="4"/>
  <c r="F4152" i="4"/>
  <c r="I4152" i="4" s="1"/>
  <c r="F4151" i="4"/>
  <c r="I4151" i="4" s="1"/>
  <c r="F4150" i="4"/>
  <c r="I4150" i="4" s="1"/>
  <c r="F4149" i="4"/>
  <c r="I4149" i="4" s="1"/>
  <c r="F4148" i="4"/>
  <c r="I4148" i="4" s="1"/>
  <c r="F4147" i="4"/>
  <c r="I4147" i="4" s="1"/>
  <c r="A4146" i="4"/>
  <c r="I4145" i="4"/>
  <c r="L4173" i="4" s="1"/>
  <c r="F4145" i="4"/>
  <c r="D4145" i="4"/>
  <c r="B4145" i="4"/>
  <c r="I4142" i="4"/>
  <c r="I4141" i="4"/>
  <c r="G4140" i="4"/>
  <c r="I4140" i="4" s="1"/>
  <c r="G4139" i="4"/>
  <c r="I4139" i="4" s="1"/>
  <c r="I4137" i="4"/>
  <c r="I4136" i="4"/>
  <c r="I4135" i="4"/>
  <c r="I4134" i="4"/>
  <c r="I4133" i="4"/>
  <c r="I4132" i="4"/>
  <c r="G4131" i="4"/>
  <c r="I4131" i="4" s="1"/>
  <c r="F4130" i="4"/>
  <c r="G4130" i="4" s="1"/>
  <c r="F4129" i="4"/>
  <c r="G4129" i="4" s="1"/>
  <c r="I4129" i="4" s="1"/>
  <c r="I4128" i="4"/>
  <c r="I4126" i="4"/>
  <c r="I4125" i="4"/>
  <c r="I4124" i="4"/>
  <c r="I4123" i="4"/>
  <c r="I4122" i="4"/>
  <c r="I4121" i="4"/>
  <c r="F4120" i="4"/>
  <c r="I4120" i="4" s="1"/>
  <c r="F4119" i="4"/>
  <c r="I4119" i="4" s="1"/>
  <c r="F4118" i="4"/>
  <c r="I4118" i="4" s="1"/>
  <c r="F4117" i="4"/>
  <c r="I4117" i="4" s="1"/>
  <c r="F4116" i="4"/>
  <c r="I4116" i="4" s="1"/>
  <c r="F4115" i="4"/>
  <c r="I4115" i="4" s="1"/>
  <c r="A4114" i="4"/>
  <c r="I4113" i="4"/>
  <c r="F4113" i="4"/>
  <c r="D4113" i="4"/>
  <c r="B4113" i="4"/>
  <c r="I4110" i="4"/>
  <c r="I4109" i="4"/>
  <c r="G4108" i="4"/>
  <c r="I4108" i="4" s="1"/>
  <c r="G4107" i="4"/>
  <c r="I4107" i="4" s="1"/>
  <c r="I4105" i="4"/>
  <c r="I4104" i="4"/>
  <c r="I4103" i="4"/>
  <c r="I4102" i="4"/>
  <c r="I4101" i="4"/>
  <c r="I4100" i="4"/>
  <c r="G4099" i="4"/>
  <c r="I4099" i="4" s="1"/>
  <c r="F4098" i="4"/>
  <c r="G4098" i="4" s="1"/>
  <c r="I4098" i="4" s="1"/>
  <c r="F4097" i="4"/>
  <c r="G4097" i="4" s="1"/>
  <c r="I4096" i="4"/>
  <c r="I4094" i="4"/>
  <c r="I4093" i="4"/>
  <c r="I4092" i="4"/>
  <c r="I4091" i="4"/>
  <c r="I4090" i="4"/>
  <c r="I4089" i="4"/>
  <c r="F4088" i="4"/>
  <c r="I4088" i="4" s="1"/>
  <c r="F4087" i="4"/>
  <c r="I4087" i="4" s="1"/>
  <c r="F4086" i="4"/>
  <c r="I4086" i="4" s="1"/>
  <c r="F4085" i="4"/>
  <c r="I4085" i="4" s="1"/>
  <c r="F4084" i="4"/>
  <c r="I4084" i="4" s="1"/>
  <c r="F4083" i="4"/>
  <c r="I4083" i="4" s="1"/>
  <c r="A4082" i="4"/>
  <c r="I4081" i="4"/>
  <c r="F4081" i="4"/>
  <c r="D4081" i="4"/>
  <c r="B4081" i="4"/>
  <c r="I4078" i="4"/>
  <c r="I4077" i="4"/>
  <c r="G4076" i="4"/>
  <c r="I4076" i="4" s="1"/>
  <c r="G4075" i="4"/>
  <c r="I4075" i="4" s="1"/>
  <c r="I4073" i="4"/>
  <c r="I4072" i="4"/>
  <c r="I4071" i="4"/>
  <c r="I4070" i="4"/>
  <c r="I4069" i="4"/>
  <c r="I4068" i="4"/>
  <c r="G4067" i="4"/>
  <c r="I4067" i="4" s="1"/>
  <c r="F4066" i="4"/>
  <c r="G4066" i="4" s="1"/>
  <c r="I4066" i="4" s="1"/>
  <c r="F4065" i="4"/>
  <c r="G4065" i="4" s="1"/>
  <c r="I4064" i="4"/>
  <c r="I4062" i="4"/>
  <c r="I4061" i="4"/>
  <c r="I4060" i="4"/>
  <c r="I4059" i="4"/>
  <c r="I4058" i="4"/>
  <c r="I4057" i="4"/>
  <c r="F4056" i="4"/>
  <c r="I4056" i="4" s="1"/>
  <c r="F4055" i="4"/>
  <c r="I4055" i="4" s="1"/>
  <c r="F4054" i="4"/>
  <c r="I4054" i="4" s="1"/>
  <c r="F4053" i="4"/>
  <c r="I4053" i="4" s="1"/>
  <c r="F4052" i="4"/>
  <c r="I4052" i="4" s="1"/>
  <c r="F4051" i="4"/>
  <c r="I4051" i="4" s="1"/>
  <c r="A4050" i="4"/>
  <c r="I4049" i="4"/>
  <c r="F4049" i="4"/>
  <c r="D4049" i="4"/>
  <c r="B4049" i="4"/>
  <c r="K4842" i="4" l="1"/>
  <c r="K4848" i="4" s="1"/>
  <c r="N88" i="6" s="1"/>
  <c r="I4842" i="4"/>
  <c r="I4906" i="4"/>
  <c r="K4906" i="4"/>
  <c r="K4912" i="4" s="1"/>
  <c r="N90" i="6" s="1"/>
  <c r="H4479" i="4"/>
  <c r="I4479" i="4" s="1"/>
  <c r="H4799" i="4"/>
  <c r="I4799" i="4" s="1"/>
  <c r="G4810" i="4"/>
  <c r="G4816" i="4" s="1"/>
  <c r="L5168" i="4"/>
  <c r="O98" i="6" s="1"/>
  <c r="H4383" i="4"/>
  <c r="I4383" i="4" s="1"/>
  <c r="H4543" i="4"/>
  <c r="I4543" i="4" s="1"/>
  <c r="H4767" i="4"/>
  <c r="I4767" i="4" s="1"/>
  <c r="H4847" i="4"/>
  <c r="I4847" i="4" s="1"/>
  <c r="I4848" i="4" s="1"/>
  <c r="J4848" i="4" s="1"/>
  <c r="H4511" i="4"/>
  <c r="I4511" i="4" s="1"/>
  <c r="H4607" i="4"/>
  <c r="I4607" i="4" s="1"/>
  <c r="H4127" i="4"/>
  <c r="I4127" i="4" s="1"/>
  <c r="H4287" i="4"/>
  <c r="I4287" i="4" s="1"/>
  <c r="H4447" i="4"/>
  <c r="I4447" i="4" s="1"/>
  <c r="L5104" i="4"/>
  <c r="O96" i="6" s="1"/>
  <c r="M4076" i="4"/>
  <c r="M4080" i="4" s="1"/>
  <c r="P64" i="6" s="1"/>
  <c r="M4204" i="4"/>
  <c r="M4208" i="4" s="1"/>
  <c r="P68" i="6" s="1"/>
  <c r="H4223" i="4"/>
  <c r="I4223" i="4" s="1"/>
  <c r="G4234" i="4"/>
  <c r="G4240" i="4" s="1"/>
  <c r="H4415" i="4"/>
  <c r="I4415" i="4" s="1"/>
  <c r="H4639" i="4"/>
  <c r="I4639" i="4" s="1"/>
  <c r="G4650" i="4"/>
  <c r="G4656" i="4" s="1"/>
  <c r="L4848" i="4"/>
  <c r="O88" i="6" s="1"/>
  <c r="L4912" i="4"/>
  <c r="O90" i="6" s="1"/>
  <c r="K5104" i="4"/>
  <c r="N96" i="6" s="1"/>
  <c r="K5168" i="4"/>
  <c r="N98" i="6" s="1"/>
  <c r="K4880" i="4"/>
  <c r="N89" i="6" s="1"/>
  <c r="M5040" i="4"/>
  <c r="P94" i="6" s="1"/>
  <c r="K5200" i="4"/>
  <c r="N99" i="6" s="1"/>
  <c r="L5200" i="4"/>
  <c r="O99" i="6" s="1"/>
  <c r="K5232" i="4"/>
  <c r="N100" i="6" s="1"/>
  <c r="H4095" i="4"/>
  <c r="I4095" i="4" s="1"/>
  <c r="M4140" i="4"/>
  <c r="M4144" i="4" s="1"/>
  <c r="P66" i="6" s="1"/>
  <c r="H4255" i="4"/>
  <c r="I4255" i="4" s="1"/>
  <c r="H4319" i="4"/>
  <c r="I4319" i="4" s="1"/>
  <c r="L4523" i="4"/>
  <c r="H4703" i="4"/>
  <c r="I4703" i="4" s="1"/>
  <c r="M4880" i="4"/>
  <c r="P89" i="6" s="1"/>
  <c r="K4976" i="4"/>
  <c r="N92" i="6" s="1"/>
  <c r="L5008" i="4"/>
  <c r="O93" i="6" s="1"/>
  <c r="M4944" i="4"/>
  <c r="P91" i="6" s="1"/>
  <c r="M5104" i="4"/>
  <c r="P96" i="6" s="1"/>
  <c r="M5200" i="4"/>
  <c r="P99" i="6" s="1"/>
  <c r="L5232" i="4"/>
  <c r="O100" i="6" s="1"/>
  <c r="L5264" i="4"/>
  <c r="O101" i="6" s="1"/>
  <c r="L4944" i="4"/>
  <c r="O91" i="6" s="1"/>
  <c r="M5072" i="4"/>
  <c r="P95" i="6" s="1"/>
  <c r="H4159" i="4"/>
  <c r="I4159" i="4" s="1"/>
  <c r="M4588" i="4"/>
  <c r="M4592" i="4" s="1"/>
  <c r="P80" i="6" s="1"/>
  <c r="M4848" i="4"/>
  <c r="P88" i="6" s="1"/>
  <c r="M4912" i="4"/>
  <c r="P90" i="6" s="1"/>
  <c r="M4976" i="4"/>
  <c r="P92" i="6" s="1"/>
  <c r="L5136" i="4"/>
  <c r="O97" i="6" s="1"/>
  <c r="H4063" i="4"/>
  <c r="I4063" i="4" s="1"/>
  <c r="H4191" i="4"/>
  <c r="I4191" i="4" s="1"/>
  <c r="H4351" i="4"/>
  <c r="I4351" i="4" s="1"/>
  <c r="H4575" i="4"/>
  <c r="I4575" i="4" s="1"/>
  <c r="H4671" i="4"/>
  <c r="I4671" i="4" s="1"/>
  <c r="H4735" i="4"/>
  <c r="I4735" i="4" s="1"/>
  <c r="L4880" i="4"/>
  <c r="O89" i="6" s="1"/>
  <c r="M5008" i="4"/>
  <c r="P93" i="6" s="1"/>
  <c r="L5040" i="4"/>
  <c r="O94" i="6" s="1"/>
  <c r="L5072" i="4"/>
  <c r="O95" i="6" s="1"/>
  <c r="M5168" i="4"/>
  <c r="P98" i="6" s="1"/>
  <c r="M5232" i="4"/>
  <c r="P100" i="6" s="1"/>
  <c r="M5264" i="4"/>
  <c r="P101" i="6" s="1"/>
  <c r="L4976" i="4"/>
  <c r="O92" i="6" s="1"/>
  <c r="G5264" i="4"/>
  <c r="I5258" i="4"/>
  <c r="H5263" i="4" s="1"/>
  <c r="I5263" i="4" s="1"/>
  <c r="K5258" i="4"/>
  <c r="G5232" i="4"/>
  <c r="I5226" i="4"/>
  <c r="H5231" i="4" s="1"/>
  <c r="I5231" i="4" s="1"/>
  <c r="G5200" i="4"/>
  <c r="I5194" i="4"/>
  <c r="H5199" i="4" s="1"/>
  <c r="I5199" i="4" s="1"/>
  <c r="G5168" i="4"/>
  <c r="I5162" i="4"/>
  <c r="G5136" i="4"/>
  <c r="K5130" i="4"/>
  <c r="I5130" i="4"/>
  <c r="G5104" i="4"/>
  <c r="I5098" i="4"/>
  <c r="I5066" i="4"/>
  <c r="G5072" i="4"/>
  <c r="K5066" i="4"/>
  <c r="I5034" i="4"/>
  <c r="G5040" i="4"/>
  <c r="K5034" i="4"/>
  <c r="G5008" i="4"/>
  <c r="I5002" i="4"/>
  <c r="H5007" i="4" s="1"/>
  <c r="I5007" i="4" s="1"/>
  <c r="K5002" i="4"/>
  <c r="G4976" i="4"/>
  <c r="I4970" i="4"/>
  <c r="G4944" i="4"/>
  <c r="K4938" i="4"/>
  <c r="I4938" i="4"/>
  <c r="H4911" i="4"/>
  <c r="I4911" i="4" s="1"/>
  <c r="I4912" i="4" s="1"/>
  <c r="G4880" i="4"/>
  <c r="I4874" i="4"/>
  <c r="I4801" i="4"/>
  <c r="M4812" i="4"/>
  <c r="L4811" i="4"/>
  <c r="L4813" i="4"/>
  <c r="M4780" i="4"/>
  <c r="I4770" i="4"/>
  <c r="G4778" i="4"/>
  <c r="K4778" i="4" s="1"/>
  <c r="L4779" i="4"/>
  <c r="L4781" i="4"/>
  <c r="G4746" i="4"/>
  <c r="I4737" i="4"/>
  <c r="M4748" i="4"/>
  <c r="L4747" i="4"/>
  <c r="M4716" i="4"/>
  <c r="I4706" i="4"/>
  <c r="G4714" i="4"/>
  <c r="K4714" i="4" s="1"/>
  <c r="L4717" i="4"/>
  <c r="M4684" i="4"/>
  <c r="I4674" i="4"/>
  <c r="G4682" i="4"/>
  <c r="K4682" i="4" s="1"/>
  <c r="L4683" i="4"/>
  <c r="L4685" i="4"/>
  <c r="I4641" i="4"/>
  <c r="M4652" i="4"/>
  <c r="L4651" i="4"/>
  <c r="L4653" i="4"/>
  <c r="G4618" i="4"/>
  <c r="I4609" i="4"/>
  <c r="M4620" i="4"/>
  <c r="L4619" i="4"/>
  <c r="I4578" i="4"/>
  <c r="G4586" i="4"/>
  <c r="K4586" i="4" s="1"/>
  <c r="L4587" i="4"/>
  <c r="L4589" i="4"/>
  <c r="M4556" i="4"/>
  <c r="I4546" i="4"/>
  <c r="G4554" i="4"/>
  <c r="K4554" i="4" s="1"/>
  <c r="L4557" i="4"/>
  <c r="M4524" i="4"/>
  <c r="L4525" i="4"/>
  <c r="G4522" i="4"/>
  <c r="I4513" i="4"/>
  <c r="M4492" i="4"/>
  <c r="I4482" i="4"/>
  <c r="G4490" i="4"/>
  <c r="K4490" i="4" s="1"/>
  <c r="L4491" i="4"/>
  <c r="L4493" i="4"/>
  <c r="G4458" i="4"/>
  <c r="I4449" i="4"/>
  <c r="M4460" i="4"/>
  <c r="L4459" i="4"/>
  <c r="L4461" i="4"/>
  <c r="G4426" i="4"/>
  <c r="M4428" i="4"/>
  <c r="L4427" i="4"/>
  <c r="L4429" i="4"/>
  <c r="G4394" i="4"/>
  <c r="I4385" i="4"/>
  <c r="M4396" i="4"/>
  <c r="L4395" i="4"/>
  <c r="M4364" i="4"/>
  <c r="L4363" i="4"/>
  <c r="I4354" i="4"/>
  <c r="G4362" i="4"/>
  <c r="L4365" i="4"/>
  <c r="M4332" i="4"/>
  <c r="G4330" i="4"/>
  <c r="K4330" i="4" s="1"/>
  <c r="I4321" i="4"/>
  <c r="L4331" i="4"/>
  <c r="L4333" i="4"/>
  <c r="M4300" i="4"/>
  <c r="I4290" i="4"/>
  <c r="G4298" i="4"/>
  <c r="K4298" i="4" s="1"/>
  <c r="L4299" i="4"/>
  <c r="L4301" i="4"/>
  <c r="G4266" i="4"/>
  <c r="I4257" i="4"/>
  <c r="M4268" i="4"/>
  <c r="L4267" i="4"/>
  <c r="I4225" i="4"/>
  <c r="M4236" i="4"/>
  <c r="L4235" i="4"/>
  <c r="L4237" i="4"/>
  <c r="I4193" i="4"/>
  <c r="G4202" i="4"/>
  <c r="L4203" i="4"/>
  <c r="L4205" i="4"/>
  <c r="G4170" i="4"/>
  <c r="I4161" i="4"/>
  <c r="M4172" i="4"/>
  <c r="L4171" i="4"/>
  <c r="L4139" i="4"/>
  <c r="I4130" i="4"/>
  <c r="G4138" i="4"/>
  <c r="L4141" i="4"/>
  <c r="M4108" i="4"/>
  <c r="G4106" i="4"/>
  <c r="K4106" i="4" s="1"/>
  <c r="I4097" i="4"/>
  <c r="L4107" i="4"/>
  <c r="L4109" i="4"/>
  <c r="L4077" i="4"/>
  <c r="L4075" i="4"/>
  <c r="G4074" i="4"/>
  <c r="I4065" i="4"/>
  <c r="I4046" i="4"/>
  <c r="I4045" i="4"/>
  <c r="G4044" i="4"/>
  <c r="I4044" i="4" s="1"/>
  <c r="G4043" i="4"/>
  <c r="I4043" i="4" s="1"/>
  <c r="I4041" i="4"/>
  <c r="I4040" i="4"/>
  <c r="I4039" i="4"/>
  <c r="I4038" i="4"/>
  <c r="I4037" i="4"/>
  <c r="I4036" i="4"/>
  <c r="G4035" i="4"/>
  <c r="I4035" i="4" s="1"/>
  <c r="F4034" i="4"/>
  <c r="G4034" i="4" s="1"/>
  <c r="F4033" i="4"/>
  <c r="G4033" i="4" s="1"/>
  <c r="I4033" i="4" s="1"/>
  <c r="I4032" i="4"/>
  <c r="I4030" i="4"/>
  <c r="I4029" i="4"/>
  <c r="I4028" i="4"/>
  <c r="I4027" i="4"/>
  <c r="I4026" i="4"/>
  <c r="I4025" i="4"/>
  <c r="F4024" i="4"/>
  <c r="I4024" i="4" s="1"/>
  <c r="F4023" i="4"/>
  <c r="I4023" i="4" s="1"/>
  <c r="F4022" i="4"/>
  <c r="I4022" i="4" s="1"/>
  <c r="F4021" i="4"/>
  <c r="I4021" i="4" s="1"/>
  <c r="F4020" i="4"/>
  <c r="I4020" i="4" s="1"/>
  <c r="F4019" i="4"/>
  <c r="I4019" i="4" s="1"/>
  <c r="A4018" i="4"/>
  <c r="I4017" i="4"/>
  <c r="F4017" i="4"/>
  <c r="D4017" i="4"/>
  <c r="B4017" i="4"/>
  <c r="I4014" i="4"/>
  <c r="I4013" i="4"/>
  <c r="G4012" i="4"/>
  <c r="I4012" i="4" s="1"/>
  <c r="G4011" i="4"/>
  <c r="I4011" i="4" s="1"/>
  <c r="I4009" i="4"/>
  <c r="I4008" i="4"/>
  <c r="I4007" i="4"/>
  <c r="I4006" i="4"/>
  <c r="I4005" i="4"/>
  <c r="I4004" i="4"/>
  <c r="G4003" i="4"/>
  <c r="F4002" i="4"/>
  <c r="G4002" i="4" s="1"/>
  <c r="I4002" i="4" s="1"/>
  <c r="F4001" i="4"/>
  <c r="G4001" i="4" s="1"/>
  <c r="I4001" i="4" s="1"/>
  <c r="I4000" i="4"/>
  <c r="I3998" i="4"/>
  <c r="I3997" i="4"/>
  <c r="I3996" i="4"/>
  <c r="I3995" i="4"/>
  <c r="I3994" i="4"/>
  <c r="I3993" i="4"/>
  <c r="F3992" i="4"/>
  <c r="I3992" i="4" s="1"/>
  <c r="F3991" i="4"/>
  <c r="I3991" i="4" s="1"/>
  <c r="F3990" i="4"/>
  <c r="I3990" i="4" s="1"/>
  <c r="F3989" i="4"/>
  <c r="I3989" i="4" s="1"/>
  <c r="F3988" i="4"/>
  <c r="I3988" i="4" s="1"/>
  <c r="F3987" i="4"/>
  <c r="I3987" i="4" s="1"/>
  <c r="A3986" i="4"/>
  <c r="I3985" i="4"/>
  <c r="F3985" i="4"/>
  <c r="D3985" i="4"/>
  <c r="B3985" i="4"/>
  <c r="I3982" i="4"/>
  <c r="I3981" i="4"/>
  <c r="G3980" i="4"/>
  <c r="I3980" i="4" s="1"/>
  <c r="G3979" i="4"/>
  <c r="I3979" i="4" s="1"/>
  <c r="I3977" i="4"/>
  <c r="I3976" i="4"/>
  <c r="I3975" i="4"/>
  <c r="I3974" i="4"/>
  <c r="I3973" i="4"/>
  <c r="I3972" i="4"/>
  <c r="G3971" i="4"/>
  <c r="I3971" i="4" s="1"/>
  <c r="F3970" i="4"/>
  <c r="G3970" i="4" s="1"/>
  <c r="I3970" i="4" s="1"/>
  <c r="F3969" i="4"/>
  <c r="G3969" i="4" s="1"/>
  <c r="I3968" i="4"/>
  <c r="I3966" i="4"/>
  <c r="I3965" i="4"/>
  <c r="I3964" i="4"/>
  <c r="I3963" i="4"/>
  <c r="I3962" i="4"/>
  <c r="I3961" i="4"/>
  <c r="F3960" i="4"/>
  <c r="I3960" i="4" s="1"/>
  <c r="F3959" i="4"/>
  <c r="I3959" i="4" s="1"/>
  <c r="F3958" i="4"/>
  <c r="I3958" i="4" s="1"/>
  <c r="F3957" i="4"/>
  <c r="I3957" i="4" s="1"/>
  <c r="F3956" i="4"/>
  <c r="I3956" i="4" s="1"/>
  <c r="F3955" i="4"/>
  <c r="I3955" i="4" s="1"/>
  <c r="A3954" i="4"/>
  <c r="I3953" i="4"/>
  <c r="L3981" i="4" s="1"/>
  <c r="F3953" i="4"/>
  <c r="D3953" i="4"/>
  <c r="B3953" i="4"/>
  <c r="I3950" i="4"/>
  <c r="I3949" i="4"/>
  <c r="G3948" i="4"/>
  <c r="I3948" i="4" s="1"/>
  <c r="G3947" i="4"/>
  <c r="I3947" i="4" s="1"/>
  <c r="I3945" i="4"/>
  <c r="I3944" i="4"/>
  <c r="I3943" i="4"/>
  <c r="I3942" i="4"/>
  <c r="I3941" i="4"/>
  <c r="I3940" i="4"/>
  <c r="G3939" i="4"/>
  <c r="I3939" i="4" s="1"/>
  <c r="F3938" i="4"/>
  <c r="G3938" i="4" s="1"/>
  <c r="I3938" i="4" s="1"/>
  <c r="F3937" i="4"/>
  <c r="G3937" i="4" s="1"/>
  <c r="I3936" i="4"/>
  <c r="I3934" i="4"/>
  <c r="I3933" i="4"/>
  <c r="I3932" i="4"/>
  <c r="I3931" i="4"/>
  <c r="I3930" i="4"/>
  <c r="I3929" i="4"/>
  <c r="F3928" i="4"/>
  <c r="I3928" i="4" s="1"/>
  <c r="F3927" i="4"/>
  <c r="I3927" i="4" s="1"/>
  <c r="F3926" i="4"/>
  <c r="I3926" i="4" s="1"/>
  <c r="F3925" i="4"/>
  <c r="I3925" i="4" s="1"/>
  <c r="F3924" i="4"/>
  <c r="I3924" i="4" s="1"/>
  <c r="F3923" i="4"/>
  <c r="I3923" i="4" s="1"/>
  <c r="A3922" i="4"/>
  <c r="I3921" i="4"/>
  <c r="L3949" i="4" s="1"/>
  <c r="F3921" i="4"/>
  <c r="D3921" i="4"/>
  <c r="B3921" i="4"/>
  <c r="I3918" i="4"/>
  <c r="I3917" i="4"/>
  <c r="G3916" i="4"/>
  <c r="I3916" i="4" s="1"/>
  <c r="G3915" i="4"/>
  <c r="I3915" i="4" s="1"/>
  <c r="I3913" i="4"/>
  <c r="I3912" i="4"/>
  <c r="I3911" i="4"/>
  <c r="I3910" i="4"/>
  <c r="I3909" i="4"/>
  <c r="I3908" i="4"/>
  <c r="G3907" i="4"/>
  <c r="I3907" i="4" s="1"/>
  <c r="F3906" i="4"/>
  <c r="G3906" i="4" s="1"/>
  <c r="I3906" i="4" s="1"/>
  <c r="F3905" i="4"/>
  <c r="G3905" i="4" s="1"/>
  <c r="I3904" i="4"/>
  <c r="I3902" i="4"/>
  <c r="I3901" i="4"/>
  <c r="I3900" i="4"/>
  <c r="I3899" i="4"/>
  <c r="I3898" i="4"/>
  <c r="I3897" i="4"/>
  <c r="F3896" i="4"/>
  <c r="I3896" i="4" s="1"/>
  <c r="F3895" i="4"/>
  <c r="I3895" i="4" s="1"/>
  <c r="F3894" i="4"/>
  <c r="I3894" i="4" s="1"/>
  <c r="F3893" i="4"/>
  <c r="I3893" i="4" s="1"/>
  <c r="F3892" i="4"/>
  <c r="I3892" i="4" s="1"/>
  <c r="F3891" i="4"/>
  <c r="I3891" i="4" s="1"/>
  <c r="A3890" i="4"/>
  <c r="I3889" i="4"/>
  <c r="F3889" i="4"/>
  <c r="D3889" i="4"/>
  <c r="B3889" i="4"/>
  <c r="I3886" i="4"/>
  <c r="I3885" i="4"/>
  <c r="G3884" i="4"/>
  <c r="I3884" i="4" s="1"/>
  <c r="G3883" i="4"/>
  <c r="I3883" i="4" s="1"/>
  <c r="I3881" i="4"/>
  <c r="I3880" i="4"/>
  <c r="I3879" i="4"/>
  <c r="I3878" i="4"/>
  <c r="I3877" i="4"/>
  <c r="I3876" i="4"/>
  <c r="G3875" i="4"/>
  <c r="I3875" i="4" s="1"/>
  <c r="F3874" i="4"/>
  <c r="G3874" i="4" s="1"/>
  <c r="I3874" i="4" s="1"/>
  <c r="F3873" i="4"/>
  <c r="G3873" i="4" s="1"/>
  <c r="I3872" i="4"/>
  <c r="I3870" i="4"/>
  <c r="I3869" i="4"/>
  <c r="I3868" i="4"/>
  <c r="I3867" i="4"/>
  <c r="I3866" i="4"/>
  <c r="I3865" i="4"/>
  <c r="F3864" i="4"/>
  <c r="I3864" i="4" s="1"/>
  <c r="F3863" i="4"/>
  <c r="I3863" i="4" s="1"/>
  <c r="F3862" i="4"/>
  <c r="I3862" i="4" s="1"/>
  <c r="F3861" i="4"/>
  <c r="I3861" i="4" s="1"/>
  <c r="F3860" i="4"/>
  <c r="I3860" i="4" s="1"/>
  <c r="F3859" i="4"/>
  <c r="I3859" i="4" s="1"/>
  <c r="A3858" i="4"/>
  <c r="I3857" i="4"/>
  <c r="L3883" i="4" s="1"/>
  <c r="F3857" i="4"/>
  <c r="D3857" i="4"/>
  <c r="B3857" i="4"/>
  <c r="I3854" i="4"/>
  <c r="I3853" i="4"/>
  <c r="G3852" i="4"/>
  <c r="I3852" i="4" s="1"/>
  <c r="G3851" i="4"/>
  <c r="I3851" i="4" s="1"/>
  <c r="I3849" i="4"/>
  <c r="I3848" i="4"/>
  <c r="I3847" i="4"/>
  <c r="I3846" i="4"/>
  <c r="I3845" i="4"/>
  <c r="I3844" i="4"/>
  <c r="G3843" i="4"/>
  <c r="I3843" i="4" s="1"/>
  <c r="F3842" i="4"/>
  <c r="G3842" i="4" s="1"/>
  <c r="I3842" i="4" s="1"/>
  <c r="F3841" i="4"/>
  <c r="G3841" i="4" s="1"/>
  <c r="I3840" i="4"/>
  <c r="I3838" i="4"/>
  <c r="I3837" i="4"/>
  <c r="I3836" i="4"/>
  <c r="I3835" i="4"/>
  <c r="I3834" i="4"/>
  <c r="I3833" i="4"/>
  <c r="F3832" i="4"/>
  <c r="I3832" i="4" s="1"/>
  <c r="F3831" i="4"/>
  <c r="I3831" i="4" s="1"/>
  <c r="F3830" i="4"/>
  <c r="I3830" i="4" s="1"/>
  <c r="F3829" i="4"/>
  <c r="I3829" i="4" s="1"/>
  <c r="F3828" i="4"/>
  <c r="I3828" i="4" s="1"/>
  <c r="F3827" i="4"/>
  <c r="I3827" i="4" s="1"/>
  <c r="A3826" i="4"/>
  <c r="I3825" i="4"/>
  <c r="F3825" i="4"/>
  <c r="D3825" i="4"/>
  <c r="B3825" i="4"/>
  <c r="I3822" i="4"/>
  <c r="I3821" i="4"/>
  <c r="G3820" i="4"/>
  <c r="I3820" i="4" s="1"/>
  <c r="G3819" i="4"/>
  <c r="I3819" i="4" s="1"/>
  <c r="I3817" i="4"/>
  <c r="I3816" i="4"/>
  <c r="I3815" i="4"/>
  <c r="I3814" i="4"/>
  <c r="I3813" i="4"/>
  <c r="I3812" i="4"/>
  <c r="G3811" i="4"/>
  <c r="I3811" i="4" s="1"/>
  <c r="F3810" i="4"/>
  <c r="G3810" i="4" s="1"/>
  <c r="I3810" i="4" s="1"/>
  <c r="F3809" i="4"/>
  <c r="G3809" i="4" s="1"/>
  <c r="I3808" i="4"/>
  <c r="I3806" i="4"/>
  <c r="I3805" i="4"/>
  <c r="I3804" i="4"/>
  <c r="I3803" i="4"/>
  <c r="I3802" i="4"/>
  <c r="I3801" i="4"/>
  <c r="F3800" i="4"/>
  <c r="I3800" i="4" s="1"/>
  <c r="F3799" i="4"/>
  <c r="I3799" i="4" s="1"/>
  <c r="F3798" i="4"/>
  <c r="I3798" i="4" s="1"/>
  <c r="F3797" i="4"/>
  <c r="I3797" i="4" s="1"/>
  <c r="F3796" i="4"/>
  <c r="I3796" i="4" s="1"/>
  <c r="F3795" i="4"/>
  <c r="I3795" i="4" s="1"/>
  <c r="A3794" i="4"/>
  <c r="I3793" i="4"/>
  <c r="F3793" i="4"/>
  <c r="D3793" i="4"/>
  <c r="B3793" i="4"/>
  <c r="K55" i="6"/>
  <c r="L55" i="6" s="1"/>
  <c r="I3790" i="4"/>
  <c r="I3789" i="4"/>
  <c r="G3788" i="4"/>
  <c r="I3788" i="4" s="1"/>
  <c r="G3787" i="4"/>
  <c r="I3787" i="4" s="1"/>
  <c r="I3785" i="4"/>
  <c r="I3784" i="4"/>
  <c r="I3783" i="4"/>
  <c r="I3782" i="4"/>
  <c r="I3781" i="4"/>
  <c r="I3780" i="4"/>
  <c r="G3779" i="4"/>
  <c r="I3779" i="4" s="1"/>
  <c r="F3778" i="4"/>
  <c r="G3778" i="4" s="1"/>
  <c r="I3778" i="4" s="1"/>
  <c r="F3777" i="4"/>
  <c r="G3777" i="4" s="1"/>
  <c r="I3776" i="4"/>
  <c r="I3774" i="4"/>
  <c r="I3773" i="4"/>
  <c r="I3772" i="4"/>
  <c r="I3771" i="4"/>
  <c r="I3770" i="4"/>
  <c r="I3769" i="4"/>
  <c r="F3768" i="4"/>
  <c r="I3768" i="4" s="1"/>
  <c r="F3767" i="4"/>
  <c r="I3767" i="4" s="1"/>
  <c r="F3766" i="4"/>
  <c r="I3766" i="4" s="1"/>
  <c r="F3765" i="4"/>
  <c r="I3765" i="4" s="1"/>
  <c r="F3764" i="4"/>
  <c r="I3764" i="4" s="1"/>
  <c r="F3763" i="4"/>
  <c r="I3763" i="4" s="1"/>
  <c r="A3762" i="4"/>
  <c r="I3761" i="4"/>
  <c r="F3761" i="4"/>
  <c r="D3761" i="4"/>
  <c r="B3761" i="4"/>
  <c r="I3758" i="4"/>
  <c r="I3757" i="4"/>
  <c r="G3756" i="4"/>
  <c r="I3756" i="4" s="1"/>
  <c r="G3755" i="4"/>
  <c r="I3755" i="4" s="1"/>
  <c r="I3753" i="4"/>
  <c r="I3752" i="4"/>
  <c r="I3751" i="4"/>
  <c r="I3750" i="4"/>
  <c r="I3749" i="4"/>
  <c r="I3748" i="4"/>
  <c r="G3747" i="4"/>
  <c r="I3747" i="4" s="1"/>
  <c r="F3746" i="4"/>
  <c r="G3746" i="4" s="1"/>
  <c r="I3746" i="4" s="1"/>
  <c r="F3745" i="4"/>
  <c r="G3745" i="4" s="1"/>
  <c r="I3744" i="4"/>
  <c r="I3742" i="4"/>
  <c r="I3741" i="4"/>
  <c r="I3740" i="4"/>
  <c r="I3739" i="4"/>
  <c r="I3738" i="4"/>
  <c r="I3737" i="4"/>
  <c r="F3736" i="4"/>
  <c r="I3736" i="4" s="1"/>
  <c r="F3735" i="4"/>
  <c r="I3735" i="4" s="1"/>
  <c r="F3734" i="4"/>
  <c r="I3734" i="4" s="1"/>
  <c r="F3733" i="4"/>
  <c r="I3733" i="4" s="1"/>
  <c r="F3732" i="4"/>
  <c r="I3732" i="4" s="1"/>
  <c r="F3731" i="4"/>
  <c r="I3731" i="4" s="1"/>
  <c r="A3730" i="4"/>
  <c r="I3729" i="4"/>
  <c r="L3757" i="4" s="1"/>
  <c r="F3729" i="4"/>
  <c r="D3729" i="4"/>
  <c r="B3729" i="4"/>
  <c r="I3726" i="4"/>
  <c r="I3725" i="4"/>
  <c r="G3724" i="4"/>
  <c r="I3724" i="4" s="1"/>
  <c r="G3723" i="4"/>
  <c r="I3723" i="4" s="1"/>
  <c r="I3721" i="4"/>
  <c r="I3720" i="4"/>
  <c r="I3719" i="4"/>
  <c r="I3718" i="4"/>
  <c r="I3717" i="4"/>
  <c r="I3716" i="4"/>
  <c r="G3715" i="4"/>
  <c r="I3715" i="4" s="1"/>
  <c r="F3714" i="4"/>
  <c r="G3714" i="4" s="1"/>
  <c r="I3714" i="4" s="1"/>
  <c r="F3713" i="4"/>
  <c r="G3713" i="4" s="1"/>
  <c r="I3712" i="4"/>
  <c r="I3710" i="4"/>
  <c r="I3709" i="4"/>
  <c r="I3708" i="4"/>
  <c r="I3707" i="4"/>
  <c r="I3706" i="4"/>
  <c r="I3705" i="4"/>
  <c r="F3704" i="4"/>
  <c r="I3704" i="4" s="1"/>
  <c r="F3703" i="4"/>
  <c r="I3703" i="4" s="1"/>
  <c r="F3702" i="4"/>
  <c r="I3702" i="4" s="1"/>
  <c r="F3701" i="4"/>
  <c r="I3701" i="4" s="1"/>
  <c r="F3700" i="4"/>
  <c r="I3700" i="4" s="1"/>
  <c r="F3699" i="4"/>
  <c r="I3699" i="4" s="1"/>
  <c r="A3698" i="4"/>
  <c r="I3697" i="4"/>
  <c r="F3697" i="4"/>
  <c r="D3697" i="4"/>
  <c r="B3697" i="4"/>
  <c r="I3694" i="4"/>
  <c r="I3693" i="4"/>
  <c r="G3692" i="4"/>
  <c r="I3692" i="4" s="1"/>
  <c r="G3691" i="4"/>
  <c r="I3691" i="4" s="1"/>
  <c r="I3689" i="4"/>
  <c r="I3688" i="4"/>
  <c r="I3687" i="4"/>
  <c r="I3686" i="4"/>
  <c r="I3685" i="4"/>
  <c r="I3684" i="4"/>
  <c r="G3683" i="4"/>
  <c r="I3683" i="4" s="1"/>
  <c r="F3682" i="4"/>
  <c r="G3682" i="4" s="1"/>
  <c r="I3682" i="4" s="1"/>
  <c r="F3681" i="4"/>
  <c r="G3681" i="4" s="1"/>
  <c r="I3680" i="4"/>
  <c r="I3678" i="4"/>
  <c r="I3677" i="4"/>
  <c r="I3676" i="4"/>
  <c r="I3675" i="4"/>
  <c r="I3674" i="4"/>
  <c r="I3673" i="4"/>
  <c r="F3672" i="4"/>
  <c r="I3672" i="4" s="1"/>
  <c r="F3671" i="4"/>
  <c r="I3671" i="4" s="1"/>
  <c r="F3670" i="4"/>
  <c r="I3670" i="4" s="1"/>
  <c r="F3669" i="4"/>
  <c r="I3669" i="4" s="1"/>
  <c r="F3668" i="4"/>
  <c r="I3668" i="4" s="1"/>
  <c r="F3667" i="4"/>
  <c r="I3667" i="4" s="1"/>
  <c r="A3666" i="4"/>
  <c r="I3665" i="4"/>
  <c r="L3693" i="4" s="1"/>
  <c r="F3665" i="4"/>
  <c r="D3665" i="4"/>
  <c r="B3665" i="4"/>
  <c r="I3662" i="4"/>
  <c r="I3661" i="4"/>
  <c r="G3660" i="4"/>
  <c r="I3660" i="4" s="1"/>
  <c r="G3659" i="4"/>
  <c r="I3659" i="4" s="1"/>
  <c r="I3657" i="4"/>
  <c r="I3656" i="4"/>
  <c r="I3655" i="4"/>
  <c r="I3654" i="4"/>
  <c r="I3653" i="4"/>
  <c r="I3652" i="4"/>
  <c r="G3651" i="4"/>
  <c r="I3651" i="4" s="1"/>
  <c r="F3650" i="4"/>
  <c r="G3650" i="4" s="1"/>
  <c r="I3650" i="4" s="1"/>
  <c r="F3649" i="4"/>
  <c r="G3649" i="4" s="1"/>
  <c r="I3648" i="4"/>
  <c r="I3646" i="4"/>
  <c r="I3645" i="4"/>
  <c r="I3644" i="4"/>
  <c r="I3643" i="4"/>
  <c r="I3642" i="4"/>
  <c r="I3641" i="4"/>
  <c r="F3640" i="4"/>
  <c r="I3640" i="4" s="1"/>
  <c r="F3639" i="4"/>
  <c r="I3639" i="4" s="1"/>
  <c r="F3638" i="4"/>
  <c r="I3638" i="4" s="1"/>
  <c r="F3637" i="4"/>
  <c r="I3637" i="4" s="1"/>
  <c r="F3636" i="4"/>
  <c r="I3636" i="4" s="1"/>
  <c r="F3635" i="4"/>
  <c r="I3635" i="4" s="1"/>
  <c r="A3634" i="4"/>
  <c r="I3633" i="4"/>
  <c r="F3633" i="4"/>
  <c r="D3633" i="4"/>
  <c r="B3633" i="4"/>
  <c r="G3628" i="4"/>
  <c r="I3628" i="4" s="1"/>
  <c r="G3627" i="4"/>
  <c r="I3627" i="4" s="1"/>
  <c r="G3596" i="4"/>
  <c r="G3595" i="4"/>
  <c r="G3564" i="4"/>
  <c r="G3563" i="4"/>
  <c r="G3532" i="4"/>
  <c r="G3531" i="4"/>
  <c r="G3500" i="4"/>
  <c r="G3499" i="4"/>
  <c r="G3468" i="4"/>
  <c r="G3467" i="4"/>
  <c r="G3436" i="4"/>
  <c r="G3435" i="4"/>
  <c r="G3404" i="4"/>
  <c r="G3403" i="4"/>
  <c r="G3372" i="4"/>
  <c r="G3371" i="4"/>
  <c r="G3340" i="4"/>
  <c r="G3339" i="4"/>
  <c r="G3308" i="4"/>
  <c r="G3307" i="4"/>
  <c r="G3276" i="4"/>
  <c r="G3275" i="4"/>
  <c r="G3244" i="4"/>
  <c r="G3243" i="4"/>
  <c r="G3212" i="4"/>
  <c r="G3211" i="4"/>
  <c r="G3180" i="4"/>
  <c r="G3179" i="4"/>
  <c r="G3148" i="4"/>
  <c r="G3147" i="4"/>
  <c r="G3116" i="4"/>
  <c r="G3115" i="4"/>
  <c r="G3084" i="4"/>
  <c r="G3083" i="4"/>
  <c r="G3052" i="4"/>
  <c r="G3051" i="4"/>
  <c r="G3020" i="4"/>
  <c r="G3019" i="4"/>
  <c r="G2988" i="4"/>
  <c r="G2987" i="4"/>
  <c r="G2956" i="4"/>
  <c r="G2955" i="4"/>
  <c r="G2924" i="4"/>
  <c r="G2923" i="4"/>
  <c r="G2892" i="4"/>
  <c r="G2891" i="4"/>
  <c r="G2860" i="4"/>
  <c r="G2859" i="4"/>
  <c r="G2828" i="4"/>
  <c r="G2827" i="4"/>
  <c r="G2796" i="4"/>
  <c r="G2795" i="4"/>
  <c r="G2764" i="4"/>
  <c r="G2763" i="4"/>
  <c r="G2732" i="4"/>
  <c r="G2731" i="4"/>
  <c r="G2700" i="4"/>
  <c r="G2699" i="4"/>
  <c r="G2668" i="4"/>
  <c r="G2667" i="4"/>
  <c r="G2636" i="4"/>
  <c r="G2635" i="4"/>
  <c r="G2604" i="4"/>
  <c r="G2603" i="4"/>
  <c r="G2572" i="4"/>
  <c r="G2571" i="4"/>
  <c r="G2540" i="4"/>
  <c r="G2539" i="4"/>
  <c r="G2508" i="4"/>
  <c r="G2507" i="4"/>
  <c r="G2476" i="4"/>
  <c r="G2475" i="4"/>
  <c r="G2444" i="4"/>
  <c r="G2443" i="4"/>
  <c r="G2412" i="4"/>
  <c r="G2411" i="4"/>
  <c r="G2380" i="4"/>
  <c r="G2379" i="4"/>
  <c r="G2348" i="4"/>
  <c r="G2347" i="4"/>
  <c r="G2316" i="4"/>
  <c r="G2315" i="4"/>
  <c r="G2284" i="4"/>
  <c r="G2283" i="4"/>
  <c r="G2252" i="4"/>
  <c r="G2251" i="4"/>
  <c r="G2220" i="4"/>
  <c r="G2219" i="4"/>
  <c r="G2188" i="4"/>
  <c r="G2187" i="4"/>
  <c r="G2155" i="4"/>
  <c r="G2154" i="4"/>
  <c r="G47" i="4"/>
  <c r="G48" i="4"/>
  <c r="I3630" i="4"/>
  <c r="I3629" i="4"/>
  <c r="I3625" i="4"/>
  <c r="I3624" i="4"/>
  <c r="I3623" i="4"/>
  <c r="I3622" i="4"/>
  <c r="I3621" i="4"/>
  <c r="I3620" i="4"/>
  <c r="G3619" i="4"/>
  <c r="I3619" i="4" s="1"/>
  <c r="F3618" i="4"/>
  <c r="G3618" i="4" s="1"/>
  <c r="I3618" i="4" s="1"/>
  <c r="F3617" i="4"/>
  <c r="G3617" i="4" s="1"/>
  <c r="I3616" i="4"/>
  <c r="I3614" i="4"/>
  <c r="I3613" i="4"/>
  <c r="I3612" i="4"/>
  <c r="I3611" i="4"/>
  <c r="I3610" i="4"/>
  <c r="I3609" i="4"/>
  <c r="F3608" i="4"/>
  <c r="I3608" i="4" s="1"/>
  <c r="F3607" i="4"/>
  <c r="I3607" i="4" s="1"/>
  <c r="F3606" i="4"/>
  <c r="I3606" i="4" s="1"/>
  <c r="F3605" i="4"/>
  <c r="I3605" i="4" s="1"/>
  <c r="F3604" i="4"/>
  <c r="I3604" i="4" s="1"/>
  <c r="F3603" i="4"/>
  <c r="I3603" i="4" s="1"/>
  <c r="A3602" i="4"/>
  <c r="I3601" i="4"/>
  <c r="F3601" i="4"/>
  <c r="D3601" i="4"/>
  <c r="B3601" i="4"/>
  <c r="K4810" i="4" l="1"/>
  <c r="K4816" i="4" s="1"/>
  <c r="N87" i="6" s="1"/>
  <c r="I4810" i="4"/>
  <c r="H4815" i="4" s="1"/>
  <c r="I4815" i="4" s="1"/>
  <c r="I4816" i="4" s="1"/>
  <c r="J4816" i="4" s="1"/>
  <c r="L4784" i="4"/>
  <c r="O86" i="6" s="1"/>
  <c r="H3615" i="4"/>
  <c r="I3615" i="4" s="1"/>
  <c r="L4336" i="4"/>
  <c r="O72" i="6" s="1"/>
  <c r="M3852" i="4"/>
  <c r="M3856" i="4" s="1"/>
  <c r="P57" i="6" s="1"/>
  <c r="H3839" i="4"/>
  <c r="I3839" i="4" s="1"/>
  <c r="K4234" i="4"/>
  <c r="K4240" i="4" s="1"/>
  <c r="N69" i="6" s="1"/>
  <c r="I4234" i="4"/>
  <c r="H4239" i="4" s="1"/>
  <c r="I4239" i="4" s="1"/>
  <c r="I4240" i="4" s="1"/>
  <c r="K88" i="6"/>
  <c r="L88" i="6" s="1"/>
  <c r="G3626" i="4"/>
  <c r="K3626" i="4" s="1"/>
  <c r="M3916" i="4"/>
  <c r="M3920" i="4" s="1"/>
  <c r="H3999" i="4"/>
  <c r="I3999" i="4" s="1"/>
  <c r="L4043" i="4"/>
  <c r="I5200" i="4"/>
  <c r="J5200" i="4" s="1"/>
  <c r="I5232" i="4"/>
  <c r="K100" i="6" s="1"/>
  <c r="L100" i="6" s="1"/>
  <c r="H3807" i="4"/>
  <c r="I3807" i="4" s="1"/>
  <c r="H3775" i="4"/>
  <c r="I3775" i="4" s="1"/>
  <c r="K4650" i="4"/>
  <c r="K4656" i="4" s="1"/>
  <c r="N82" i="6" s="1"/>
  <c r="L4528" i="4"/>
  <c r="O78" i="6" s="1"/>
  <c r="L4656" i="4"/>
  <c r="O82" i="6" s="1"/>
  <c r="I4650" i="4"/>
  <c r="H4655" i="4" s="1"/>
  <c r="I4655" i="4" s="1"/>
  <c r="I4656" i="4" s="1"/>
  <c r="J4656" i="4" s="1"/>
  <c r="L4688" i="4"/>
  <c r="O83" i="6" s="1"/>
  <c r="H3647" i="4"/>
  <c r="I3647" i="4" s="1"/>
  <c r="G3658" i="4"/>
  <c r="I3658" i="4" s="1"/>
  <c r="H3711" i="4"/>
  <c r="I3711" i="4" s="1"/>
  <c r="G3722" i="4"/>
  <c r="G3728" i="4" s="1"/>
  <c r="H3871" i="4"/>
  <c r="I3871" i="4" s="1"/>
  <c r="H3903" i="4"/>
  <c r="I3903" i="4" s="1"/>
  <c r="L4496" i="4"/>
  <c r="O77" i="6" s="1"/>
  <c r="K4592" i="4"/>
  <c r="N80" i="6" s="1"/>
  <c r="K4496" i="4"/>
  <c r="N77" i="6" s="1"/>
  <c r="K4112" i="4"/>
  <c r="N65" i="6" s="1"/>
  <c r="K4336" i="4"/>
  <c r="N72" i="6" s="1"/>
  <c r="L4176" i="4"/>
  <c r="O67" i="6" s="1"/>
  <c r="K4784" i="4"/>
  <c r="N86" i="6" s="1"/>
  <c r="M4240" i="4"/>
  <c r="P69" i="6" s="1"/>
  <c r="M4560" i="4"/>
  <c r="P79" i="6" s="1"/>
  <c r="M4624" i="4"/>
  <c r="P81" i="6" s="1"/>
  <c r="K4688" i="4"/>
  <c r="N83" i="6" s="1"/>
  <c r="H3679" i="4"/>
  <c r="I3679" i="4" s="1"/>
  <c r="H3743" i="4"/>
  <c r="I3743" i="4" s="1"/>
  <c r="L4208" i="4"/>
  <c r="O68" i="6" s="1"/>
  <c r="K4304" i="4"/>
  <c r="N71" i="6" s="1"/>
  <c r="H3967" i="4"/>
  <c r="I3967" i="4" s="1"/>
  <c r="H4031" i="4"/>
  <c r="I4031" i="4" s="1"/>
  <c r="M4112" i="4"/>
  <c r="P65" i="6" s="1"/>
  <c r="L4304" i="4"/>
  <c r="O71" i="6" s="1"/>
  <c r="M4400" i="4"/>
  <c r="P74" i="6" s="1"/>
  <c r="L4432" i="4"/>
  <c r="O75" i="6" s="1"/>
  <c r="L4464" i="4"/>
  <c r="O76" i="6" s="1"/>
  <c r="M4656" i="4"/>
  <c r="P82" i="6" s="1"/>
  <c r="K4720" i="4"/>
  <c r="N84" i="6" s="1"/>
  <c r="L4752" i="4"/>
  <c r="O85" i="6" s="1"/>
  <c r="L4816" i="4"/>
  <c r="O87" i="6" s="1"/>
  <c r="K4944" i="4"/>
  <c r="N91" i="6" s="1"/>
  <c r="I5008" i="4"/>
  <c r="K5072" i="4"/>
  <c r="N95" i="6" s="1"/>
  <c r="L4272" i="4"/>
  <c r="O70" i="6" s="1"/>
  <c r="M4368" i="4"/>
  <c r="P73" i="6" s="1"/>
  <c r="M4688" i="4"/>
  <c r="P83" i="6" s="1"/>
  <c r="J4912" i="4"/>
  <c r="K90" i="6"/>
  <c r="L90" i="6" s="1"/>
  <c r="H3935" i="4"/>
  <c r="I3935" i="4" s="1"/>
  <c r="M4176" i="4"/>
  <c r="P67" i="6" s="1"/>
  <c r="M4272" i="4"/>
  <c r="P70" i="6" s="1"/>
  <c r="M4304" i="4"/>
  <c r="P71" i="6" s="1"/>
  <c r="L4400" i="4"/>
  <c r="O74" i="6" s="1"/>
  <c r="K4560" i="4"/>
  <c r="N79" i="6" s="1"/>
  <c r="M4720" i="4"/>
  <c r="P84" i="6" s="1"/>
  <c r="K5136" i="4"/>
  <c r="N97" i="6" s="1"/>
  <c r="L4720" i="4"/>
  <c r="O84" i="6" s="1"/>
  <c r="M4012" i="4"/>
  <c r="M4016" i="4" s="1"/>
  <c r="P62" i="6" s="1"/>
  <c r="G4010" i="4"/>
  <c r="G4016" i="4" s="1"/>
  <c r="L4080" i="4"/>
  <c r="O64" i="6" s="1"/>
  <c r="L4112" i="4"/>
  <c r="O65" i="6" s="1"/>
  <c r="L4144" i="4"/>
  <c r="O66" i="6" s="1"/>
  <c r="L4240" i="4"/>
  <c r="O69" i="6" s="1"/>
  <c r="M4336" i="4"/>
  <c r="P72" i="6" s="1"/>
  <c r="L4368" i="4"/>
  <c r="O73" i="6" s="1"/>
  <c r="M4432" i="4"/>
  <c r="P75" i="6" s="1"/>
  <c r="M4464" i="4"/>
  <c r="P76" i="6" s="1"/>
  <c r="M4496" i="4"/>
  <c r="P77" i="6" s="1"/>
  <c r="M4528" i="4"/>
  <c r="P78" i="6" s="1"/>
  <c r="L4592" i="4"/>
  <c r="O80" i="6" s="1"/>
  <c r="L4624" i="4"/>
  <c r="O81" i="6" s="1"/>
  <c r="M4752" i="4"/>
  <c r="P85" i="6" s="1"/>
  <c r="M4784" i="4"/>
  <c r="P86" i="6" s="1"/>
  <c r="M4816" i="4"/>
  <c r="P87" i="6" s="1"/>
  <c r="K5008" i="4"/>
  <c r="N93" i="6" s="1"/>
  <c r="K5040" i="4"/>
  <c r="N94" i="6" s="1"/>
  <c r="K5264" i="4"/>
  <c r="N101" i="6" s="1"/>
  <c r="L4560" i="4"/>
  <c r="O79" i="6" s="1"/>
  <c r="I5264" i="4"/>
  <c r="H5167" i="4"/>
  <c r="I5167" i="4" s="1"/>
  <c r="I5168" i="4" s="1"/>
  <c r="H5135" i="4"/>
  <c r="I5135" i="4" s="1"/>
  <c r="I5136" i="4" s="1"/>
  <c r="H5103" i="4"/>
  <c r="I5103" i="4" s="1"/>
  <c r="I5104" i="4" s="1"/>
  <c r="H5071" i="4"/>
  <c r="I5071" i="4" s="1"/>
  <c r="I5072" i="4" s="1"/>
  <c r="H5039" i="4"/>
  <c r="I5039" i="4" s="1"/>
  <c r="I5040" i="4" s="1"/>
  <c r="H4975" i="4"/>
  <c r="I4975" i="4" s="1"/>
  <c r="I4976" i="4" s="1"/>
  <c r="H4943" i="4"/>
  <c r="I4943" i="4" s="1"/>
  <c r="I4944" i="4" s="1"/>
  <c r="H4879" i="4"/>
  <c r="I4879" i="4" s="1"/>
  <c r="I4880" i="4" s="1"/>
  <c r="G4784" i="4"/>
  <c r="I4778" i="4"/>
  <c r="I4746" i="4"/>
  <c r="G4752" i="4"/>
  <c r="K4746" i="4"/>
  <c r="G4720" i="4"/>
  <c r="I4714" i="4"/>
  <c r="G4688" i="4"/>
  <c r="I4682" i="4"/>
  <c r="H4687" i="4" s="1"/>
  <c r="I4687" i="4" s="1"/>
  <c r="G4624" i="4"/>
  <c r="K4618" i="4"/>
  <c r="I4618" i="4"/>
  <c r="G4592" i="4"/>
  <c r="I4586" i="4"/>
  <c r="G4560" i="4"/>
  <c r="I4554" i="4"/>
  <c r="G4528" i="4"/>
  <c r="K4522" i="4"/>
  <c r="I4522" i="4"/>
  <c r="G4496" i="4"/>
  <c r="I4490" i="4"/>
  <c r="H4495" i="4" s="1"/>
  <c r="I4495" i="4" s="1"/>
  <c r="G4464" i="4"/>
  <c r="I4458" i="4"/>
  <c r="H4463" i="4" s="1"/>
  <c r="I4463" i="4" s="1"/>
  <c r="I4464" i="4" s="1"/>
  <c r="K4458" i="4"/>
  <c r="G4432" i="4"/>
  <c r="I4426" i="4"/>
  <c r="K4426" i="4"/>
  <c r="G4400" i="4"/>
  <c r="K4394" i="4"/>
  <c r="I4394" i="4"/>
  <c r="I4362" i="4"/>
  <c r="G4368" i="4"/>
  <c r="K4362" i="4"/>
  <c r="G4336" i="4"/>
  <c r="I4330" i="4"/>
  <c r="G4304" i="4"/>
  <c r="I4298" i="4"/>
  <c r="H4303" i="4" s="1"/>
  <c r="I4303" i="4" s="1"/>
  <c r="K4266" i="4"/>
  <c r="I4266" i="4"/>
  <c r="G4272" i="4"/>
  <c r="G4208" i="4"/>
  <c r="I4202" i="4"/>
  <c r="K4202" i="4"/>
  <c r="G4176" i="4"/>
  <c r="I4170" i="4"/>
  <c r="H4175" i="4" s="1"/>
  <c r="I4175" i="4" s="1"/>
  <c r="K4170" i="4"/>
  <c r="I4138" i="4"/>
  <c r="G4144" i="4"/>
  <c r="K4138" i="4"/>
  <c r="G4112" i="4"/>
  <c r="I4106" i="4"/>
  <c r="H4111" i="4" s="1"/>
  <c r="I4111" i="4" s="1"/>
  <c r="G4080" i="4"/>
  <c r="K4074" i="4"/>
  <c r="I4074" i="4"/>
  <c r="M4044" i="4"/>
  <c r="I4034" i="4"/>
  <c r="G4042" i="4"/>
  <c r="L4045" i="4"/>
  <c r="I4003" i="4"/>
  <c r="L4011" i="4"/>
  <c r="L4013" i="4"/>
  <c r="G3978" i="4"/>
  <c r="I3969" i="4"/>
  <c r="M3980" i="4"/>
  <c r="L3979" i="4"/>
  <c r="G3946" i="4"/>
  <c r="I3937" i="4"/>
  <c r="M3948" i="4"/>
  <c r="L3947" i="4"/>
  <c r="L3917" i="4"/>
  <c r="G3914" i="4"/>
  <c r="I3905" i="4"/>
  <c r="L3915" i="4"/>
  <c r="G3882" i="4"/>
  <c r="K3882" i="4" s="1"/>
  <c r="I3873" i="4"/>
  <c r="M3884" i="4"/>
  <c r="L3885" i="4"/>
  <c r="L3853" i="4"/>
  <c r="L3851" i="4"/>
  <c r="G3850" i="4"/>
  <c r="I3841" i="4"/>
  <c r="G3818" i="4"/>
  <c r="I3809" i="4"/>
  <c r="M3820" i="4"/>
  <c r="L3819" i="4"/>
  <c r="L3821" i="4"/>
  <c r="G3786" i="4"/>
  <c r="K3786" i="4" s="1"/>
  <c r="I3777" i="4"/>
  <c r="M3788" i="4"/>
  <c r="L3787" i="4"/>
  <c r="L3789" i="4"/>
  <c r="G3754" i="4"/>
  <c r="I3745" i="4"/>
  <c r="M3756" i="4"/>
  <c r="L3755" i="4"/>
  <c r="I3713" i="4"/>
  <c r="M3724" i="4"/>
  <c r="L3723" i="4"/>
  <c r="L3725" i="4"/>
  <c r="G3690" i="4"/>
  <c r="I3681" i="4"/>
  <c r="M3692" i="4"/>
  <c r="L3691" i="4"/>
  <c r="I3649" i="4"/>
  <c r="M3660" i="4"/>
  <c r="L3659" i="4"/>
  <c r="L3661" i="4"/>
  <c r="L3627" i="4"/>
  <c r="L3629" i="4"/>
  <c r="I3617" i="4"/>
  <c r="M3628" i="4"/>
  <c r="I3598" i="4"/>
  <c r="I3597" i="4"/>
  <c r="I3596" i="4"/>
  <c r="I3595" i="4"/>
  <c r="I3593" i="4"/>
  <c r="I3592" i="4"/>
  <c r="I3591" i="4"/>
  <c r="I3590" i="4"/>
  <c r="I3589" i="4"/>
  <c r="I3588" i="4"/>
  <c r="G3587" i="4"/>
  <c r="I3587" i="4" s="1"/>
  <c r="F3586" i="4"/>
  <c r="G3586" i="4" s="1"/>
  <c r="I3586" i="4" s="1"/>
  <c r="F3585" i="4"/>
  <c r="G3585" i="4" s="1"/>
  <c r="I3584" i="4"/>
  <c r="I3582" i="4"/>
  <c r="I3581" i="4"/>
  <c r="I3580" i="4"/>
  <c r="I3579" i="4"/>
  <c r="I3578" i="4"/>
  <c r="I3577" i="4"/>
  <c r="F3576" i="4"/>
  <c r="I3576" i="4" s="1"/>
  <c r="F3575" i="4"/>
  <c r="I3575" i="4" s="1"/>
  <c r="F3574" i="4"/>
  <c r="I3574" i="4" s="1"/>
  <c r="F3573" i="4"/>
  <c r="I3573" i="4" s="1"/>
  <c r="F3572" i="4"/>
  <c r="I3572" i="4" s="1"/>
  <c r="F3571" i="4"/>
  <c r="I3571" i="4" s="1"/>
  <c r="A3570" i="4"/>
  <c r="I3569" i="4"/>
  <c r="F3569" i="4"/>
  <c r="D3569" i="4"/>
  <c r="B3569" i="4"/>
  <c r="I3566" i="4"/>
  <c r="I3565" i="4"/>
  <c r="I3564" i="4"/>
  <c r="I3563" i="4"/>
  <c r="I3561" i="4"/>
  <c r="I3560" i="4"/>
  <c r="I3559" i="4"/>
  <c r="I3558" i="4"/>
  <c r="I3557" i="4"/>
  <c r="I3556" i="4"/>
  <c r="G3555" i="4"/>
  <c r="I3555" i="4" s="1"/>
  <c r="F3554" i="4"/>
  <c r="G3554" i="4" s="1"/>
  <c r="F3553" i="4"/>
  <c r="G3553" i="4" s="1"/>
  <c r="I3552" i="4"/>
  <c r="I3550" i="4"/>
  <c r="I3549" i="4"/>
  <c r="I3548" i="4"/>
  <c r="I3547" i="4"/>
  <c r="I3546" i="4"/>
  <c r="I3545" i="4"/>
  <c r="F3544" i="4"/>
  <c r="I3544" i="4" s="1"/>
  <c r="F3543" i="4"/>
  <c r="I3543" i="4" s="1"/>
  <c r="F3542" i="4"/>
  <c r="I3542" i="4" s="1"/>
  <c r="F3541" i="4"/>
  <c r="I3541" i="4" s="1"/>
  <c r="F3540" i="4"/>
  <c r="I3540" i="4" s="1"/>
  <c r="F3539" i="4"/>
  <c r="I3539" i="4" s="1"/>
  <c r="A3538" i="4"/>
  <c r="I3537" i="4"/>
  <c r="L3565" i="4" s="1"/>
  <c r="F3537" i="4"/>
  <c r="D3537" i="4"/>
  <c r="B3537" i="4"/>
  <c r="I3534" i="4"/>
  <c r="I3533" i="4"/>
  <c r="I3532" i="4"/>
  <c r="I3531" i="4"/>
  <c r="I3529" i="4"/>
  <c r="I3528" i="4"/>
  <c r="I3527" i="4"/>
  <c r="I3526" i="4"/>
  <c r="I3525" i="4"/>
  <c r="I3524" i="4"/>
  <c r="G3523" i="4"/>
  <c r="I3523" i="4" s="1"/>
  <c r="F3522" i="4"/>
  <c r="G3522" i="4" s="1"/>
  <c r="F3521" i="4"/>
  <c r="G3521" i="4" s="1"/>
  <c r="I3520" i="4"/>
  <c r="I3518" i="4"/>
  <c r="I3517" i="4"/>
  <c r="I3516" i="4"/>
  <c r="I3515" i="4"/>
  <c r="I3514" i="4"/>
  <c r="I3513" i="4"/>
  <c r="F3512" i="4"/>
  <c r="I3512" i="4" s="1"/>
  <c r="F3511" i="4"/>
  <c r="I3511" i="4" s="1"/>
  <c r="F3510" i="4"/>
  <c r="I3510" i="4" s="1"/>
  <c r="F3509" i="4"/>
  <c r="I3509" i="4" s="1"/>
  <c r="F3508" i="4"/>
  <c r="I3508" i="4" s="1"/>
  <c r="F3507" i="4"/>
  <c r="I3507" i="4" s="1"/>
  <c r="A3506" i="4"/>
  <c r="I3505" i="4"/>
  <c r="L3533" i="4" s="1"/>
  <c r="F3505" i="4"/>
  <c r="D3505" i="4"/>
  <c r="B3505" i="4"/>
  <c r="G3491" i="4"/>
  <c r="I3491" i="4" s="1"/>
  <c r="F3490" i="4"/>
  <c r="G3490" i="4" s="1"/>
  <c r="I3490" i="4" s="1"/>
  <c r="F3489" i="4"/>
  <c r="G3489" i="4" s="1"/>
  <c r="G3459" i="4"/>
  <c r="I3459" i="4" s="1"/>
  <c r="F3458" i="4"/>
  <c r="G3458" i="4" s="1"/>
  <c r="I3458" i="4" s="1"/>
  <c r="F3457" i="4"/>
  <c r="G3457" i="4" s="1"/>
  <c r="G3427" i="4"/>
  <c r="I3427" i="4" s="1"/>
  <c r="F3426" i="4"/>
  <c r="G3426" i="4" s="1"/>
  <c r="I3426" i="4" s="1"/>
  <c r="F3425" i="4"/>
  <c r="G3425" i="4" s="1"/>
  <c r="G3395" i="4"/>
  <c r="F3394" i="4"/>
  <c r="G3394" i="4" s="1"/>
  <c r="I3394" i="4" s="1"/>
  <c r="F3393" i="4"/>
  <c r="G3393" i="4" s="1"/>
  <c r="G3363" i="4"/>
  <c r="I3363" i="4" s="1"/>
  <c r="F3362" i="4"/>
  <c r="G3362" i="4" s="1"/>
  <c r="I3362" i="4" s="1"/>
  <c r="F3361" i="4"/>
  <c r="G3361" i="4" s="1"/>
  <c r="G3331" i="4"/>
  <c r="I3331" i="4" s="1"/>
  <c r="F3330" i="4"/>
  <c r="G3330" i="4" s="1"/>
  <c r="I3330" i="4" s="1"/>
  <c r="F3329" i="4"/>
  <c r="G3329" i="4" s="1"/>
  <c r="G3299" i="4"/>
  <c r="I3299" i="4" s="1"/>
  <c r="F3298" i="4"/>
  <c r="G3298" i="4" s="1"/>
  <c r="I3298" i="4" s="1"/>
  <c r="F3297" i="4"/>
  <c r="G3297" i="4" s="1"/>
  <c r="G3267" i="4"/>
  <c r="I3267" i="4" s="1"/>
  <c r="F3266" i="4"/>
  <c r="G3266" i="4" s="1"/>
  <c r="I3266" i="4" s="1"/>
  <c r="F3265" i="4"/>
  <c r="G3265" i="4" s="1"/>
  <c r="G3235" i="4"/>
  <c r="I3235" i="4" s="1"/>
  <c r="F3234" i="4"/>
  <c r="G3234" i="4" s="1"/>
  <c r="I3234" i="4" s="1"/>
  <c r="F3233" i="4"/>
  <c r="G3233" i="4" s="1"/>
  <c r="G3203" i="4"/>
  <c r="I3203" i="4" s="1"/>
  <c r="F3202" i="4"/>
  <c r="G3202" i="4" s="1"/>
  <c r="I3202" i="4" s="1"/>
  <c r="F3201" i="4"/>
  <c r="G3201" i="4" s="1"/>
  <c r="G3171" i="4"/>
  <c r="I3171" i="4" s="1"/>
  <c r="F3170" i="4"/>
  <c r="G3170" i="4" s="1"/>
  <c r="I3170" i="4" s="1"/>
  <c r="F3169" i="4"/>
  <c r="G3169" i="4" s="1"/>
  <c r="G3139" i="4"/>
  <c r="I3139" i="4" s="1"/>
  <c r="F3138" i="4"/>
  <c r="G3138" i="4" s="1"/>
  <c r="I3138" i="4" s="1"/>
  <c r="F3137" i="4"/>
  <c r="G3137" i="4" s="1"/>
  <c r="G3107" i="4"/>
  <c r="I3107" i="4" s="1"/>
  <c r="F3106" i="4"/>
  <c r="G3106" i="4" s="1"/>
  <c r="I3106" i="4" s="1"/>
  <c r="F3105" i="4"/>
  <c r="G3105" i="4" s="1"/>
  <c r="G3075" i="4"/>
  <c r="I3075" i="4" s="1"/>
  <c r="F3074" i="4"/>
  <c r="G3074" i="4" s="1"/>
  <c r="I3074" i="4" s="1"/>
  <c r="F3073" i="4"/>
  <c r="G3073" i="4" s="1"/>
  <c r="G3043" i="4"/>
  <c r="I3043" i="4" s="1"/>
  <c r="F3042" i="4"/>
  <c r="G3042" i="4" s="1"/>
  <c r="I3042" i="4" s="1"/>
  <c r="F3041" i="4"/>
  <c r="G3041" i="4" s="1"/>
  <c r="G3011" i="4"/>
  <c r="I3011" i="4" s="1"/>
  <c r="F3010" i="4"/>
  <c r="G3010" i="4" s="1"/>
  <c r="I3010" i="4" s="1"/>
  <c r="F3009" i="4"/>
  <c r="G3009" i="4" s="1"/>
  <c r="G2979" i="4"/>
  <c r="I2979" i="4" s="1"/>
  <c r="F2978" i="4"/>
  <c r="G2978" i="4" s="1"/>
  <c r="I2978" i="4" s="1"/>
  <c r="F2977" i="4"/>
  <c r="G2977" i="4" s="1"/>
  <c r="G2947" i="4"/>
  <c r="I2947" i="4" s="1"/>
  <c r="F2946" i="4"/>
  <c r="G2946" i="4" s="1"/>
  <c r="I2946" i="4" s="1"/>
  <c r="F2945" i="4"/>
  <c r="G2945" i="4" s="1"/>
  <c r="G2915" i="4"/>
  <c r="I2915" i="4" s="1"/>
  <c r="F2914" i="4"/>
  <c r="G2914" i="4" s="1"/>
  <c r="I2914" i="4" s="1"/>
  <c r="F2913" i="4"/>
  <c r="G2913" i="4" s="1"/>
  <c r="G2883" i="4"/>
  <c r="I2883" i="4" s="1"/>
  <c r="F2882" i="4"/>
  <c r="G2882" i="4" s="1"/>
  <c r="I2882" i="4" s="1"/>
  <c r="F2881" i="4"/>
  <c r="G2881" i="4" s="1"/>
  <c r="G2851" i="4"/>
  <c r="I2851" i="4" s="1"/>
  <c r="F2850" i="4"/>
  <c r="G2850" i="4" s="1"/>
  <c r="I2850" i="4" s="1"/>
  <c r="F2849" i="4"/>
  <c r="G2849" i="4" s="1"/>
  <c r="G2819" i="4"/>
  <c r="I2819" i="4" s="1"/>
  <c r="F2818" i="4"/>
  <c r="G2818" i="4" s="1"/>
  <c r="I2818" i="4" s="1"/>
  <c r="F2817" i="4"/>
  <c r="G2817" i="4" s="1"/>
  <c r="G2787" i="4"/>
  <c r="I2787" i="4" s="1"/>
  <c r="F2786" i="4"/>
  <c r="G2786" i="4" s="1"/>
  <c r="F2785" i="4"/>
  <c r="G2785" i="4" s="1"/>
  <c r="G2755" i="4"/>
  <c r="I2755" i="4" s="1"/>
  <c r="F2754" i="4"/>
  <c r="G2754" i="4" s="1"/>
  <c r="I2754" i="4" s="1"/>
  <c r="F2753" i="4"/>
  <c r="G2753" i="4" s="1"/>
  <c r="G2723" i="4"/>
  <c r="I2723" i="4" s="1"/>
  <c r="F2722" i="4"/>
  <c r="G2722" i="4" s="1"/>
  <c r="I2722" i="4" s="1"/>
  <c r="F2721" i="4"/>
  <c r="G2721" i="4" s="1"/>
  <c r="G2691" i="4"/>
  <c r="I2691" i="4" s="1"/>
  <c r="F2690" i="4"/>
  <c r="G2690" i="4" s="1"/>
  <c r="I2690" i="4" s="1"/>
  <c r="F2689" i="4"/>
  <c r="G2689" i="4" s="1"/>
  <c r="G2659" i="4"/>
  <c r="I2659" i="4" s="1"/>
  <c r="F2658" i="4"/>
  <c r="G2658" i="4" s="1"/>
  <c r="I2658" i="4" s="1"/>
  <c r="F2657" i="4"/>
  <c r="G2657" i="4" s="1"/>
  <c r="I2657" i="4" s="1"/>
  <c r="G2627" i="4"/>
  <c r="I2627" i="4" s="1"/>
  <c r="F2626" i="4"/>
  <c r="G2626" i="4" s="1"/>
  <c r="I2626" i="4" s="1"/>
  <c r="F2625" i="4"/>
  <c r="G2625" i="4" s="1"/>
  <c r="G2595" i="4"/>
  <c r="I2595" i="4" s="1"/>
  <c r="F2594" i="4"/>
  <c r="G2594" i="4" s="1"/>
  <c r="I2594" i="4" s="1"/>
  <c r="F2593" i="4"/>
  <c r="G2593" i="4" s="1"/>
  <c r="G2563" i="4"/>
  <c r="I2563" i="4" s="1"/>
  <c r="F2562" i="4"/>
  <c r="G2562" i="4" s="1"/>
  <c r="I2562" i="4" s="1"/>
  <c r="F2561" i="4"/>
  <c r="G2561" i="4" s="1"/>
  <c r="G2531" i="4"/>
  <c r="I2531" i="4" s="1"/>
  <c r="F2530" i="4"/>
  <c r="G2530" i="4" s="1"/>
  <c r="F2529" i="4"/>
  <c r="G2529" i="4" s="1"/>
  <c r="G2499" i="4"/>
  <c r="I2499" i="4" s="1"/>
  <c r="F2498" i="4"/>
  <c r="G2498" i="4" s="1"/>
  <c r="I2498" i="4" s="1"/>
  <c r="F2497" i="4"/>
  <c r="G2497" i="4" s="1"/>
  <c r="G2467" i="4"/>
  <c r="I2467" i="4" s="1"/>
  <c r="F2466" i="4"/>
  <c r="G2466" i="4" s="1"/>
  <c r="I2466" i="4" s="1"/>
  <c r="F2465" i="4"/>
  <c r="G2465" i="4" s="1"/>
  <c r="G2435" i="4"/>
  <c r="F2434" i="4"/>
  <c r="G2434" i="4" s="1"/>
  <c r="F2433" i="4"/>
  <c r="G2433" i="4" s="1"/>
  <c r="G2403" i="4"/>
  <c r="F2402" i="4"/>
  <c r="G2402" i="4" s="1"/>
  <c r="F2401" i="4"/>
  <c r="G2401" i="4" s="1"/>
  <c r="G2371" i="4"/>
  <c r="F2370" i="4"/>
  <c r="G2370" i="4" s="1"/>
  <c r="F2369" i="4"/>
  <c r="G2369" i="4" s="1"/>
  <c r="G2339" i="4"/>
  <c r="F2338" i="4"/>
  <c r="G2338" i="4" s="1"/>
  <c r="F2337" i="4"/>
  <c r="G2337" i="4" s="1"/>
  <c r="G2307" i="4"/>
  <c r="F2306" i="4"/>
  <c r="G2306" i="4" s="1"/>
  <c r="F2305" i="4"/>
  <c r="G2305" i="4" s="1"/>
  <c r="G2275" i="4"/>
  <c r="F2274" i="4"/>
  <c r="G2274" i="4" s="1"/>
  <c r="F2273" i="4"/>
  <c r="G2273" i="4" s="1"/>
  <c r="G2243" i="4"/>
  <c r="F2242" i="4"/>
  <c r="G2242" i="4" s="1"/>
  <c r="F2241" i="4"/>
  <c r="G2241" i="4" s="1"/>
  <c r="G2211" i="4"/>
  <c r="F2210" i="4"/>
  <c r="G2210" i="4" s="1"/>
  <c r="F2209" i="4"/>
  <c r="G2209" i="4" s="1"/>
  <c r="G2179" i="4"/>
  <c r="F2178" i="4"/>
  <c r="G2178" i="4" s="1"/>
  <c r="F2177" i="4"/>
  <c r="G2177" i="4" s="1"/>
  <c r="G39" i="4"/>
  <c r="I3502" i="4"/>
  <c r="I3501" i="4"/>
  <c r="I3500" i="4"/>
  <c r="I3499" i="4"/>
  <c r="I3497" i="4"/>
  <c r="I3496" i="4"/>
  <c r="I3495" i="4"/>
  <c r="I3494" i="4"/>
  <c r="I3493" i="4"/>
  <c r="I3492" i="4"/>
  <c r="I3488" i="4"/>
  <c r="I3486" i="4"/>
  <c r="I3485" i="4"/>
  <c r="I3484" i="4"/>
  <c r="I3483" i="4"/>
  <c r="I3482" i="4"/>
  <c r="I3481" i="4"/>
  <c r="F3480" i="4"/>
  <c r="I3480" i="4" s="1"/>
  <c r="F3479" i="4"/>
  <c r="I3479" i="4" s="1"/>
  <c r="F3478" i="4"/>
  <c r="I3478" i="4" s="1"/>
  <c r="F3477" i="4"/>
  <c r="I3477" i="4" s="1"/>
  <c r="F3476" i="4"/>
  <c r="I3476" i="4" s="1"/>
  <c r="F3475" i="4"/>
  <c r="I3475" i="4" s="1"/>
  <c r="A3474" i="4"/>
  <c r="I3473" i="4"/>
  <c r="L3499" i="4" s="1"/>
  <c r="F3473" i="4"/>
  <c r="D3473" i="4"/>
  <c r="B3473" i="4"/>
  <c r="I3470" i="4"/>
  <c r="I3469" i="4"/>
  <c r="I3468" i="4"/>
  <c r="I3467" i="4"/>
  <c r="I3465" i="4"/>
  <c r="I3464" i="4"/>
  <c r="I3463" i="4"/>
  <c r="I3462" i="4"/>
  <c r="I3461" i="4"/>
  <c r="I3460" i="4"/>
  <c r="I3456" i="4"/>
  <c r="I3454" i="4"/>
  <c r="I3453" i="4"/>
  <c r="I3452" i="4"/>
  <c r="I3451" i="4"/>
  <c r="I3450" i="4"/>
  <c r="I3449" i="4"/>
  <c r="F3448" i="4"/>
  <c r="I3448" i="4" s="1"/>
  <c r="F3447" i="4"/>
  <c r="I3447" i="4" s="1"/>
  <c r="F3446" i="4"/>
  <c r="I3446" i="4" s="1"/>
  <c r="F3445" i="4"/>
  <c r="I3445" i="4" s="1"/>
  <c r="F3444" i="4"/>
  <c r="I3444" i="4" s="1"/>
  <c r="F3443" i="4"/>
  <c r="I3443" i="4" s="1"/>
  <c r="A3442" i="4"/>
  <c r="I3441" i="4"/>
  <c r="L3469" i="4" s="1"/>
  <c r="F3441" i="4"/>
  <c r="D3441" i="4"/>
  <c r="B3441" i="4"/>
  <c r="I3438" i="4"/>
  <c r="I3437" i="4"/>
  <c r="I3436" i="4"/>
  <c r="I3435" i="4"/>
  <c r="I3433" i="4"/>
  <c r="I3432" i="4"/>
  <c r="I3431" i="4"/>
  <c r="I3430" i="4"/>
  <c r="I3429" i="4"/>
  <c r="I3428" i="4"/>
  <c r="I3424" i="4"/>
  <c r="I3422" i="4"/>
  <c r="I3421" i="4"/>
  <c r="I3420" i="4"/>
  <c r="I3419" i="4"/>
  <c r="I3418" i="4"/>
  <c r="I3417" i="4"/>
  <c r="F3416" i="4"/>
  <c r="I3416" i="4" s="1"/>
  <c r="F3415" i="4"/>
  <c r="I3415" i="4" s="1"/>
  <c r="F3414" i="4"/>
  <c r="I3414" i="4" s="1"/>
  <c r="F3413" i="4"/>
  <c r="I3413" i="4" s="1"/>
  <c r="F3412" i="4"/>
  <c r="I3412" i="4" s="1"/>
  <c r="F3411" i="4"/>
  <c r="I3411" i="4" s="1"/>
  <c r="A3410" i="4"/>
  <c r="I3409" i="4"/>
  <c r="L3437" i="4" s="1"/>
  <c r="F3409" i="4"/>
  <c r="D3409" i="4"/>
  <c r="B3409" i="4"/>
  <c r="I3406" i="4"/>
  <c r="I3405" i="4"/>
  <c r="I3404" i="4"/>
  <c r="I3403" i="4"/>
  <c r="I3401" i="4"/>
  <c r="I3400" i="4"/>
  <c r="I3399" i="4"/>
  <c r="I3398" i="4"/>
  <c r="I3397" i="4"/>
  <c r="I3396" i="4"/>
  <c r="I3395" i="4"/>
  <c r="I3392" i="4"/>
  <c r="I3390" i="4"/>
  <c r="I3389" i="4"/>
  <c r="I3388" i="4"/>
  <c r="I3387" i="4"/>
  <c r="I3386" i="4"/>
  <c r="I3385" i="4"/>
  <c r="F3384" i="4"/>
  <c r="I3384" i="4" s="1"/>
  <c r="F3383" i="4"/>
  <c r="I3383" i="4" s="1"/>
  <c r="F3382" i="4"/>
  <c r="I3382" i="4" s="1"/>
  <c r="F3381" i="4"/>
  <c r="I3381" i="4" s="1"/>
  <c r="F3380" i="4"/>
  <c r="I3380" i="4" s="1"/>
  <c r="F3379" i="4"/>
  <c r="I3379" i="4" s="1"/>
  <c r="A3378" i="4"/>
  <c r="I3377" i="4"/>
  <c r="L3405" i="4" s="1"/>
  <c r="F3377" i="4"/>
  <c r="D3377" i="4"/>
  <c r="B3377" i="4"/>
  <c r="I3374" i="4"/>
  <c r="I3373" i="4"/>
  <c r="I3372" i="4"/>
  <c r="I3371" i="4"/>
  <c r="I3369" i="4"/>
  <c r="I3368" i="4"/>
  <c r="I3367" i="4"/>
  <c r="I3366" i="4"/>
  <c r="I3365" i="4"/>
  <c r="I3364" i="4"/>
  <c r="I3360" i="4"/>
  <c r="I3358" i="4"/>
  <c r="I3357" i="4"/>
  <c r="I3356" i="4"/>
  <c r="I3355" i="4"/>
  <c r="I3354" i="4"/>
  <c r="I3353" i="4"/>
  <c r="F3352" i="4"/>
  <c r="I3352" i="4" s="1"/>
  <c r="F3351" i="4"/>
  <c r="I3351" i="4" s="1"/>
  <c r="F3350" i="4"/>
  <c r="I3350" i="4" s="1"/>
  <c r="F3349" i="4"/>
  <c r="I3349" i="4" s="1"/>
  <c r="F3348" i="4"/>
  <c r="I3348" i="4" s="1"/>
  <c r="F3347" i="4"/>
  <c r="I3347" i="4" s="1"/>
  <c r="A3346" i="4"/>
  <c r="I3345" i="4"/>
  <c r="L3371" i="4" s="1"/>
  <c r="F3345" i="4"/>
  <c r="D3345" i="4"/>
  <c r="B3345" i="4"/>
  <c r="I3342" i="4"/>
  <c r="I3341" i="4"/>
  <c r="I3340" i="4"/>
  <c r="I3339" i="4"/>
  <c r="I3337" i="4"/>
  <c r="I3336" i="4"/>
  <c r="I3335" i="4"/>
  <c r="I3334" i="4"/>
  <c r="I3333" i="4"/>
  <c r="I3332" i="4"/>
  <c r="I3328" i="4"/>
  <c r="I3326" i="4"/>
  <c r="I3325" i="4"/>
  <c r="I3324" i="4"/>
  <c r="I3323" i="4"/>
  <c r="I3322" i="4"/>
  <c r="I3321" i="4"/>
  <c r="F3320" i="4"/>
  <c r="I3320" i="4" s="1"/>
  <c r="F3319" i="4"/>
  <c r="I3319" i="4" s="1"/>
  <c r="F3318" i="4"/>
  <c r="I3318" i="4" s="1"/>
  <c r="F3317" i="4"/>
  <c r="I3317" i="4" s="1"/>
  <c r="F3316" i="4"/>
  <c r="I3316" i="4" s="1"/>
  <c r="F3315" i="4"/>
  <c r="I3315" i="4" s="1"/>
  <c r="A3314" i="4"/>
  <c r="I3313" i="4"/>
  <c r="L3339" i="4" s="1"/>
  <c r="F3313" i="4"/>
  <c r="D3313" i="4"/>
  <c r="B3313" i="4"/>
  <c r="I3310" i="4"/>
  <c r="I3309" i="4"/>
  <c r="I3308" i="4"/>
  <c r="I3307" i="4"/>
  <c r="I3305" i="4"/>
  <c r="I3304" i="4"/>
  <c r="I3303" i="4"/>
  <c r="I3302" i="4"/>
  <c r="I3301" i="4"/>
  <c r="I3300" i="4"/>
  <c r="I3296" i="4"/>
  <c r="I3294" i="4"/>
  <c r="I3293" i="4"/>
  <c r="I3292" i="4"/>
  <c r="I3291" i="4"/>
  <c r="I3290" i="4"/>
  <c r="I3289" i="4"/>
  <c r="F3288" i="4"/>
  <c r="I3288" i="4" s="1"/>
  <c r="F3287" i="4"/>
  <c r="I3287" i="4" s="1"/>
  <c r="F3286" i="4"/>
  <c r="I3286" i="4" s="1"/>
  <c r="F3285" i="4"/>
  <c r="I3285" i="4" s="1"/>
  <c r="F3284" i="4"/>
  <c r="I3284" i="4" s="1"/>
  <c r="F3283" i="4"/>
  <c r="I3283" i="4" s="1"/>
  <c r="A3282" i="4"/>
  <c r="I3281" i="4"/>
  <c r="L3309" i="4" s="1"/>
  <c r="F3281" i="4"/>
  <c r="D3281" i="4"/>
  <c r="B3281" i="4"/>
  <c r="I3278" i="4"/>
  <c r="I3277" i="4"/>
  <c r="I3276" i="4"/>
  <c r="I3275" i="4"/>
  <c r="I3273" i="4"/>
  <c r="I3272" i="4"/>
  <c r="I3271" i="4"/>
  <c r="I3270" i="4"/>
  <c r="I3269" i="4"/>
  <c r="I3268" i="4"/>
  <c r="I3264" i="4"/>
  <c r="I3262" i="4"/>
  <c r="I3261" i="4"/>
  <c r="I3260" i="4"/>
  <c r="I3259" i="4"/>
  <c r="I3258" i="4"/>
  <c r="I3257" i="4"/>
  <c r="F3256" i="4"/>
  <c r="I3256" i="4" s="1"/>
  <c r="F3255" i="4"/>
  <c r="I3255" i="4" s="1"/>
  <c r="F3254" i="4"/>
  <c r="I3254" i="4" s="1"/>
  <c r="F3253" i="4"/>
  <c r="I3253" i="4" s="1"/>
  <c r="F3252" i="4"/>
  <c r="I3252" i="4" s="1"/>
  <c r="F3251" i="4"/>
  <c r="I3251" i="4" s="1"/>
  <c r="A3250" i="4"/>
  <c r="I3249" i="4"/>
  <c r="F3249" i="4"/>
  <c r="D3249" i="4"/>
  <c r="B3249" i="4"/>
  <c r="I3246" i="4"/>
  <c r="I3245" i="4"/>
  <c r="I3244" i="4"/>
  <c r="I3243" i="4"/>
  <c r="I3241" i="4"/>
  <c r="I3240" i="4"/>
  <c r="I3239" i="4"/>
  <c r="I3238" i="4"/>
  <c r="I3237" i="4"/>
  <c r="I3236" i="4"/>
  <c r="I3232" i="4"/>
  <c r="I3230" i="4"/>
  <c r="I3229" i="4"/>
  <c r="I3228" i="4"/>
  <c r="I3227" i="4"/>
  <c r="I3226" i="4"/>
  <c r="I3225" i="4"/>
  <c r="F3224" i="4"/>
  <c r="I3224" i="4" s="1"/>
  <c r="F3223" i="4"/>
  <c r="I3223" i="4" s="1"/>
  <c r="F3222" i="4"/>
  <c r="I3222" i="4" s="1"/>
  <c r="F3221" i="4"/>
  <c r="I3221" i="4" s="1"/>
  <c r="F3220" i="4"/>
  <c r="I3220" i="4" s="1"/>
  <c r="F3219" i="4"/>
  <c r="I3219" i="4" s="1"/>
  <c r="A3218" i="4"/>
  <c r="I3217" i="4"/>
  <c r="L3243" i="4" s="1"/>
  <c r="F3217" i="4"/>
  <c r="D3217" i="4"/>
  <c r="B3217" i="4"/>
  <c r="I3214" i="4"/>
  <c r="I3213" i="4"/>
  <c r="I3212" i="4"/>
  <c r="I3211" i="4"/>
  <c r="I3209" i="4"/>
  <c r="I3208" i="4"/>
  <c r="I3207" i="4"/>
  <c r="I3206" i="4"/>
  <c r="I3205" i="4"/>
  <c r="I3204" i="4"/>
  <c r="I3200" i="4"/>
  <c r="I3198" i="4"/>
  <c r="I3197" i="4"/>
  <c r="I3196" i="4"/>
  <c r="I3195" i="4"/>
  <c r="I3194" i="4"/>
  <c r="I3193" i="4"/>
  <c r="F3192" i="4"/>
  <c r="I3192" i="4" s="1"/>
  <c r="F3191" i="4"/>
  <c r="I3191" i="4" s="1"/>
  <c r="F3190" i="4"/>
  <c r="I3190" i="4" s="1"/>
  <c r="F3189" i="4"/>
  <c r="I3189" i="4" s="1"/>
  <c r="F3188" i="4"/>
  <c r="I3188" i="4" s="1"/>
  <c r="F3187" i="4"/>
  <c r="I3187" i="4" s="1"/>
  <c r="A3186" i="4"/>
  <c r="I3185" i="4"/>
  <c r="L3211" i="4" s="1"/>
  <c r="F3185" i="4"/>
  <c r="D3185" i="4"/>
  <c r="B3185" i="4"/>
  <c r="I3182" i="4"/>
  <c r="I3181" i="4"/>
  <c r="I3180" i="4"/>
  <c r="I3179" i="4"/>
  <c r="I3177" i="4"/>
  <c r="I3176" i="4"/>
  <c r="I3175" i="4"/>
  <c r="I3174" i="4"/>
  <c r="I3173" i="4"/>
  <c r="I3172" i="4"/>
  <c r="I3168" i="4"/>
  <c r="I3166" i="4"/>
  <c r="I3165" i="4"/>
  <c r="I3164" i="4"/>
  <c r="I3163" i="4"/>
  <c r="I3162" i="4"/>
  <c r="I3161" i="4"/>
  <c r="F3160" i="4"/>
  <c r="I3160" i="4" s="1"/>
  <c r="F3159" i="4"/>
  <c r="I3159" i="4" s="1"/>
  <c r="F3158" i="4"/>
  <c r="I3158" i="4" s="1"/>
  <c r="F3157" i="4"/>
  <c r="I3157" i="4" s="1"/>
  <c r="F3156" i="4"/>
  <c r="I3156" i="4" s="1"/>
  <c r="F3155" i="4"/>
  <c r="I3155" i="4" s="1"/>
  <c r="A3154" i="4"/>
  <c r="I3153" i="4"/>
  <c r="F3153" i="4"/>
  <c r="D3153" i="4"/>
  <c r="B3153" i="4"/>
  <c r="I3150" i="4"/>
  <c r="I3149" i="4"/>
  <c r="I3148" i="4"/>
  <c r="I3147" i="4"/>
  <c r="I3145" i="4"/>
  <c r="I3144" i="4"/>
  <c r="I3143" i="4"/>
  <c r="I3142" i="4"/>
  <c r="I3141" i="4"/>
  <c r="I3140" i="4"/>
  <c r="I3136" i="4"/>
  <c r="I3134" i="4"/>
  <c r="I3133" i="4"/>
  <c r="I3132" i="4"/>
  <c r="I3131" i="4"/>
  <c r="I3130" i="4"/>
  <c r="I3129" i="4"/>
  <c r="F3128" i="4"/>
  <c r="I3128" i="4" s="1"/>
  <c r="F3127" i="4"/>
  <c r="I3127" i="4" s="1"/>
  <c r="F3126" i="4"/>
  <c r="I3126" i="4" s="1"/>
  <c r="F3125" i="4"/>
  <c r="I3125" i="4" s="1"/>
  <c r="F3124" i="4"/>
  <c r="I3124" i="4" s="1"/>
  <c r="F3123" i="4"/>
  <c r="I3123" i="4" s="1"/>
  <c r="A3122" i="4"/>
  <c r="I3121" i="4"/>
  <c r="L3147" i="4" s="1"/>
  <c r="F3121" i="4"/>
  <c r="D3121" i="4"/>
  <c r="B3121" i="4"/>
  <c r="I3118" i="4"/>
  <c r="I3117" i="4"/>
  <c r="I3116" i="4"/>
  <c r="I3115" i="4"/>
  <c r="I3113" i="4"/>
  <c r="I3112" i="4"/>
  <c r="I3111" i="4"/>
  <c r="I3110" i="4"/>
  <c r="I3109" i="4"/>
  <c r="I3108" i="4"/>
  <c r="I3104" i="4"/>
  <c r="I3102" i="4"/>
  <c r="I3101" i="4"/>
  <c r="I3100" i="4"/>
  <c r="I3099" i="4"/>
  <c r="I3098" i="4"/>
  <c r="I3097" i="4"/>
  <c r="F3096" i="4"/>
  <c r="I3096" i="4" s="1"/>
  <c r="F3095" i="4"/>
  <c r="I3095" i="4" s="1"/>
  <c r="F3094" i="4"/>
  <c r="I3094" i="4" s="1"/>
  <c r="F3093" i="4"/>
  <c r="I3093" i="4" s="1"/>
  <c r="F3092" i="4"/>
  <c r="I3092" i="4" s="1"/>
  <c r="F3091" i="4"/>
  <c r="I3091" i="4" s="1"/>
  <c r="A3090" i="4"/>
  <c r="I3089" i="4"/>
  <c r="L3117" i="4" s="1"/>
  <c r="F3089" i="4"/>
  <c r="D3089" i="4"/>
  <c r="B3089" i="4"/>
  <c r="I3086" i="4"/>
  <c r="I3085" i="4"/>
  <c r="I3084" i="4"/>
  <c r="I3083" i="4"/>
  <c r="I3081" i="4"/>
  <c r="I3080" i="4"/>
  <c r="I3079" i="4"/>
  <c r="I3078" i="4"/>
  <c r="I3077" i="4"/>
  <c r="I3076" i="4"/>
  <c r="I3072" i="4"/>
  <c r="I3070" i="4"/>
  <c r="I3069" i="4"/>
  <c r="I3068" i="4"/>
  <c r="I3067" i="4"/>
  <c r="I3066" i="4"/>
  <c r="I3065" i="4"/>
  <c r="F3064" i="4"/>
  <c r="I3064" i="4" s="1"/>
  <c r="F3063" i="4"/>
  <c r="I3063" i="4" s="1"/>
  <c r="F3062" i="4"/>
  <c r="I3062" i="4" s="1"/>
  <c r="F3061" i="4"/>
  <c r="I3061" i="4" s="1"/>
  <c r="F3060" i="4"/>
  <c r="I3060" i="4" s="1"/>
  <c r="F3059" i="4"/>
  <c r="I3059" i="4" s="1"/>
  <c r="A3058" i="4"/>
  <c r="I3057" i="4"/>
  <c r="L3083" i="4" s="1"/>
  <c r="F3057" i="4"/>
  <c r="D3057" i="4"/>
  <c r="B3057" i="4"/>
  <c r="I3054" i="4"/>
  <c r="I3053" i="4"/>
  <c r="I3052" i="4"/>
  <c r="I3051" i="4"/>
  <c r="I3049" i="4"/>
  <c r="I3048" i="4"/>
  <c r="I3047" i="4"/>
  <c r="I3046" i="4"/>
  <c r="I3045" i="4"/>
  <c r="I3044" i="4"/>
  <c r="I3040" i="4"/>
  <c r="I3038" i="4"/>
  <c r="I3037" i="4"/>
  <c r="I3036" i="4"/>
  <c r="I3035" i="4"/>
  <c r="I3034" i="4"/>
  <c r="I3033" i="4"/>
  <c r="F3032" i="4"/>
  <c r="I3032" i="4" s="1"/>
  <c r="F3031" i="4"/>
  <c r="I3031" i="4" s="1"/>
  <c r="F3030" i="4"/>
  <c r="I3030" i="4" s="1"/>
  <c r="F3029" i="4"/>
  <c r="I3029" i="4" s="1"/>
  <c r="F3028" i="4"/>
  <c r="I3028" i="4" s="1"/>
  <c r="F3027" i="4"/>
  <c r="I3027" i="4" s="1"/>
  <c r="A3026" i="4"/>
  <c r="I3025" i="4"/>
  <c r="L3051" i="4" s="1"/>
  <c r="F3025" i="4"/>
  <c r="D3025" i="4"/>
  <c r="B3025" i="4"/>
  <c r="I3022" i="4"/>
  <c r="I3021" i="4"/>
  <c r="I3020" i="4"/>
  <c r="I3019" i="4"/>
  <c r="I3017" i="4"/>
  <c r="I3016" i="4"/>
  <c r="I3015" i="4"/>
  <c r="I3014" i="4"/>
  <c r="I3013" i="4"/>
  <c r="I3012" i="4"/>
  <c r="I3008" i="4"/>
  <c r="I3006" i="4"/>
  <c r="I3005" i="4"/>
  <c r="I3004" i="4"/>
  <c r="I3003" i="4"/>
  <c r="I3002" i="4"/>
  <c r="I3001" i="4"/>
  <c r="F3000" i="4"/>
  <c r="I3000" i="4" s="1"/>
  <c r="F2999" i="4"/>
  <c r="I2999" i="4" s="1"/>
  <c r="F2998" i="4"/>
  <c r="I2998" i="4" s="1"/>
  <c r="F2997" i="4"/>
  <c r="I2997" i="4" s="1"/>
  <c r="F2996" i="4"/>
  <c r="I2996" i="4" s="1"/>
  <c r="F2995" i="4"/>
  <c r="I2995" i="4" s="1"/>
  <c r="A2994" i="4"/>
  <c r="I2993" i="4"/>
  <c r="L3019" i="4" s="1"/>
  <c r="F2993" i="4"/>
  <c r="D2993" i="4"/>
  <c r="B2993" i="4"/>
  <c r="I2990" i="4"/>
  <c r="I2989" i="4"/>
  <c r="I2988" i="4"/>
  <c r="I2987" i="4"/>
  <c r="I2985" i="4"/>
  <c r="I2984" i="4"/>
  <c r="I2983" i="4"/>
  <c r="I2982" i="4"/>
  <c r="I2981" i="4"/>
  <c r="I2980" i="4"/>
  <c r="I2976" i="4"/>
  <c r="I2974" i="4"/>
  <c r="I2973" i="4"/>
  <c r="I2972" i="4"/>
  <c r="I2971" i="4"/>
  <c r="I2970" i="4"/>
  <c r="I2969" i="4"/>
  <c r="F2968" i="4"/>
  <c r="I2968" i="4" s="1"/>
  <c r="F2967" i="4"/>
  <c r="I2967" i="4" s="1"/>
  <c r="F2966" i="4"/>
  <c r="I2966" i="4" s="1"/>
  <c r="F2965" i="4"/>
  <c r="I2965" i="4" s="1"/>
  <c r="F2964" i="4"/>
  <c r="I2964" i="4" s="1"/>
  <c r="F2963" i="4"/>
  <c r="I2963" i="4" s="1"/>
  <c r="A2962" i="4"/>
  <c r="I2961" i="4"/>
  <c r="L2987" i="4" s="1"/>
  <c r="F2961" i="4"/>
  <c r="D2961" i="4"/>
  <c r="B2961" i="4"/>
  <c r="I2958" i="4"/>
  <c r="I2957" i="4"/>
  <c r="I2956" i="4"/>
  <c r="I2955" i="4"/>
  <c r="I2953" i="4"/>
  <c r="I2952" i="4"/>
  <c r="I2951" i="4"/>
  <c r="I2950" i="4"/>
  <c r="I2949" i="4"/>
  <c r="I2948" i="4"/>
  <c r="I2944" i="4"/>
  <c r="I2942" i="4"/>
  <c r="I2941" i="4"/>
  <c r="I2940" i="4"/>
  <c r="I2939" i="4"/>
  <c r="I2938" i="4"/>
  <c r="I2937" i="4"/>
  <c r="F2936" i="4"/>
  <c r="I2936" i="4" s="1"/>
  <c r="F2935" i="4"/>
  <c r="I2935" i="4" s="1"/>
  <c r="F2934" i="4"/>
  <c r="I2934" i="4" s="1"/>
  <c r="F2933" i="4"/>
  <c r="I2933" i="4" s="1"/>
  <c r="F2932" i="4"/>
  <c r="I2932" i="4" s="1"/>
  <c r="F2931" i="4"/>
  <c r="I2931" i="4" s="1"/>
  <c r="A2930" i="4"/>
  <c r="I2929" i="4"/>
  <c r="L2955" i="4" s="1"/>
  <c r="F2929" i="4"/>
  <c r="D2929" i="4"/>
  <c r="B2929" i="4"/>
  <c r="I2926" i="4"/>
  <c r="I2925" i="4"/>
  <c r="I2924" i="4"/>
  <c r="I2923" i="4"/>
  <c r="I2921" i="4"/>
  <c r="I2920" i="4"/>
  <c r="I2919" i="4"/>
  <c r="I2918" i="4"/>
  <c r="I2917" i="4"/>
  <c r="I2916" i="4"/>
  <c r="I2912" i="4"/>
  <c r="I2910" i="4"/>
  <c r="I2909" i="4"/>
  <c r="I2908" i="4"/>
  <c r="I2907" i="4"/>
  <c r="I2906" i="4"/>
  <c r="I2905" i="4"/>
  <c r="F2904" i="4"/>
  <c r="I2904" i="4" s="1"/>
  <c r="F2903" i="4"/>
  <c r="I2903" i="4" s="1"/>
  <c r="F2902" i="4"/>
  <c r="I2902" i="4" s="1"/>
  <c r="F2901" i="4"/>
  <c r="I2901" i="4" s="1"/>
  <c r="F2900" i="4"/>
  <c r="I2900" i="4" s="1"/>
  <c r="F2899" i="4"/>
  <c r="I2899" i="4" s="1"/>
  <c r="A2898" i="4"/>
  <c r="I2897" i="4"/>
  <c r="L2923" i="4" s="1"/>
  <c r="F2897" i="4"/>
  <c r="D2897" i="4"/>
  <c r="B2897" i="4"/>
  <c r="I2894" i="4"/>
  <c r="I2893" i="4"/>
  <c r="I2892" i="4"/>
  <c r="I2889" i="4"/>
  <c r="I2888" i="4"/>
  <c r="I2887" i="4"/>
  <c r="I2886" i="4"/>
  <c r="I2885" i="4"/>
  <c r="I2884" i="4"/>
  <c r="I2880" i="4"/>
  <c r="I2878" i="4"/>
  <c r="I2877" i="4"/>
  <c r="I2876" i="4"/>
  <c r="I2875" i="4"/>
  <c r="I2874" i="4"/>
  <c r="I2873" i="4"/>
  <c r="F2872" i="4"/>
  <c r="I2872" i="4" s="1"/>
  <c r="F2871" i="4"/>
  <c r="I2871" i="4" s="1"/>
  <c r="F2870" i="4"/>
  <c r="I2870" i="4" s="1"/>
  <c r="F2869" i="4"/>
  <c r="I2869" i="4" s="1"/>
  <c r="F2868" i="4"/>
  <c r="I2868" i="4" s="1"/>
  <c r="F2867" i="4"/>
  <c r="I2867" i="4" s="1"/>
  <c r="A2866" i="4"/>
  <c r="I2865" i="4"/>
  <c r="L2893" i="4" s="1"/>
  <c r="F2865" i="4"/>
  <c r="D2865" i="4"/>
  <c r="B2865" i="4"/>
  <c r="I2862" i="4"/>
  <c r="I2861" i="4"/>
  <c r="I2860" i="4"/>
  <c r="I2859" i="4"/>
  <c r="I2857" i="4"/>
  <c r="I2856" i="4"/>
  <c r="I2855" i="4"/>
  <c r="I2854" i="4"/>
  <c r="I2853" i="4"/>
  <c r="I2852" i="4"/>
  <c r="I2848" i="4"/>
  <c r="I2846" i="4"/>
  <c r="I2845" i="4"/>
  <c r="I2844" i="4"/>
  <c r="I2843" i="4"/>
  <c r="I2842" i="4"/>
  <c r="I2841" i="4"/>
  <c r="F2840" i="4"/>
  <c r="I2840" i="4" s="1"/>
  <c r="F2839" i="4"/>
  <c r="I2839" i="4" s="1"/>
  <c r="F2838" i="4"/>
  <c r="I2838" i="4" s="1"/>
  <c r="F2837" i="4"/>
  <c r="I2837" i="4" s="1"/>
  <c r="F2836" i="4"/>
  <c r="I2836" i="4" s="1"/>
  <c r="F2835" i="4"/>
  <c r="I2835" i="4" s="1"/>
  <c r="A2834" i="4"/>
  <c r="I2833" i="4"/>
  <c r="L2859" i="4" s="1"/>
  <c r="F2833" i="4"/>
  <c r="D2833" i="4"/>
  <c r="B2833" i="4"/>
  <c r="I2830" i="4"/>
  <c r="I2829" i="4"/>
  <c r="I2828" i="4"/>
  <c r="I2827" i="4"/>
  <c r="I2825" i="4"/>
  <c r="I2824" i="4"/>
  <c r="I2823" i="4"/>
  <c r="I2822" i="4"/>
  <c r="I2821" i="4"/>
  <c r="I2820" i="4"/>
  <c r="I2816" i="4"/>
  <c r="I2814" i="4"/>
  <c r="I2813" i="4"/>
  <c r="I2812" i="4"/>
  <c r="I2811" i="4"/>
  <c r="I2810" i="4"/>
  <c r="I2809" i="4"/>
  <c r="F2808" i="4"/>
  <c r="I2808" i="4" s="1"/>
  <c r="F2807" i="4"/>
  <c r="I2807" i="4" s="1"/>
  <c r="F2806" i="4"/>
  <c r="I2806" i="4" s="1"/>
  <c r="F2805" i="4"/>
  <c r="I2805" i="4" s="1"/>
  <c r="F2804" i="4"/>
  <c r="I2804" i="4" s="1"/>
  <c r="F2803" i="4"/>
  <c r="I2803" i="4" s="1"/>
  <c r="A2802" i="4"/>
  <c r="I2801" i="4"/>
  <c r="L2829" i="4" s="1"/>
  <c r="F2801" i="4"/>
  <c r="D2801" i="4"/>
  <c r="B2801" i="4"/>
  <c r="I2798" i="4"/>
  <c r="I2797" i="4"/>
  <c r="I2795" i="4"/>
  <c r="I2793" i="4"/>
  <c r="I2792" i="4"/>
  <c r="I2791" i="4"/>
  <c r="I2790" i="4"/>
  <c r="I2789" i="4"/>
  <c r="I2788" i="4"/>
  <c r="I2784" i="4"/>
  <c r="I2782" i="4"/>
  <c r="I2781" i="4"/>
  <c r="I2780" i="4"/>
  <c r="I2779" i="4"/>
  <c r="I2778" i="4"/>
  <c r="I2777" i="4"/>
  <c r="F2776" i="4"/>
  <c r="I2776" i="4" s="1"/>
  <c r="F2775" i="4"/>
  <c r="I2775" i="4" s="1"/>
  <c r="F2774" i="4"/>
  <c r="I2774" i="4" s="1"/>
  <c r="F2773" i="4"/>
  <c r="I2773" i="4" s="1"/>
  <c r="F2772" i="4"/>
  <c r="I2772" i="4" s="1"/>
  <c r="F2771" i="4"/>
  <c r="I2771" i="4" s="1"/>
  <c r="A2770" i="4"/>
  <c r="I2769" i="4"/>
  <c r="L2795" i="4" s="1"/>
  <c r="F2769" i="4"/>
  <c r="D2769" i="4"/>
  <c r="B2769" i="4"/>
  <c r="I2766" i="4"/>
  <c r="I2765" i="4"/>
  <c r="I2764" i="4"/>
  <c r="I2763" i="4"/>
  <c r="I2761" i="4"/>
  <c r="I2760" i="4"/>
  <c r="I2759" i="4"/>
  <c r="I2758" i="4"/>
  <c r="I2757" i="4"/>
  <c r="I2756" i="4"/>
  <c r="I2752" i="4"/>
  <c r="I2750" i="4"/>
  <c r="I2749" i="4"/>
  <c r="I2748" i="4"/>
  <c r="I2747" i="4"/>
  <c r="I2746" i="4"/>
  <c r="I2745" i="4"/>
  <c r="F2744" i="4"/>
  <c r="I2744" i="4" s="1"/>
  <c r="F2743" i="4"/>
  <c r="I2743" i="4" s="1"/>
  <c r="F2742" i="4"/>
  <c r="I2742" i="4" s="1"/>
  <c r="F2741" i="4"/>
  <c r="I2741" i="4" s="1"/>
  <c r="F2740" i="4"/>
  <c r="I2740" i="4" s="1"/>
  <c r="F2739" i="4"/>
  <c r="I2739" i="4" s="1"/>
  <c r="A2738" i="4"/>
  <c r="I2737" i="4"/>
  <c r="L2763" i="4" s="1"/>
  <c r="F2737" i="4"/>
  <c r="D2737" i="4"/>
  <c r="B2737" i="4"/>
  <c r="I2734" i="4"/>
  <c r="I2733" i="4"/>
  <c r="I2732" i="4"/>
  <c r="I2731" i="4"/>
  <c r="I2729" i="4"/>
  <c r="I2728" i="4"/>
  <c r="I2727" i="4"/>
  <c r="I2726" i="4"/>
  <c r="I2725" i="4"/>
  <c r="I2724" i="4"/>
  <c r="I2720" i="4"/>
  <c r="I2718" i="4"/>
  <c r="I2717" i="4"/>
  <c r="I2716" i="4"/>
  <c r="I2715" i="4"/>
  <c r="I2714" i="4"/>
  <c r="I2713" i="4"/>
  <c r="F2712" i="4"/>
  <c r="I2712" i="4" s="1"/>
  <c r="F2711" i="4"/>
  <c r="I2711" i="4" s="1"/>
  <c r="F2710" i="4"/>
  <c r="I2710" i="4" s="1"/>
  <c r="F2709" i="4"/>
  <c r="I2709" i="4" s="1"/>
  <c r="F2708" i="4"/>
  <c r="I2708" i="4" s="1"/>
  <c r="F2707" i="4"/>
  <c r="I2707" i="4" s="1"/>
  <c r="A2706" i="4"/>
  <c r="I2705" i="4"/>
  <c r="L2731" i="4" s="1"/>
  <c r="F2705" i="4"/>
  <c r="D2705" i="4"/>
  <c r="B2705" i="4"/>
  <c r="I2702" i="4"/>
  <c r="I2701" i="4"/>
  <c r="I2700" i="4"/>
  <c r="I2699" i="4"/>
  <c r="I2697" i="4"/>
  <c r="I2696" i="4"/>
  <c r="I2695" i="4"/>
  <c r="I2694" i="4"/>
  <c r="I2693" i="4"/>
  <c r="I2692" i="4"/>
  <c r="I2688" i="4"/>
  <c r="I2686" i="4"/>
  <c r="I2685" i="4"/>
  <c r="I2684" i="4"/>
  <c r="I2683" i="4"/>
  <c r="I2682" i="4"/>
  <c r="I2681" i="4"/>
  <c r="F2680" i="4"/>
  <c r="I2680" i="4" s="1"/>
  <c r="F2679" i="4"/>
  <c r="I2679" i="4" s="1"/>
  <c r="F2678" i="4"/>
  <c r="I2678" i="4" s="1"/>
  <c r="F2677" i="4"/>
  <c r="I2677" i="4" s="1"/>
  <c r="F2676" i="4"/>
  <c r="I2676" i="4" s="1"/>
  <c r="F2675" i="4"/>
  <c r="I2675" i="4" s="1"/>
  <c r="A2674" i="4"/>
  <c r="I2673" i="4"/>
  <c r="L2699" i="4" s="1"/>
  <c r="F2673" i="4"/>
  <c r="D2673" i="4"/>
  <c r="B2673" i="4"/>
  <c r="I2670" i="4"/>
  <c r="I2669" i="4"/>
  <c r="I2668" i="4"/>
  <c r="I2665" i="4"/>
  <c r="I2664" i="4"/>
  <c r="I2663" i="4"/>
  <c r="I2662" i="4"/>
  <c r="I2661" i="4"/>
  <c r="I2660" i="4"/>
  <c r="I2656" i="4"/>
  <c r="I2654" i="4"/>
  <c r="I2653" i="4"/>
  <c r="I2652" i="4"/>
  <c r="I2651" i="4"/>
  <c r="I2650" i="4"/>
  <c r="I2649" i="4"/>
  <c r="F2648" i="4"/>
  <c r="I2648" i="4" s="1"/>
  <c r="F2647" i="4"/>
  <c r="I2647" i="4" s="1"/>
  <c r="F2646" i="4"/>
  <c r="I2646" i="4" s="1"/>
  <c r="F2645" i="4"/>
  <c r="I2645" i="4" s="1"/>
  <c r="F2644" i="4"/>
  <c r="I2644" i="4" s="1"/>
  <c r="F2643" i="4"/>
  <c r="I2643" i="4" s="1"/>
  <c r="A2642" i="4"/>
  <c r="I2641" i="4"/>
  <c r="L2669" i="4" s="1"/>
  <c r="F2641" i="4"/>
  <c r="D2641" i="4"/>
  <c r="B2641" i="4"/>
  <c r="I2638" i="4"/>
  <c r="I2637" i="4"/>
  <c r="I2636" i="4"/>
  <c r="I2635" i="4"/>
  <c r="I2633" i="4"/>
  <c r="I2632" i="4"/>
  <c r="I2631" i="4"/>
  <c r="I2630" i="4"/>
  <c r="I2629" i="4"/>
  <c r="I2628" i="4"/>
  <c r="I2624" i="4"/>
  <c r="I2622" i="4"/>
  <c r="I2621" i="4"/>
  <c r="I2620" i="4"/>
  <c r="I2619" i="4"/>
  <c r="I2618" i="4"/>
  <c r="I2617" i="4"/>
  <c r="F2616" i="4"/>
  <c r="I2616" i="4" s="1"/>
  <c r="F2615" i="4"/>
  <c r="I2615" i="4" s="1"/>
  <c r="F2614" i="4"/>
  <c r="I2614" i="4" s="1"/>
  <c r="F2613" i="4"/>
  <c r="I2613" i="4" s="1"/>
  <c r="F2612" i="4"/>
  <c r="I2612" i="4" s="1"/>
  <c r="F2611" i="4"/>
  <c r="I2611" i="4" s="1"/>
  <c r="A2610" i="4"/>
  <c r="I2609" i="4"/>
  <c r="L2635" i="4" s="1"/>
  <c r="F2609" i="4"/>
  <c r="D2609" i="4"/>
  <c r="B2609" i="4"/>
  <c r="I2606" i="4"/>
  <c r="I2605" i="4"/>
  <c r="I2604" i="4"/>
  <c r="I2603" i="4"/>
  <c r="I2601" i="4"/>
  <c r="I2600" i="4"/>
  <c r="I2599" i="4"/>
  <c r="I2598" i="4"/>
  <c r="I2597" i="4"/>
  <c r="I2596" i="4"/>
  <c r="I2592" i="4"/>
  <c r="I2590" i="4"/>
  <c r="I2589" i="4"/>
  <c r="I2588" i="4"/>
  <c r="I2587" i="4"/>
  <c r="I2586" i="4"/>
  <c r="I2585" i="4"/>
  <c r="F2584" i="4"/>
  <c r="I2584" i="4" s="1"/>
  <c r="F2583" i="4"/>
  <c r="I2583" i="4" s="1"/>
  <c r="F2582" i="4"/>
  <c r="I2582" i="4" s="1"/>
  <c r="F2581" i="4"/>
  <c r="I2581" i="4" s="1"/>
  <c r="F2580" i="4"/>
  <c r="I2580" i="4" s="1"/>
  <c r="F2579" i="4"/>
  <c r="I2579" i="4" s="1"/>
  <c r="A2578" i="4"/>
  <c r="I2577" i="4"/>
  <c r="L2605" i="4" s="1"/>
  <c r="F2577" i="4"/>
  <c r="D2577" i="4"/>
  <c r="B2577" i="4"/>
  <c r="I2574" i="4"/>
  <c r="I2573" i="4"/>
  <c r="I2572" i="4"/>
  <c r="I2569" i="4"/>
  <c r="I2568" i="4"/>
  <c r="I2567" i="4"/>
  <c r="I2566" i="4"/>
  <c r="I2565" i="4"/>
  <c r="I2564" i="4"/>
  <c r="I2560" i="4"/>
  <c r="I2558" i="4"/>
  <c r="I2557" i="4"/>
  <c r="I2556" i="4"/>
  <c r="I2555" i="4"/>
  <c r="I2554" i="4"/>
  <c r="I2553" i="4"/>
  <c r="F2552" i="4"/>
  <c r="I2552" i="4" s="1"/>
  <c r="F2551" i="4"/>
  <c r="I2551" i="4" s="1"/>
  <c r="F2550" i="4"/>
  <c r="I2550" i="4" s="1"/>
  <c r="F2549" i="4"/>
  <c r="I2549" i="4" s="1"/>
  <c r="F2548" i="4"/>
  <c r="I2548" i="4" s="1"/>
  <c r="F2547" i="4"/>
  <c r="I2547" i="4" s="1"/>
  <c r="A2546" i="4"/>
  <c r="I2545" i="4"/>
  <c r="L2573" i="4" s="1"/>
  <c r="F2545" i="4"/>
  <c r="D2545" i="4"/>
  <c r="B2545" i="4"/>
  <c r="I2542" i="4"/>
  <c r="I2541" i="4"/>
  <c r="I2540" i="4"/>
  <c r="I2539" i="4"/>
  <c r="I2537" i="4"/>
  <c r="I2536" i="4"/>
  <c r="I2535" i="4"/>
  <c r="I2534" i="4"/>
  <c r="I2533" i="4"/>
  <c r="I2532" i="4"/>
  <c r="I2528" i="4"/>
  <c r="I2526" i="4"/>
  <c r="I2525" i="4"/>
  <c r="I2524" i="4"/>
  <c r="I2523" i="4"/>
  <c r="I2522" i="4"/>
  <c r="I2521" i="4"/>
  <c r="F2520" i="4"/>
  <c r="I2520" i="4" s="1"/>
  <c r="F2519" i="4"/>
  <c r="I2519" i="4" s="1"/>
  <c r="F2518" i="4"/>
  <c r="I2518" i="4" s="1"/>
  <c r="F2517" i="4"/>
  <c r="I2517" i="4" s="1"/>
  <c r="F2516" i="4"/>
  <c r="I2516" i="4" s="1"/>
  <c r="F2515" i="4"/>
  <c r="I2515" i="4" s="1"/>
  <c r="A2514" i="4"/>
  <c r="I2513" i="4"/>
  <c r="L2541" i="4" s="1"/>
  <c r="F2513" i="4"/>
  <c r="D2513" i="4"/>
  <c r="B2513" i="4"/>
  <c r="I2510" i="4"/>
  <c r="I2509" i="4"/>
  <c r="I2508" i="4"/>
  <c r="I2507" i="4"/>
  <c r="I2505" i="4"/>
  <c r="I2504" i="4"/>
  <c r="I2503" i="4"/>
  <c r="I2502" i="4"/>
  <c r="I2501" i="4"/>
  <c r="I2500" i="4"/>
  <c r="I2496" i="4"/>
  <c r="I2494" i="4"/>
  <c r="I2493" i="4"/>
  <c r="I2492" i="4"/>
  <c r="I2491" i="4"/>
  <c r="I2490" i="4"/>
  <c r="I2489" i="4"/>
  <c r="F2488" i="4"/>
  <c r="I2488" i="4" s="1"/>
  <c r="F2487" i="4"/>
  <c r="I2487" i="4" s="1"/>
  <c r="F2486" i="4"/>
  <c r="I2486" i="4" s="1"/>
  <c r="F2485" i="4"/>
  <c r="I2485" i="4" s="1"/>
  <c r="F2484" i="4"/>
  <c r="I2484" i="4" s="1"/>
  <c r="F2483" i="4"/>
  <c r="I2483" i="4" s="1"/>
  <c r="A2482" i="4"/>
  <c r="I2481" i="4"/>
  <c r="F2481" i="4"/>
  <c r="D2481" i="4"/>
  <c r="B2481" i="4"/>
  <c r="I2478" i="4"/>
  <c r="I2477" i="4"/>
  <c r="I2476" i="4"/>
  <c r="I2475" i="4"/>
  <c r="I2473" i="4"/>
  <c r="I2472" i="4"/>
  <c r="I2471" i="4"/>
  <c r="I2470" i="4"/>
  <c r="I2469" i="4"/>
  <c r="I2468" i="4"/>
  <c r="I2464" i="4"/>
  <c r="I2462" i="4"/>
  <c r="I2461" i="4"/>
  <c r="I2460" i="4"/>
  <c r="I2459" i="4"/>
  <c r="I2458" i="4"/>
  <c r="I2457" i="4"/>
  <c r="F2456" i="4"/>
  <c r="I2456" i="4" s="1"/>
  <c r="F2455" i="4"/>
  <c r="I2455" i="4" s="1"/>
  <c r="F2454" i="4"/>
  <c r="I2454" i="4" s="1"/>
  <c r="F2453" i="4"/>
  <c r="I2453" i="4" s="1"/>
  <c r="F2452" i="4"/>
  <c r="I2452" i="4" s="1"/>
  <c r="F2451" i="4"/>
  <c r="I2451" i="4" s="1"/>
  <c r="A2450" i="4"/>
  <c r="I2449" i="4"/>
  <c r="L2477" i="4" s="1"/>
  <c r="F2449" i="4"/>
  <c r="D2449" i="4"/>
  <c r="B2449" i="4"/>
  <c r="G2186" i="4" l="1"/>
  <c r="G2153" i="4"/>
  <c r="G3114" i="4"/>
  <c r="I3114" i="4" s="1"/>
  <c r="G3664" i="4"/>
  <c r="H3071" i="4"/>
  <c r="I3071" i="4" s="1"/>
  <c r="L4016" i="4"/>
  <c r="O62" i="6" s="1"/>
  <c r="K99" i="6"/>
  <c r="L99" i="6" s="1"/>
  <c r="K87" i="6"/>
  <c r="L87" i="6" s="1"/>
  <c r="L3824" i="4"/>
  <c r="O56" i="6" s="1"/>
  <c r="J5232" i="4"/>
  <c r="G3146" i="4"/>
  <c r="K3722" i="4"/>
  <c r="K3728" i="4" s="1"/>
  <c r="N53" i="6" s="1"/>
  <c r="I3722" i="4"/>
  <c r="H3727" i="4" s="1"/>
  <c r="I3727" i="4" s="1"/>
  <c r="I3728" i="4" s="1"/>
  <c r="G2410" i="4"/>
  <c r="I2410" i="4" s="1"/>
  <c r="G2250" i="4"/>
  <c r="I2250" i="4" s="1"/>
  <c r="G2378" i="4"/>
  <c r="G2384" i="4" s="1"/>
  <c r="K82" i="6"/>
  <c r="L82" i="6" s="1"/>
  <c r="G2346" i="4"/>
  <c r="G2352" i="4" s="1"/>
  <c r="G2954" i="4"/>
  <c r="G2960" i="4" s="1"/>
  <c r="L4048" i="4"/>
  <c r="O63" i="6" s="1"/>
  <c r="H2655" i="4"/>
  <c r="I2655" i="4" s="1"/>
  <c r="H2687" i="4"/>
  <c r="I2687" i="4" s="1"/>
  <c r="H2719" i="4"/>
  <c r="I2719" i="4" s="1"/>
  <c r="H3199" i="4"/>
  <c r="I3199" i="4" s="1"/>
  <c r="H3359" i="4"/>
  <c r="I3359" i="4" s="1"/>
  <c r="H3423" i="4"/>
  <c r="I3423" i="4" s="1"/>
  <c r="H3455" i="4"/>
  <c r="I3455" i="4" s="1"/>
  <c r="K3658" i="4"/>
  <c r="K3664" i="4" s="1"/>
  <c r="N51" i="6" s="1"/>
  <c r="L3728" i="4"/>
  <c r="O53" i="6" s="1"/>
  <c r="I4496" i="4"/>
  <c r="J4496" i="4" s="1"/>
  <c r="H2879" i="4"/>
  <c r="I2879" i="4" s="1"/>
  <c r="H3263" i="4"/>
  <c r="I3263" i="4" s="1"/>
  <c r="H3583" i="4"/>
  <c r="I3583" i="4" s="1"/>
  <c r="H3327" i="4"/>
  <c r="I3327" i="4" s="1"/>
  <c r="G3594" i="4"/>
  <c r="K3594" i="4" s="1"/>
  <c r="H3519" i="4"/>
  <c r="I3519" i="4" s="1"/>
  <c r="I2561" i="4"/>
  <c r="G2570" i="4"/>
  <c r="I2570" i="4" s="1"/>
  <c r="G2730" i="4"/>
  <c r="G2736" i="4" s="1"/>
  <c r="I2721" i="4"/>
  <c r="G3050" i="4"/>
  <c r="I3050" i="4" s="1"/>
  <c r="I3041" i="4"/>
  <c r="G3370" i="4"/>
  <c r="K3370" i="4" s="1"/>
  <c r="I2785" i="4"/>
  <c r="G2794" i="4"/>
  <c r="G2800" i="4" s="1"/>
  <c r="G2986" i="4"/>
  <c r="K2986" i="4" s="1"/>
  <c r="G3530" i="4"/>
  <c r="I3521" i="4"/>
  <c r="G3562" i="4"/>
  <c r="I3553" i="4"/>
  <c r="J4976" i="4"/>
  <c r="K92" i="6"/>
  <c r="L92" i="6" s="1"/>
  <c r="G3402" i="4"/>
  <c r="I3402" i="4" s="1"/>
  <c r="G2506" i="4"/>
  <c r="K2506" i="4" s="1"/>
  <c r="I2497" i="4"/>
  <c r="I2529" i="4"/>
  <c r="G2538" i="4"/>
  <c r="K2538" i="4" s="1"/>
  <c r="G3018" i="4"/>
  <c r="K3018" i="4" s="1"/>
  <c r="I3009" i="4"/>
  <c r="J5168" i="4"/>
  <c r="K98" i="6"/>
  <c r="L98" i="6" s="1"/>
  <c r="G2762" i="4"/>
  <c r="G2768" i="4" s="1"/>
  <c r="I2753" i="4"/>
  <c r="G2890" i="4"/>
  <c r="G2896" i="4" s="1"/>
  <c r="G3082" i="4"/>
  <c r="G3088" i="4" s="1"/>
  <c r="K3888" i="4"/>
  <c r="N58" i="6" s="1"/>
  <c r="J4880" i="4"/>
  <c r="K89" i="6"/>
  <c r="L89" i="6" s="1"/>
  <c r="G2666" i="4"/>
  <c r="K2666" i="4" s="1"/>
  <c r="G3242" i="4"/>
  <c r="K3242" i="4" s="1"/>
  <c r="G3338" i="4"/>
  <c r="G3434" i="4"/>
  <c r="K3434" i="4" s="1"/>
  <c r="G3466" i="4"/>
  <c r="K3466" i="4" s="1"/>
  <c r="J5136" i="4"/>
  <c r="K97" i="6"/>
  <c r="L97" i="6" s="1"/>
  <c r="G2826" i="4"/>
  <c r="G2832" i="4" s="1"/>
  <c r="I4112" i="4"/>
  <c r="J4464" i="4"/>
  <c r="K76" i="6"/>
  <c r="L76" i="6" s="1"/>
  <c r="K4528" i="4"/>
  <c r="N78" i="6" s="1"/>
  <c r="J5072" i="4"/>
  <c r="K95" i="6"/>
  <c r="L95" i="6" s="1"/>
  <c r="H2815" i="4"/>
  <c r="I2815" i="4" s="1"/>
  <c r="H2943" i="4"/>
  <c r="I2943" i="4" s="1"/>
  <c r="H2975" i="4"/>
  <c r="I2975" i="4" s="1"/>
  <c r="H3039" i="4"/>
  <c r="I3039" i="4" s="1"/>
  <c r="H3231" i="4"/>
  <c r="I3231" i="4" s="1"/>
  <c r="H3391" i="4"/>
  <c r="I3391" i="4" s="1"/>
  <c r="G2474" i="4"/>
  <c r="I2474" i="4" s="1"/>
  <c r="G2922" i="4"/>
  <c r="I2922" i="4" s="1"/>
  <c r="H3551" i="4"/>
  <c r="I3551" i="4" s="1"/>
  <c r="K3632" i="4"/>
  <c r="N50" i="6" s="1"/>
  <c r="L3664" i="4"/>
  <c r="O51" i="6" s="1"/>
  <c r="M3728" i="4"/>
  <c r="P53" i="6" s="1"/>
  <c r="L3760" i="4"/>
  <c r="O54" i="6" s="1"/>
  <c r="K3792" i="4"/>
  <c r="N55" i="6" s="1"/>
  <c r="L3920" i="4"/>
  <c r="L3952" i="4"/>
  <c r="O60" i="6" s="1"/>
  <c r="L3984" i="4"/>
  <c r="O61" i="6" s="1"/>
  <c r="I4010" i="4"/>
  <c r="H4015" i="4" s="1"/>
  <c r="I4015" i="4" s="1"/>
  <c r="I4016" i="4" s="1"/>
  <c r="K4080" i="4"/>
  <c r="N64" i="6" s="1"/>
  <c r="K4464" i="4"/>
  <c r="N76" i="6" s="1"/>
  <c r="K4624" i="4"/>
  <c r="N81" i="6" s="1"/>
  <c r="K4752" i="4"/>
  <c r="N85" i="6" s="1"/>
  <c r="L3888" i="4"/>
  <c r="O58" i="6" s="1"/>
  <c r="G2698" i="4"/>
  <c r="K2698" i="4" s="1"/>
  <c r="I3201" i="4"/>
  <c r="G3210" i="4"/>
  <c r="I3210" i="4" s="1"/>
  <c r="G3274" i="4"/>
  <c r="G3306" i="4"/>
  <c r="K3306" i="4" s="1"/>
  <c r="G3498" i="4"/>
  <c r="M3696" i="4"/>
  <c r="P52" i="6" s="1"/>
  <c r="M3792" i="4"/>
  <c r="P55" i="6" s="1"/>
  <c r="M4048" i="4"/>
  <c r="P63" i="6" s="1"/>
  <c r="K4144" i="4"/>
  <c r="N66" i="6" s="1"/>
  <c r="K4208" i="4"/>
  <c r="N68" i="6" s="1"/>
  <c r="K4400" i="4"/>
  <c r="N74" i="6" s="1"/>
  <c r="J4944" i="4"/>
  <c r="K91" i="6"/>
  <c r="L91" i="6" s="1"/>
  <c r="J5040" i="4"/>
  <c r="K94" i="6"/>
  <c r="L94" i="6" s="1"/>
  <c r="H2623" i="4"/>
  <c r="I2623" i="4" s="1"/>
  <c r="H2783" i="4"/>
  <c r="I2783" i="4" s="1"/>
  <c r="G2858" i="4"/>
  <c r="I2858" i="4" s="1"/>
  <c r="H3663" i="4"/>
  <c r="I3663" i="4" s="1"/>
  <c r="I3664" i="4" s="1"/>
  <c r="M3824" i="4"/>
  <c r="P56" i="6" s="1"/>
  <c r="H2527" i="4"/>
  <c r="I2527" i="4" s="1"/>
  <c r="H2751" i="4"/>
  <c r="I2751" i="4" s="1"/>
  <c r="H2847" i="4"/>
  <c r="I2847" i="4" s="1"/>
  <c r="H2911" i="4"/>
  <c r="I2911" i="4" s="1"/>
  <c r="H3007" i="4"/>
  <c r="I3007" i="4" s="1"/>
  <c r="H3103" i="4"/>
  <c r="I3103" i="4" s="1"/>
  <c r="I3105" i="4"/>
  <c r="H3135" i="4"/>
  <c r="I3135" i="4" s="1"/>
  <c r="I3137" i="4"/>
  <c r="H3167" i="4"/>
  <c r="I3167" i="4" s="1"/>
  <c r="H3295" i="4"/>
  <c r="I3295" i="4" s="1"/>
  <c r="H3487" i="4"/>
  <c r="I3487" i="4" s="1"/>
  <c r="G2218" i="4"/>
  <c r="I2218" i="4" s="1"/>
  <c r="G2282" i="4"/>
  <c r="G2288" i="4" s="1"/>
  <c r="G2314" i="4"/>
  <c r="I2314" i="4" s="1"/>
  <c r="G2442" i="4"/>
  <c r="I2442" i="4" s="1"/>
  <c r="G2602" i="4"/>
  <c r="I2602" i="4" s="1"/>
  <c r="G2634" i="4"/>
  <c r="I2634" i="4" s="1"/>
  <c r="G3178" i="4"/>
  <c r="K3178" i="4" s="1"/>
  <c r="M3632" i="4"/>
  <c r="P50" i="6" s="1"/>
  <c r="L3632" i="4"/>
  <c r="O50" i="6" s="1"/>
  <c r="M3664" i="4"/>
  <c r="P51" i="6" s="1"/>
  <c r="L3696" i="4"/>
  <c r="O52" i="6" s="1"/>
  <c r="M3760" i="4"/>
  <c r="P54" i="6" s="1"/>
  <c r="L3792" i="4"/>
  <c r="L3856" i="4"/>
  <c r="O57" i="6" s="1"/>
  <c r="M3888" i="4"/>
  <c r="P58" i="6" s="1"/>
  <c r="M3952" i="4"/>
  <c r="P60" i="6" s="1"/>
  <c r="M3984" i="4"/>
  <c r="P61" i="6" s="1"/>
  <c r="K4010" i="4"/>
  <c r="K4176" i="4"/>
  <c r="N67" i="6" s="1"/>
  <c r="K4272" i="4"/>
  <c r="N70" i="6" s="1"/>
  <c r="H4335" i="4"/>
  <c r="I4335" i="4" s="1"/>
  <c r="I4336" i="4" s="1"/>
  <c r="K4368" i="4"/>
  <c r="N73" i="6" s="1"/>
  <c r="K4432" i="4"/>
  <c r="N75" i="6" s="1"/>
  <c r="H4527" i="4"/>
  <c r="I4527" i="4" s="1"/>
  <c r="I4528" i="4" s="1"/>
  <c r="J5104" i="4"/>
  <c r="K96" i="6"/>
  <c r="L96" i="6" s="1"/>
  <c r="J5264" i="4"/>
  <c r="K101" i="6"/>
  <c r="L101" i="6" s="1"/>
  <c r="J5008" i="4"/>
  <c r="K93" i="6"/>
  <c r="L93" i="6" s="1"/>
  <c r="J4240" i="4"/>
  <c r="K69" i="6"/>
  <c r="L69" i="6" s="1"/>
  <c r="H4783" i="4"/>
  <c r="I4783" i="4" s="1"/>
  <c r="I4784" i="4" s="1"/>
  <c r="H4751" i="4"/>
  <c r="I4751" i="4" s="1"/>
  <c r="I4752" i="4" s="1"/>
  <c r="H4719" i="4"/>
  <c r="I4719" i="4" s="1"/>
  <c r="I4720" i="4" s="1"/>
  <c r="I4688" i="4"/>
  <c r="H4623" i="4"/>
  <c r="I4623" i="4" s="1"/>
  <c r="I4624" i="4" s="1"/>
  <c r="H4591" i="4"/>
  <c r="I4591" i="4" s="1"/>
  <c r="I4592" i="4" s="1"/>
  <c r="H4559" i="4"/>
  <c r="I4559" i="4" s="1"/>
  <c r="I4560" i="4" s="1"/>
  <c r="H4431" i="4"/>
  <c r="I4431" i="4" s="1"/>
  <c r="I4432" i="4" s="1"/>
  <c r="H4399" i="4"/>
  <c r="I4399" i="4" s="1"/>
  <c r="I4400" i="4" s="1"/>
  <c r="H4367" i="4"/>
  <c r="I4367" i="4" s="1"/>
  <c r="I4368" i="4" s="1"/>
  <c r="I4304" i="4"/>
  <c r="H4271" i="4"/>
  <c r="I4271" i="4" s="1"/>
  <c r="I4272" i="4" s="1"/>
  <c r="H4207" i="4"/>
  <c r="I4207" i="4" s="1"/>
  <c r="I4208" i="4" s="1"/>
  <c r="I4176" i="4"/>
  <c r="H4143" i="4"/>
  <c r="I4143" i="4" s="1"/>
  <c r="I4144" i="4" s="1"/>
  <c r="H4079" i="4"/>
  <c r="I4079" i="4" s="1"/>
  <c r="I4080" i="4" s="1"/>
  <c r="G4048" i="4"/>
  <c r="I4042" i="4"/>
  <c r="K4042" i="4"/>
  <c r="K3978" i="4"/>
  <c r="I3978" i="4"/>
  <c r="H3983" i="4" s="1"/>
  <c r="I3983" i="4" s="1"/>
  <c r="G3984" i="4"/>
  <c r="I3946" i="4"/>
  <c r="H3951" i="4" s="1"/>
  <c r="I3951" i="4" s="1"/>
  <c r="K3946" i="4"/>
  <c r="G3952" i="4"/>
  <c r="G3920" i="4"/>
  <c r="K3914" i="4"/>
  <c r="I3914" i="4"/>
  <c r="O55" i="6"/>
  <c r="G3888" i="4"/>
  <c r="I3882" i="4"/>
  <c r="G3856" i="4"/>
  <c r="K3850" i="4"/>
  <c r="I3850" i="4"/>
  <c r="G3824" i="4"/>
  <c r="I3818" i="4"/>
  <c r="H3823" i="4" s="1"/>
  <c r="I3823" i="4" s="1"/>
  <c r="K3818" i="4"/>
  <c r="G3792" i="4"/>
  <c r="I3786" i="4"/>
  <c r="I3754" i="4"/>
  <c r="H3759" i="4" s="1"/>
  <c r="I3759" i="4" s="1"/>
  <c r="I3760" i="4" s="1"/>
  <c r="G3760" i="4"/>
  <c r="K3754" i="4"/>
  <c r="G3696" i="4"/>
  <c r="I3690" i="4"/>
  <c r="H3695" i="4" s="1"/>
  <c r="I3695" i="4" s="1"/>
  <c r="I3696" i="4" s="1"/>
  <c r="K3690" i="4"/>
  <c r="G3632" i="4"/>
  <c r="I3626" i="4"/>
  <c r="H3631" i="4" s="1"/>
  <c r="I3631" i="4" s="1"/>
  <c r="L3595" i="4"/>
  <c r="L3597" i="4"/>
  <c r="I3585" i="4"/>
  <c r="M3596" i="4"/>
  <c r="M3564" i="4"/>
  <c r="L3563" i="4"/>
  <c r="I3554" i="4"/>
  <c r="M3532" i="4"/>
  <c r="L3531" i="4"/>
  <c r="I3522" i="4"/>
  <c r="I3489" i="4"/>
  <c r="I3457" i="4"/>
  <c r="I3425" i="4"/>
  <c r="I3393" i="4"/>
  <c r="I3361" i="4"/>
  <c r="I3329" i="4"/>
  <c r="I3297" i="4"/>
  <c r="I3265" i="4"/>
  <c r="I3233" i="4"/>
  <c r="I3169" i="4"/>
  <c r="I3073" i="4"/>
  <c r="I2977" i="4"/>
  <c r="I2945" i="4"/>
  <c r="I2913" i="4"/>
  <c r="I2881" i="4"/>
  <c r="I2849" i="4"/>
  <c r="I2817" i="4"/>
  <c r="I2786" i="4"/>
  <c r="I2689" i="4"/>
  <c r="I2625" i="4"/>
  <c r="I2593" i="4"/>
  <c r="I2530" i="4"/>
  <c r="I2465" i="4"/>
  <c r="L3501" i="4"/>
  <c r="L3504" i="4" s="1"/>
  <c r="M3500" i="4"/>
  <c r="L3467" i="4"/>
  <c r="M3468" i="4"/>
  <c r="L3435" i="4"/>
  <c r="M3436" i="4"/>
  <c r="L3403" i="4"/>
  <c r="M3404" i="4"/>
  <c r="L3307" i="4"/>
  <c r="L3373" i="4"/>
  <c r="M3372" i="4"/>
  <c r="L3341" i="4"/>
  <c r="M3340" i="4"/>
  <c r="M3308" i="4"/>
  <c r="L3275" i="4"/>
  <c r="L3277" i="4"/>
  <c r="M3276" i="4"/>
  <c r="L3245" i="4"/>
  <c r="M3244" i="4"/>
  <c r="L3213" i="4"/>
  <c r="M3212" i="4"/>
  <c r="L3179" i="4"/>
  <c r="L3181" i="4"/>
  <c r="M3180" i="4"/>
  <c r="L3149" i="4"/>
  <c r="M3148" i="4"/>
  <c r="M3116" i="4"/>
  <c r="L3115" i="4"/>
  <c r="L3085" i="4"/>
  <c r="M3084" i="4"/>
  <c r="L3053" i="4"/>
  <c r="L3056" i="4" s="1"/>
  <c r="M3052" i="4"/>
  <c r="L3021" i="4"/>
  <c r="M3020" i="4"/>
  <c r="L2989" i="4"/>
  <c r="L2992" i="4" s="1"/>
  <c r="M2988" i="4"/>
  <c r="L2957" i="4"/>
  <c r="M2956" i="4"/>
  <c r="L2925" i="4"/>
  <c r="L2928" i="4" s="1"/>
  <c r="M2924" i="4"/>
  <c r="L2891" i="4"/>
  <c r="M2892" i="4"/>
  <c r="I2891" i="4"/>
  <c r="L2861" i="4"/>
  <c r="L2864" i="4" s="1"/>
  <c r="M2860" i="4"/>
  <c r="M2828" i="4"/>
  <c r="L2827" i="4"/>
  <c r="I2796" i="4"/>
  <c r="L2797" i="4"/>
  <c r="M2796" i="4"/>
  <c r="L2765" i="4"/>
  <c r="M2764" i="4"/>
  <c r="L2733" i="4"/>
  <c r="M2732" i="4"/>
  <c r="L2701" i="4"/>
  <c r="L2704" i="4" s="1"/>
  <c r="M2700" i="4"/>
  <c r="M2668" i="4"/>
  <c r="L2667" i="4"/>
  <c r="I2667" i="4"/>
  <c r="L2637" i="4"/>
  <c r="M2636" i="4"/>
  <c r="M2604" i="4"/>
  <c r="H2463" i="4"/>
  <c r="I2463" i="4" s="1"/>
  <c r="L2507" i="4"/>
  <c r="H2495" i="4"/>
  <c r="I2495" i="4" s="1"/>
  <c r="H2559" i="4"/>
  <c r="I2559" i="4" s="1"/>
  <c r="H2591" i="4"/>
  <c r="I2591" i="4" s="1"/>
  <c r="L2603" i="4"/>
  <c r="L2571" i="4"/>
  <c r="M2572" i="4"/>
  <c r="I2571" i="4"/>
  <c r="M2540" i="4"/>
  <c r="I2538" i="4"/>
  <c r="L2539" i="4"/>
  <c r="L2509" i="4"/>
  <c r="M2508" i="4"/>
  <c r="L2475" i="4"/>
  <c r="M2476" i="4"/>
  <c r="I2446" i="4"/>
  <c r="I2445" i="4"/>
  <c r="I2444" i="4"/>
  <c r="I2443" i="4"/>
  <c r="I2441" i="4"/>
  <c r="I2440" i="4"/>
  <c r="I2439" i="4"/>
  <c r="I2438" i="4"/>
  <c r="I2437" i="4"/>
  <c r="I2436" i="4"/>
  <c r="I2435" i="4"/>
  <c r="I2434" i="4"/>
  <c r="I2433" i="4"/>
  <c r="I2432" i="4"/>
  <c r="I2430" i="4"/>
  <c r="I2429" i="4"/>
  <c r="I2428" i="4"/>
  <c r="I2427" i="4"/>
  <c r="I2426" i="4"/>
  <c r="I2425" i="4"/>
  <c r="F2424" i="4"/>
  <c r="I2424" i="4" s="1"/>
  <c r="F2423" i="4"/>
  <c r="I2423" i="4" s="1"/>
  <c r="F2422" i="4"/>
  <c r="I2422" i="4" s="1"/>
  <c r="F2421" i="4"/>
  <c r="I2421" i="4" s="1"/>
  <c r="F2420" i="4"/>
  <c r="I2420" i="4" s="1"/>
  <c r="F2419" i="4"/>
  <c r="I2419" i="4" s="1"/>
  <c r="A2418" i="4"/>
  <c r="I2417" i="4"/>
  <c r="F2417" i="4"/>
  <c r="D2417" i="4"/>
  <c r="B2417" i="4"/>
  <c r="I2414" i="4"/>
  <c r="I2413" i="4"/>
  <c r="I2412" i="4"/>
  <c r="I2411" i="4"/>
  <c r="I2409" i="4"/>
  <c r="I2408" i="4"/>
  <c r="I2407" i="4"/>
  <c r="I2406" i="4"/>
  <c r="I2405" i="4"/>
  <c r="I2404" i="4"/>
  <c r="I2403" i="4"/>
  <c r="I2402" i="4"/>
  <c r="I2401" i="4"/>
  <c r="I2400" i="4"/>
  <c r="I2398" i="4"/>
  <c r="I2397" i="4"/>
  <c r="I2396" i="4"/>
  <c r="I2395" i="4"/>
  <c r="I2394" i="4"/>
  <c r="I2393" i="4"/>
  <c r="F2392" i="4"/>
  <c r="I2392" i="4" s="1"/>
  <c r="F2391" i="4"/>
  <c r="I2391" i="4" s="1"/>
  <c r="F2390" i="4"/>
  <c r="I2390" i="4" s="1"/>
  <c r="F2389" i="4"/>
  <c r="I2389" i="4" s="1"/>
  <c r="F2388" i="4"/>
  <c r="I2388" i="4" s="1"/>
  <c r="F2387" i="4"/>
  <c r="I2387" i="4" s="1"/>
  <c r="A2386" i="4"/>
  <c r="I2385" i="4"/>
  <c r="L2413" i="4" s="1"/>
  <c r="F2385" i="4"/>
  <c r="D2385" i="4"/>
  <c r="B2385" i="4"/>
  <c r="I2382" i="4"/>
  <c r="I2381" i="4"/>
  <c r="I2380" i="4"/>
  <c r="I2379" i="4"/>
  <c r="I2377" i="4"/>
  <c r="I2376" i="4"/>
  <c r="I2375" i="4"/>
  <c r="I2374" i="4"/>
  <c r="I2373" i="4"/>
  <c r="I2372" i="4"/>
  <c r="I2371" i="4"/>
  <c r="I2370" i="4"/>
  <c r="I2369" i="4"/>
  <c r="I2368" i="4"/>
  <c r="I2366" i="4"/>
  <c r="I2365" i="4"/>
  <c r="I2364" i="4"/>
  <c r="I2363" i="4"/>
  <c r="I2362" i="4"/>
  <c r="I2361" i="4"/>
  <c r="F2360" i="4"/>
  <c r="I2360" i="4" s="1"/>
  <c r="F2359" i="4"/>
  <c r="I2359" i="4" s="1"/>
  <c r="F2358" i="4"/>
  <c r="I2358" i="4" s="1"/>
  <c r="F2357" i="4"/>
  <c r="I2357" i="4" s="1"/>
  <c r="F2356" i="4"/>
  <c r="I2356" i="4" s="1"/>
  <c r="F2355" i="4"/>
  <c r="I2355" i="4" s="1"/>
  <c r="A2354" i="4"/>
  <c r="I2353" i="4"/>
  <c r="L2381" i="4" s="1"/>
  <c r="F2353" i="4"/>
  <c r="D2353" i="4"/>
  <c r="B2353" i="4"/>
  <c r="I2350" i="4"/>
  <c r="I2349" i="4"/>
  <c r="I2348" i="4"/>
  <c r="I2347" i="4"/>
  <c r="I2346" i="4"/>
  <c r="I2345" i="4"/>
  <c r="I2344" i="4"/>
  <c r="I2343" i="4"/>
  <c r="I2342" i="4"/>
  <c r="I2341" i="4"/>
  <c r="I2340" i="4"/>
  <c r="I2339" i="4"/>
  <c r="I2338" i="4"/>
  <c r="I2337" i="4"/>
  <c r="I2336" i="4"/>
  <c r="I2334" i="4"/>
  <c r="I2333" i="4"/>
  <c r="I2332" i="4"/>
  <c r="I2331" i="4"/>
  <c r="I2330" i="4"/>
  <c r="I2329" i="4"/>
  <c r="F2328" i="4"/>
  <c r="I2328" i="4" s="1"/>
  <c r="F2327" i="4"/>
  <c r="I2327" i="4" s="1"/>
  <c r="F2326" i="4"/>
  <c r="I2326" i="4" s="1"/>
  <c r="F2325" i="4"/>
  <c r="I2325" i="4" s="1"/>
  <c r="F2324" i="4"/>
  <c r="I2324" i="4" s="1"/>
  <c r="F2323" i="4"/>
  <c r="I2323" i="4" s="1"/>
  <c r="A2322" i="4"/>
  <c r="I2321" i="4"/>
  <c r="L2347" i="4" s="1"/>
  <c r="F2321" i="4"/>
  <c r="D2321" i="4"/>
  <c r="B2321" i="4"/>
  <c r="I2318" i="4"/>
  <c r="I2317" i="4"/>
  <c r="I2316" i="4"/>
  <c r="I2315" i="4"/>
  <c r="I2313" i="4"/>
  <c r="I2312" i="4"/>
  <c r="I2311" i="4"/>
  <c r="I2310" i="4"/>
  <c r="I2309" i="4"/>
  <c r="I2308" i="4"/>
  <c r="I2307" i="4"/>
  <c r="I2306" i="4"/>
  <c r="I2305" i="4"/>
  <c r="I2304" i="4"/>
  <c r="I2302" i="4"/>
  <c r="I2301" i="4"/>
  <c r="I2300" i="4"/>
  <c r="I2299" i="4"/>
  <c r="I2298" i="4"/>
  <c r="I2297" i="4"/>
  <c r="F2296" i="4"/>
  <c r="I2296" i="4" s="1"/>
  <c r="F2295" i="4"/>
  <c r="I2295" i="4" s="1"/>
  <c r="F2294" i="4"/>
  <c r="I2294" i="4" s="1"/>
  <c r="F2293" i="4"/>
  <c r="I2293" i="4" s="1"/>
  <c r="F2292" i="4"/>
  <c r="I2292" i="4" s="1"/>
  <c r="F2291" i="4"/>
  <c r="I2291" i="4" s="1"/>
  <c r="A2290" i="4"/>
  <c r="I2289" i="4"/>
  <c r="F2289" i="4"/>
  <c r="D2289" i="4"/>
  <c r="B2289" i="4"/>
  <c r="I2286" i="4"/>
  <c r="I2285" i="4"/>
  <c r="I2284" i="4"/>
  <c r="I2283" i="4"/>
  <c r="I2281" i="4"/>
  <c r="I2280" i="4"/>
  <c r="I2279" i="4"/>
  <c r="I2278" i="4"/>
  <c r="I2277" i="4"/>
  <c r="I2276" i="4"/>
  <c r="I2275" i="4"/>
  <c r="I2274" i="4"/>
  <c r="I2273" i="4"/>
  <c r="I2272" i="4"/>
  <c r="I2270" i="4"/>
  <c r="I2269" i="4"/>
  <c r="I2268" i="4"/>
  <c r="I2267" i="4"/>
  <c r="I2266" i="4"/>
  <c r="I2265" i="4"/>
  <c r="F2264" i="4"/>
  <c r="I2264" i="4" s="1"/>
  <c r="F2263" i="4"/>
  <c r="I2263" i="4" s="1"/>
  <c r="F2262" i="4"/>
  <c r="I2262" i="4" s="1"/>
  <c r="F2261" i="4"/>
  <c r="I2261" i="4" s="1"/>
  <c r="F2260" i="4"/>
  <c r="I2260" i="4" s="1"/>
  <c r="F2259" i="4"/>
  <c r="I2259" i="4" s="1"/>
  <c r="A2258" i="4"/>
  <c r="I2257" i="4"/>
  <c r="L2285" i="4" s="1"/>
  <c r="F2257" i="4"/>
  <c r="D2257" i="4"/>
  <c r="B2257" i="4"/>
  <c r="B2225" i="4"/>
  <c r="D2225" i="4"/>
  <c r="F2225" i="4"/>
  <c r="I2225" i="4"/>
  <c r="M2252" i="4" s="1"/>
  <c r="A2226" i="4"/>
  <c r="F2227" i="4"/>
  <c r="I2227" i="4" s="1"/>
  <c r="F2228" i="4"/>
  <c r="I2228" i="4" s="1"/>
  <c r="F2229" i="4"/>
  <c r="I2229" i="4" s="1"/>
  <c r="F2230" i="4"/>
  <c r="I2230" i="4" s="1"/>
  <c r="F2231" i="4"/>
  <c r="I2231" i="4" s="1"/>
  <c r="F2232" i="4"/>
  <c r="I2232" i="4" s="1"/>
  <c r="I2233" i="4"/>
  <c r="I2234" i="4"/>
  <c r="I2235" i="4"/>
  <c r="I2236" i="4"/>
  <c r="I2237" i="4"/>
  <c r="I2238" i="4"/>
  <c r="I2240" i="4"/>
  <c r="I2241" i="4"/>
  <c r="I2242" i="4"/>
  <c r="I2243" i="4"/>
  <c r="I2244" i="4"/>
  <c r="I2245" i="4"/>
  <c r="I2246" i="4"/>
  <c r="I2247" i="4"/>
  <c r="I2248" i="4"/>
  <c r="I2249" i="4"/>
  <c r="I2251" i="4"/>
  <c r="I2252" i="4"/>
  <c r="I2253" i="4"/>
  <c r="I2254" i="4"/>
  <c r="A2194" i="4"/>
  <c r="B2193" i="4"/>
  <c r="I2222" i="4"/>
  <c r="I2221" i="4"/>
  <c r="I2220" i="4"/>
  <c r="I2219" i="4"/>
  <c r="I2217" i="4"/>
  <c r="I2216" i="4"/>
  <c r="I2215" i="4"/>
  <c r="I2214" i="4"/>
  <c r="I2213" i="4"/>
  <c r="I2212" i="4"/>
  <c r="I2211" i="4"/>
  <c r="I2210" i="4"/>
  <c r="I2209" i="4"/>
  <c r="I2208" i="4"/>
  <c r="I2206" i="4"/>
  <c r="I2205" i="4"/>
  <c r="I2204" i="4"/>
  <c r="I2203" i="4"/>
  <c r="I2202" i="4"/>
  <c r="I2201" i="4"/>
  <c r="F2200" i="4"/>
  <c r="I2200" i="4" s="1"/>
  <c r="F2199" i="4"/>
  <c r="I2199" i="4" s="1"/>
  <c r="F2198" i="4"/>
  <c r="I2198" i="4" s="1"/>
  <c r="F2197" i="4"/>
  <c r="I2197" i="4" s="1"/>
  <c r="F2196" i="4"/>
  <c r="I2196" i="4" s="1"/>
  <c r="F2195" i="4"/>
  <c r="I2195" i="4" s="1"/>
  <c r="I2193" i="4"/>
  <c r="L2219" i="4" s="1"/>
  <c r="F2193" i="4"/>
  <c r="D2193" i="4"/>
  <c r="I2190" i="4"/>
  <c r="I2189" i="4"/>
  <c r="I2188" i="4"/>
  <c r="I2187" i="4"/>
  <c r="I2186" i="4"/>
  <c r="G2192" i="4"/>
  <c r="I2185" i="4"/>
  <c r="I2184" i="4"/>
  <c r="I2183" i="4"/>
  <c r="I2182" i="4"/>
  <c r="I2181" i="4"/>
  <c r="I2180" i="4"/>
  <c r="I2179" i="4"/>
  <c r="I2178" i="4"/>
  <c r="I2177" i="4"/>
  <c r="I2176" i="4"/>
  <c r="I2174" i="4"/>
  <c r="I2173" i="4"/>
  <c r="I2172" i="4"/>
  <c r="I2171" i="4"/>
  <c r="I2170" i="4"/>
  <c r="I2169" i="4"/>
  <c r="F2168" i="4"/>
  <c r="I2168" i="4" s="1"/>
  <c r="F2167" i="4"/>
  <c r="I2167" i="4" s="1"/>
  <c r="F2166" i="4"/>
  <c r="I2166" i="4" s="1"/>
  <c r="F2165" i="4"/>
  <c r="I2165" i="4" s="1"/>
  <c r="F2164" i="4"/>
  <c r="I2164" i="4" s="1"/>
  <c r="F2163" i="4"/>
  <c r="I2163" i="4" s="1"/>
  <c r="A2162" i="4"/>
  <c r="I2161" i="4"/>
  <c r="L2187" i="4" s="1"/>
  <c r="F2161" i="4"/>
  <c r="D2161" i="4"/>
  <c r="B2161" i="4"/>
  <c r="I2157" i="4"/>
  <c r="I2156" i="4"/>
  <c r="I2154" i="4"/>
  <c r="I2152" i="4"/>
  <c r="I2151" i="4"/>
  <c r="I2150" i="4"/>
  <c r="L2156" i="4"/>
  <c r="K2826" i="4" l="1"/>
  <c r="K2832" i="4" s="1"/>
  <c r="N25" i="6" s="1"/>
  <c r="G2576" i="4"/>
  <c r="K2890" i="4"/>
  <c r="K2896" i="4" s="1"/>
  <c r="N27" i="6" s="1"/>
  <c r="G3120" i="4"/>
  <c r="K3050" i="4"/>
  <c r="K3056" i="4" s="1"/>
  <c r="N32" i="6" s="1"/>
  <c r="G2512" i="4"/>
  <c r="K2730" i="4"/>
  <c r="K2736" i="4" s="1"/>
  <c r="N22" i="6" s="1"/>
  <c r="K3114" i="4"/>
  <c r="K3120" i="4" s="1"/>
  <c r="N34" i="6" s="1"/>
  <c r="K2794" i="4"/>
  <c r="K2800" i="4" s="1"/>
  <c r="N24" i="6" s="1"/>
  <c r="I2730" i="4"/>
  <c r="H2735" i="4" s="1"/>
  <c r="I2735" i="4" s="1"/>
  <c r="I2736" i="4" s="1"/>
  <c r="I2794" i="4"/>
  <c r="H2799" i="4" s="1"/>
  <c r="I2799" i="4" s="1"/>
  <c r="I2800" i="4" s="1"/>
  <c r="K24" i="6" s="1"/>
  <c r="L24" i="6" s="1"/>
  <c r="K2570" i="4"/>
  <c r="K2576" i="4" s="1"/>
  <c r="N17" i="6" s="1"/>
  <c r="I2954" i="4"/>
  <c r="H2959" i="4" s="1"/>
  <c r="I2959" i="4" s="1"/>
  <c r="I2960" i="4" s="1"/>
  <c r="J2960" i="4" s="1"/>
  <c r="H2607" i="4"/>
  <c r="I2607" i="4" s="1"/>
  <c r="I2608" i="4" s="1"/>
  <c r="K18" i="6" s="1"/>
  <c r="L18" i="6" s="1"/>
  <c r="K2954" i="4"/>
  <c r="K2960" i="4" s="1"/>
  <c r="N29" i="6" s="1"/>
  <c r="G3216" i="4"/>
  <c r="K77" i="6"/>
  <c r="L77" i="6" s="1"/>
  <c r="L2512" i="4"/>
  <c r="O15" i="6" s="1"/>
  <c r="K2602" i="4"/>
  <c r="K2608" i="4" s="1"/>
  <c r="N18" i="6" s="1"/>
  <c r="G2608" i="4"/>
  <c r="I2666" i="4"/>
  <c r="H2671" i="4" s="1"/>
  <c r="I2671" i="4" s="1"/>
  <c r="I2672" i="4" s="1"/>
  <c r="G2864" i="4"/>
  <c r="G3056" i="4"/>
  <c r="I3018" i="4"/>
  <c r="H3023" i="4" s="1"/>
  <c r="I3023" i="4" s="1"/>
  <c r="I3024" i="4" s="1"/>
  <c r="J3024" i="4" s="1"/>
  <c r="H3055" i="4"/>
  <c r="I3055" i="4" s="1"/>
  <c r="I3056" i="4" s="1"/>
  <c r="K32" i="6" s="1"/>
  <c r="L32" i="6" s="1"/>
  <c r="H3407" i="4"/>
  <c r="I3407" i="4" s="1"/>
  <c r="I3408" i="4" s="1"/>
  <c r="H3215" i="4"/>
  <c r="I3215" i="4" s="1"/>
  <c r="I3216" i="4" s="1"/>
  <c r="J3216" i="4" s="1"/>
  <c r="H2927" i="4"/>
  <c r="I2927" i="4" s="1"/>
  <c r="I2928" i="4" s="1"/>
  <c r="G2544" i="4"/>
  <c r="K3082" i="4"/>
  <c r="K3088" i="4" s="1"/>
  <c r="N33" i="6" s="1"/>
  <c r="K3210" i="4"/>
  <c r="K3216" i="4" s="1"/>
  <c r="N37" i="6" s="1"/>
  <c r="K3402" i="4"/>
  <c r="K3408" i="4" s="1"/>
  <c r="N43" i="6" s="1"/>
  <c r="H3119" i="4"/>
  <c r="I3119" i="4" s="1"/>
  <c r="I3120" i="4" s="1"/>
  <c r="K34" i="6" s="1"/>
  <c r="L34" i="6" s="1"/>
  <c r="G3408" i="4"/>
  <c r="I2986" i="4"/>
  <c r="H2991" i="4" s="1"/>
  <c r="I2991" i="4" s="1"/>
  <c r="I3370" i="4"/>
  <c r="H3375" i="4" s="1"/>
  <c r="I3375" i="4" s="1"/>
  <c r="I3376" i="4" s="1"/>
  <c r="G2928" i="4"/>
  <c r="G2992" i="4"/>
  <c r="L3184" i="4"/>
  <c r="O36" i="6" s="1"/>
  <c r="G3376" i="4"/>
  <c r="H2175" i="4"/>
  <c r="I2175" i="4" s="1"/>
  <c r="H2191" i="4" s="1"/>
  <c r="I2191" i="4" s="1"/>
  <c r="I2192" i="4" s="1"/>
  <c r="I3082" i="4"/>
  <c r="H3087" i="4" s="1"/>
  <c r="I3087" i="4" s="1"/>
  <c r="I3088" i="4" s="1"/>
  <c r="J3760" i="4"/>
  <c r="K54" i="6"/>
  <c r="L54" i="6" s="1"/>
  <c r="J4592" i="4"/>
  <c r="K80" i="6"/>
  <c r="L80" i="6" s="1"/>
  <c r="K3472" i="4"/>
  <c r="N45" i="6" s="1"/>
  <c r="K3312" i="4"/>
  <c r="N40" i="6" s="1"/>
  <c r="J4016" i="4"/>
  <c r="K62" i="6"/>
  <c r="L62" i="6" s="1"/>
  <c r="J4528" i="4"/>
  <c r="K78" i="6"/>
  <c r="L78" i="6" s="1"/>
  <c r="J4336" i="4"/>
  <c r="K72" i="6"/>
  <c r="L72" i="6" s="1"/>
  <c r="K2672" i="4"/>
  <c r="N20" i="6" s="1"/>
  <c r="J4784" i="4"/>
  <c r="K86" i="6"/>
  <c r="L86" i="6" s="1"/>
  <c r="J3696" i="4"/>
  <c r="K52" i="6"/>
  <c r="L52" i="6" s="1"/>
  <c r="J4080" i="4"/>
  <c r="K64" i="6"/>
  <c r="L64" i="6" s="1"/>
  <c r="K3024" i="4"/>
  <c r="N31" i="6" s="1"/>
  <c r="K2512" i="4"/>
  <c r="N15" i="6" s="1"/>
  <c r="K2544" i="4"/>
  <c r="N16" i="6" s="1"/>
  <c r="L2832" i="4"/>
  <c r="O25" i="6" s="1"/>
  <c r="M2896" i="4"/>
  <c r="P27" i="6" s="1"/>
  <c r="K2992" i="4"/>
  <c r="N30" i="6" s="1"/>
  <c r="K3184" i="4"/>
  <c r="N36" i="6" s="1"/>
  <c r="M3312" i="4"/>
  <c r="P40" i="6" s="1"/>
  <c r="J4272" i="4"/>
  <c r="K70" i="6"/>
  <c r="L70" i="6" s="1"/>
  <c r="L2544" i="4"/>
  <c r="O16" i="6" s="1"/>
  <c r="M2768" i="4"/>
  <c r="P23" i="6" s="1"/>
  <c r="L2896" i="4"/>
  <c r="O27" i="6" s="1"/>
  <c r="M2992" i="4"/>
  <c r="P30" i="6" s="1"/>
  <c r="M3024" i="4"/>
  <c r="P31" i="6" s="1"/>
  <c r="M3280" i="4"/>
  <c r="P39" i="6" s="1"/>
  <c r="M3344" i="4"/>
  <c r="P41" i="6" s="1"/>
  <c r="M3440" i="4"/>
  <c r="P44" i="6" s="1"/>
  <c r="L3568" i="4"/>
  <c r="O48" i="6" s="1"/>
  <c r="K3952" i="4"/>
  <c r="N60" i="6" s="1"/>
  <c r="J4176" i="4"/>
  <c r="K67" i="6"/>
  <c r="L67" i="6" s="1"/>
  <c r="J4432" i="4"/>
  <c r="K75" i="6"/>
  <c r="L75" i="6" s="1"/>
  <c r="G2672" i="4"/>
  <c r="I2762" i="4"/>
  <c r="H2399" i="4"/>
  <c r="I2399" i="4" s="1"/>
  <c r="H2415" i="4" s="1"/>
  <c r="I2415" i="4" s="1"/>
  <c r="I2416" i="4" s="1"/>
  <c r="M2480" i="4"/>
  <c r="P14" i="6" s="1"/>
  <c r="H2543" i="4"/>
  <c r="I2543" i="4" s="1"/>
  <c r="I2544" i="4" s="1"/>
  <c r="J2544" i="4" s="1"/>
  <c r="L2608" i="4"/>
  <c r="O18" i="6" s="1"/>
  <c r="G2640" i="4"/>
  <c r="L2672" i="4"/>
  <c r="O20" i="6" s="1"/>
  <c r="M2736" i="4"/>
  <c r="P22" i="6" s="1"/>
  <c r="M2864" i="4"/>
  <c r="P26" i="6" s="1"/>
  <c r="I2890" i="4"/>
  <c r="H2895" i="4" s="1"/>
  <c r="I2895" i="4" s="1"/>
  <c r="I2896" i="4" s="1"/>
  <c r="J2896" i="4" s="1"/>
  <c r="M2928" i="4"/>
  <c r="P28" i="6" s="1"/>
  <c r="O30" i="6"/>
  <c r="M3088" i="4"/>
  <c r="P33" i="6" s="1"/>
  <c r="L3120" i="4"/>
  <c r="O34" i="6" s="1"/>
  <c r="M3184" i="4"/>
  <c r="P36" i="6" s="1"/>
  <c r="M3216" i="4"/>
  <c r="P37" i="6" s="1"/>
  <c r="K3376" i="4"/>
  <c r="N42" i="6" s="1"/>
  <c r="M3408" i="4"/>
  <c r="P43" i="6" s="1"/>
  <c r="L3440" i="4"/>
  <c r="O44" i="6" s="1"/>
  <c r="M3504" i="4"/>
  <c r="P46" i="6" s="1"/>
  <c r="G3024" i="4"/>
  <c r="L3536" i="4"/>
  <c r="O47" i="6" s="1"/>
  <c r="M3568" i="4"/>
  <c r="P48" i="6" s="1"/>
  <c r="K3600" i="4"/>
  <c r="N49" i="6" s="1"/>
  <c r="K3696" i="4"/>
  <c r="N52" i="6" s="1"/>
  <c r="J3728" i="4"/>
  <c r="K53" i="6"/>
  <c r="L53" i="6" s="1"/>
  <c r="K3824" i="4"/>
  <c r="N56" i="6" s="1"/>
  <c r="K3920" i="4"/>
  <c r="P59" i="6" s="1"/>
  <c r="K3984" i="4"/>
  <c r="N61" i="6" s="1"/>
  <c r="K4048" i="4"/>
  <c r="N63" i="6" s="1"/>
  <c r="J4208" i="4"/>
  <c r="K68" i="6"/>
  <c r="L68" i="6" s="1"/>
  <c r="J4368" i="4"/>
  <c r="K73" i="6"/>
  <c r="L73" i="6" s="1"/>
  <c r="J4624" i="4"/>
  <c r="K81" i="6"/>
  <c r="L81" i="6" s="1"/>
  <c r="K4016" i="4"/>
  <c r="N62" i="6" s="1"/>
  <c r="L2768" i="4"/>
  <c r="O23" i="6" s="1"/>
  <c r="L3024" i="4"/>
  <c r="O31" i="6" s="1"/>
  <c r="L2960" i="4"/>
  <c r="O29" i="6" s="1"/>
  <c r="J4112" i="4"/>
  <c r="K65" i="6"/>
  <c r="L65" i="6" s="1"/>
  <c r="L3344" i="4"/>
  <c r="O41" i="6" s="1"/>
  <c r="I2506" i="4"/>
  <c r="H2511" i="4" s="1"/>
  <c r="I2511" i="4" s="1"/>
  <c r="I2512" i="4" s="1"/>
  <c r="M2512" i="4"/>
  <c r="P15" i="6" s="1"/>
  <c r="L2576" i="4"/>
  <c r="O17" i="6" s="1"/>
  <c r="M2640" i="4"/>
  <c r="P19" i="6" s="1"/>
  <c r="M2704" i="4"/>
  <c r="P21" i="6" s="1"/>
  <c r="O28" i="6"/>
  <c r="M3152" i="4"/>
  <c r="P35" i="6" s="1"/>
  <c r="K3440" i="4"/>
  <c r="N44" i="6" s="1"/>
  <c r="M3472" i="4"/>
  <c r="P45" i="6" s="1"/>
  <c r="K2704" i="4"/>
  <c r="N21" i="6" s="1"/>
  <c r="K3760" i="4"/>
  <c r="N54" i="6" s="1"/>
  <c r="J4144" i="4"/>
  <c r="K66" i="6"/>
  <c r="L66" i="6" s="1"/>
  <c r="J4400" i="4"/>
  <c r="K74" i="6"/>
  <c r="L74" i="6" s="1"/>
  <c r="J4720" i="4"/>
  <c r="K84" i="6"/>
  <c r="L84" i="6" s="1"/>
  <c r="L2800" i="4"/>
  <c r="O24" i="6" s="1"/>
  <c r="O21" i="6"/>
  <c r="K2762" i="4"/>
  <c r="M2832" i="4"/>
  <c r="P25" i="6" s="1"/>
  <c r="M2960" i="4"/>
  <c r="P29" i="6" s="1"/>
  <c r="M3056" i="4"/>
  <c r="P32" i="6" s="1"/>
  <c r="L3472" i="4"/>
  <c r="O45" i="6" s="1"/>
  <c r="H2639" i="4"/>
  <c r="I2639" i="4" s="1"/>
  <c r="I2640" i="4" s="1"/>
  <c r="J2640" i="4" s="1"/>
  <c r="J4304" i="4"/>
  <c r="K71" i="6"/>
  <c r="L71" i="6" s="1"/>
  <c r="J4752" i="4"/>
  <c r="K85" i="6"/>
  <c r="L85" i="6" s="1"/>
  <c r="L3376" i="4"/>
  <c r="O42" i="6" s="1"/>
  <c r="H2239" i="4"/>
  <c r="I2239" i="4" s="1"/>
  <c r="H2255" i="4" s="1"/>
  <c r="I2255" i="4" s="1"/>
  <c r="I2256" i="4" s="1"/>
  <c r="M2256" i="4"/>
  <c r="H2335" i="4"/>
  <c r="I2335" i="4" s="1"/>
  <c r="H2351" i="4" s="1"/>
  <c r="I2351" i="4" s="1"/>
  <c r="I2352" i="4" s="1"/>
  <c r="L2480" i="4"/>
  <c r="O14" i="6" s="1"/>
  <c r="M2544" i="4"/>
  <c r="P16" i="6" s="1"/>
  <c r="M2576" i="4"/>
  <c r="P17" i="6" s="1"/>
  <c r="M2608" i="4"/>
  <c r="P18" i="6" s="1"/>
  <c r="M2672" i="4"/>
  <c r="P20" i="6" s="1"/>
  <c r="M2800" i="4"/>
  <c r="P24" i="6" s="1"/>
  <c r="O26" i="6"/>
  <c r="O32" i="6"/>
  <c r="M3120" i="4"/>
  <c r="P34" i="6" s="1"/>
  <c r="M3248" i="4"/>
  <c r="P38" i="6" s="1"/>
  <c r="L3280" i="4"/>
  <c r="O39" i="6" s="1"/>
  <c r="M3376" i="4"/>
  <c r="P42" i="6" s="1"/>
  <c r="L3312" i="4"/>
  <c r="O40" i="6" s="1"/>
  <c r="L3408" i="4"/>
  <c r="O43" i="6" s="1"/>
  <c r="O46" i="6"/>
  <c r="K3248" i="4"/>
  <c r="N38" i="6" s="1"/>
  <c r="M3536" i="4"/>
  <c r="P47" i="6" s="1"/>
  <c r="M3600" i="4"/>
  <c r="P49" i="6" s="1"/>
  <c r="L3600" i="4"/>
  <c r="O49" i="6" s="1"/>
  <c r="J3664" i="4"/>
  <c r="K51" i="6"/>
  <c r="L51" i="6" s="1"/>
  <c r="K3856" i="4"/>
  <c r="N57" i="6" s="1"/>
  <c r="I3952" i="4"/>
  <c r="J4560" i="4"/>
  <c r="K79" i="6"/>
  <c r="L79" i="6" s="1"/>
  <c r="J4688" i="4"/>
  <c r="K83" i="6"/>
  <c r="L83" i="6" s="1"/>
  <c r="L3088" i="4"/>
  <c r="O33" i="6" s="1"/>
  <c r="L2736" i="4"/>
  <c r="O22" i="6" s="1"/>
  <c r="L2640" i="4"/>
  <c r="O19" i="6" s="1"/>
  <c r="L3152" i="4"/>
  <c r="O35" i="6" s="1"/>
  <c r="L3248" i="4"/>
  <c r="O38" i="6" s="1"/>
  <c r="L3216" i="4"/>
  <c r="O37" i="6" s="1"/>
  <c r="H4047" i="4"/>
  <c r="I4047" i="4" s="1"/>
  <c r="I4048" i="4" s="1"/>
  <c r="I3984" i="4"/>
  <c r="H3919" i="4"/>
  <c r="I3919" i="4" s="1"/>
  <c r="I3920" i="4" s="1"/>
  <c r="H3887" i="4"/>
  <c r="I3887" i="4" s="1"/>
  <c r="I3888" i="4" s="1"/>
  <c r="H3855" i="4"/>
  <c r="I3855" i="4" s="1"/>
  <c r="I3856" i="4" s="1"/>
  <c r="I3824" i="4"/>
  <c r="H3791" i="4"/>
  <c r="I3791" i="4" s="1"/>
  <c r="I3792" i="4" s="1"/>
  <c r="J3792" i="4" s="1"/>
  <c r="I3632" i="4"/>
  <c r="H2863" i="4"/>
  <c r="I2863" i="4" s="1"/>
  <c r="I2864" i="4" s="1"/>
  <c r="J2864" i="4" s="1"/>
  <c r="G3600" i="4"/>
  <c r="I3594" i="4"/>
  <c r="H3599" i="4" s="1"/>
  <c r="I3599" i="4" s="1"/>
  <c r="I3562" i="4"/>
  <c r="H3567" i="4" s="1"/>
  <c r="I3567" i="4" s="1"/>
  <c r="I3568" i="4" s="1"/>
  <c r="G3568" i="4"/>
  <c r="K3562" i="4"/>
  <c r="G3536" i="4"/>
  <c r="I3530" i="4"/>
  <c r="H3535" i="4" s="1"/>
  <c r="I3535" i="4" s="1"/>
  <c r="I3536" i="4" s="1"/>
  <c r="K3530" i="4"/>
  <c r="I3498" i="4"/>
  <c r="H3503" i="4" s="1"/>
  <c r="I3503" i="4" s="1"/>
  <c r="I3504" i="4" s="1"/>
  <c r="G3504" i="4"/>
  <c r="K3498" i="4"/>
  <c r="G3472" i="4"/>
  <c r="I3466" i="4"/>
  <c r="G3440" i="4"/>
  <c r="I3434" i="4"/>
  <c r="H3439" i="4" s="1"/>
  <c r="I3439" i="4" s="1"/>
  <c r="G3344" i="4"/>
  <c r="I3338" i="4"/>
  <c r="H3343" i="4" s="1"/>
  <c r="I3343" i="4" s="1"/>
  <c r="K3338" i="4"/>
  <c r="G3312" i="4"/>
  <c r="I3306" i="4"/>
  <c r="H3311" i="4" s="1"/>
  <c r="I3311" i="4" s="1"/>
  <c r="I3312" i="4" s="1"/>
  <c r="G3280" i="4"/>
  <c r="I3274" i="4"/>
  <c r="H3279" i="4" s="1"/>
  <c r="I3279" i="4" s="1"/>
  <c r="I3280" i="4" s="1"/>
  <c r="K3274" i="4"/>
  <c r="G3248" i="4"/>
  <c r="I3242" i="4"/>
  <c r="H3247" i="4" s="1"/>
  <c r="I3247" i="4" s="1"/>
  <c r="I3248" i="4" s="1"/>
  <c r="G3184" i="4"/>
  <c r="I3178" i="4"/>
  <c r="H3183" i="4" s="1"/>
  <c r="I3183" i="4" s="1"/>
  <c r="G3152" i="4"/>
  <c r="I3146" i="4"/>
  <c r="K3146" i="4"/>
  <c r="K2922" i="4"/>
  <c r="K2858" i="4"/>
  <c r="I2826" i="4"/>
  <c r="G2704" i="4"/>
  <c r="I2698" i="4"/>
  <c r="K2634" i="4"/>
  <c r="K2474" i="4"/>
  <c r="G2480" i="4"/>
  <c r="K2314" i="4"/>
  <c r="H2303" i="4"/>
  <c r="I2303" i="4" s="1"/>
  <c r="H2319" i="4" s="1"/>
  <c r="I2319" i="4" s="1"/>
  <c r="I2320" i="4" s="1"/>
  <c r="H2367" i="4"/>
  <c r="I2367" i="4" s="1"/>
  <c r="H2479" i="4"/>
  <c r="I2479" i="4" s="1"/>
  <c r="I2480" i="4" s="1"/>
  <c r="G2256" i="4"/>
  <c r="K2250" i="4"/>
  <c r="G2159" i="4"/>
  <c r="I2153" i="4"/>
  <c r="H2207" i="4"/>
  <c r="I2207" i="4" s="1"/>
  <c r="H2223" i="4" s="1"/>
  <c r="I2223" i="4" s="1"/>
  <c r="I2224" i="4" s="1"/>
  <c r="H2271" i="4"/>
  <c r="I2271" i="4" s="1"/>
  <c r="G2416" i="4"/>
  <c r="L2443" i="4"/>
  <c r="H2431" i="4"/>
  <c r="I2431" i="4" s="1"/>
  <c r="H2447" i="4" s="1"/>
  <c r="I2447" i="4" s="1"/>
  <c r="I2448" i="4" s="1"/>
  <c r="H2575" i="4"/>
  <c r="I2575" i="4" s="1"/>
  <c r="I2576" i="4" s="1"/>
  <c r="L2253" i="4"/>
  <c r="K2442" i="4"/>
  <c r="G2448" i="4"/>
  <c r="L2445" i="4"/>
  <c r="M2444" i="4"/>
  <c r="M2412" i="4"/>
  <c r="L2411" i="4"/>
  <c r="K2410" i="4"/>
  <c r="M2380" i="4"/>
  <c r="L2379" i="4"/>
  <c r="I2378" i="4"/>
  <c r="K2378" i="4"/>
  <c r="K2346" i="4"/>
  <c r="L2349" i="4"/>
  <c r="L2352" i="4" s="1"/>
  <c r="M2348" i="4"/>
  <c r="L2315" i="4"/>
  <c r="L2317" i="4"/>
  <c r="G2320" i="4"/>
  <c r="M2316" i="4"/>
  <c r="L2251" i="4"/>
  <c r="M2284" i="4"/>
  <c r="I2282" i="4"/>
  <c r="L2283" i="4"/>
  <c r="K2282" i="4"/>
  <c r="K2218" i="4"/>
  <c r="L2221" i="4"/>
  <c r="L2224" i="4" s="1"/>
  <c r="G2224" i="4"/>
  <c r="M2220" i="4"/>
  <c r="K2186" i="4"/>
  <c r="L2189" i="4"/>
  <c r="M2188" i="4"/>
  <c r="L2154" i="4"/>
  <c r="M2155" i="4"/>
  <c r="K2153" i="4"/>
  <c r="I2155" i="4"/>
  <c r="H2383" i="4" l="1"/>
  <c r="I2383" i="4" s="1"/>
  <c r="J3120" i="4"/>
  <c r="K37" i="6"/>
  <c r="L37" i="6" s="1"/>
  <c r="K31" i="6"/>
  <c r="L31" i="6" s="1"/>
  <c r="K16" i="6"/>
  <c r="L16" i="6" s="1"/>
  <c r="J2608" i="4"/>
  <c r="K22" i="6"/>
  <c r="L22" i="6" s="1"/>
  <c r="J2736" i="4"/>
  <c r="K19" i="6"/>
  <c r="L19" i="6" s="1"/>
  <c r="K29" i="6"/>
  <c r="L29" i="6" s="1"/>
  <c r="J3056" i="4"/>
  <c r="J2800" i="4"/>
  <c r="J2256" i="4"/>
  <c r="K42" i="6"/>
  <c r="L42" i="6" s="1"/>
  <c r="J3376" i="4"/>
  <c r="I2992" i="4"/>
  <c r="J2992" i="4" s="1"/>
  <c r="I3344" i="4"/>
  <c r="J3344" i="4" s="1"/>
  <c r="K15" i="6"/>
  <c r="L15" i="6" s="1"/>
  <c r="J2512" i="4"/>
  <c r="M2352" i="4"/>
  <c r="P10" i="6" s="1"/>
  <c r="K2416" i="4"/>
  <c r="N12" i="6" s="1"/>
  <c r="M2448" i="4"/>
  <c r="P13" i="6" s="1"/>
  <c r="J3824" i="4"/>
  <c r="K56" i="6"/>
  <c r="L56" i="6" s="1"/>
  <c r="J3888" i="4"/>
  <c r="K58" i="6"/>
  <c r="L58" i="6" s="1"/>
  <c r="K2192" i="4"/>
  <c r="K2288" i="4"/>
  <c r="N8" i="6" s="1"/>
  <c r="K2640" i="4"/>
  <c r="N19" i="6" s="1"/>
  <c r="K2864" i="4"/>
  <c r="N26" i="6" s="1"/>
  <c r="J3856" i="4"/>
  <c r="K57" i="6"/>
  <c r="L57" i="6" s="1"/>
  <c r="H2767" i="4"/>
  <c r="I2767" i="4" s="1"/>
  <c r="I2768" i="4" s="1"/>
  <c r="L2256" i="4"/>
  <c r="K2256" i="4"/>
  <c r="K2480" i="4"/>
  <c r="N14" i="6" s="1"/>
  <c r="K26" i="6"/>
  <c r="L26" i="6" s="1"/>
  <c r="K3152" i="4"/>
  <c r="N35" i="6" s="1"/>
  <c r="K3344" i="4"/>
  <c r="N41" i="6" s="1"/>
  <c r="K3504" i="4"/>
  <c r="N46" i="6" s="1"/>
  <c r="K2159" i="4"/>
  <c r="N4" i="6" s="1"/>
  <c r="K2384" i="4"/>
  <c r="N11" i="6" s="1"/>
  <c r="K2928" i="4"/>
  <c r="N28" i="6" s="1"/>
  <c r="K3280" i="4"/>
  <c r="N39" i="6" s="1"/>
  <c r="J4048" i="4"/>
  <c r="K63" i="6"/>
  <c r="L63" i="6" s="1"/>
  <c r="K2768" i="4"/>
  <c r="N23" i="6" s="1"/>
  <c r="M2159" i="4"/>
  <c r="P4" i="6" s="1"/>
  <c r="M2288" i="4"/>
  <c r="P8" i="6" s="1"/>
  <c r="O10" i="6"/>
  <c r="K3536" i="4"/>
  <c r="N47" i="6" s="1"/>
  <c r="K3568" i="4"/>
  <c r="N48" i="6" s="1"/>
  <c r="J3920" i="4"/>
  <c r="O59" i="6" s="1"/>
  <c r="N59" i="6"/>
  <c r="K59" i="6"/>
  <c r="L59" i="6" s="1"/>
  <c r="L2159" i="4"/>
  <c r="O4" i="6" s="1"/>
  <c r="L2288" i="4"/>
  <c r="O8" i="6" s="1"/>
  <c r="K2352" i="4"/>
  <c r="N10" i="6" s="1"/>
  <c r="L2384" i="4"/>
  <c r="O11" i="6" s="1"/>
  <c r="L2416" i="4"/>
  <c r="O12" i="6" s="1"/>
  <c r="M2192" i="4"/>
  <c r="M2224" i="4"/>
  <c r="K2224" i="4"/>
  <c r="M2320" i="4"/>
  <c r="P9" i="6" s="1"/>
  <c r="L2320" i="4"/>
  <c r="O9" i="6" s="1"/>
  <c r="M2384" i="4"/>
  <c r="P11" i="6" s="1"/>
  <c r="M2416" i="4"/>
  <c r="P12" i="6" s="1"/>
  <c r="K2448" i="4"/>
  <c r="N13" i="6" s="1"/>
  <c r="L2448" i="4"/>
  <c r="O13" i="6" s="1"/>
  <c r="K2320" i="4"/>
  <c r="N9" i="6" s="1"/>
  <c r="J3984" i="4"/>
  <c r="K61" i="6"/>
  <c r="L61" i="6" s="1"/>
  <c r="J3952" i="4"/>
  <c r="K60" i="6"/>
  <c r="L60" i="6" s="1"/>
  <c r="L2192" i="4"/>
  <c r="H2158" i="4"/>
  <c r="I2158" i="4" s="1"/>
  <c r="I2159" i="4" s="1"/>
  <c r="H2159" i="4" s="1"/>
  <c r="H2160" i="4" s="1"/>
  <c r="J3632" i="4"/>
  <c r="K50" i="6"/>
  <c r="L50" i="6" s="1"/>
  <c r="I3600" i="4"/>
  <c r="J3568" i="4"/>
  <c r="K48" i="6"/>
  <c r="L48" i="6" s="1"/>
  <c r="J3536" i="4"/>
  <c r="K47" i="6"/>
  <c r="L47" i="6" s="1"/>
  <c r="K27" i="6"/>
  <c r="L27" i="6" s="1"/>
  <c r="J3504" i="4"/>
  <c r="K46" i="6"/>
  <c r="L46" i="6" s="1"/>
  <c r="H3471" i="4"/>
  <c r="I3471" i="4" s="1"/>
  <c r="I3472" i="4" s="1"/>
  <c r="I3440" i="4"/>
  <c r="J3408" i="4"/>
  <c r="K43" i="6"/>
  <c r="L43" i="6" s="1"/>
  <c r="J3312" i="4"/>
  <c r="K40" i="6"/>
  <c r="L40" i="6" s="1"/>
  <c r="J3280" i="4"/>
  <c r="K39" i="6"/>
  <c r="L39" i="6" s="1"/>
  <c r="J3248" i="4"/>
  <c r="K38" i="6"/>
  <c r="L38" i="6" s="1"/>
  <c r="I3184" i="4"/>
  <c r="H3151" i="4"/>
  <c r="I3151" i="4" s="1"/>
  <c r="I3152" i="4" s="1"/>
  <c r="J3088" i="4"/>
  <c r="K33" i="6"/>
  <c r="L33" i="6" s="1"/>
  <c r="J2928" i="4"/>
  <c r="K28" i="6"/>
  <c r="L28" i="6" s="1"/>
  <c r="H2831" i="4"/>
  <c r="I2831" i="4" s="1"/>
  <c r="I2832" i="4" s="1"/>
  <c r="H2703" i="4"/>
  <c r="I2703" i="4" s="1"/>
  <c r="I2704" i="4" s="1"/>
  <c r="J2672" i="4"/>
  <c r="K20" i="6"/>
  <c r="L20" i="6" s="1"/>
  <c r="K9" i="6"/>
  <c r="L9" i="6" s="1"/>
  <c r="J2320" i="4"/>
  <c r="I2384" i="4"/>
  <c r="K13" i="6"/>
  <c r="L13" i="6" s="1"/>
  <c r="J2448" i="4"/>
  <c r="J2352" i="4"/>
  <c r="K10" i="6"/>
  <c r="L10" i="6" s="1"/>
  <c r="J2192" i="4"/>
  <c r="J2224" i="4"/>
  <c r="J2416" i="4"/>
  <c r="K12" i="6"/>
  <c r="L12" i="6" s="1"/>
  <c r="J2576" i="4"/>
  <c r="K17" i="6"/>
  <c r="L17" i="6" s="1"/>
  <c r="J2480" i="4"/>
  <c r="K14" i="6"/>
  <c r="L14" i="6" s="1"/>
  <c r="H2287" i="4"/>
  <c r="I2287" i="4" s="1"/>
  <c r="I2288" i="4" s="1"/>
  <c r="N7" i="6" l="1"/>
  <c r="N6" i="6"/>
  <c r="N5" i="6"/>
  <c r="P7" i="6"/>
  <c r="P5" i="6"/>
  <c r="P6" i="6"/>
  <c r="O6" i="6"/>
  <c r="O7" i="6"/>
  <c r="O5" i="6"/>
  <c r="K30" i="6"/>
  <c r="L30" i="6" s="1"/>
  <c r="K41" i="6"/>
  <c r="L41" i="6" s="1"/>
  <c r="K23" i="6"/>
  <c r="L23" i="6" s="1"/>
  <c r="J2768" i="4"/>
  <c r="J3600" i="4"/>
  <c r="K49" i="6"/>
  <c r="L49" i="6" s="1"/>
  <c r="J3472" i="4"/>
  <c r="K45" i="6"/>
  <c r="L45" i="6" s="1"/>
  <c r="J3440" i="4"/>
  <c r="K44" i="6"/>
  <c r="L44" i="6" s="1"/>
  <c r="J3184" i="4"/>
  <c r="K36" i="6"/>
  <c r="L36" i="6" s="1"/>
  <c r="K35" i="6"/>
  <c r="L35" i="6" s="1"/>
  <c r="J3152" i="4"/>
  <c r="J2832" i="4"/>
  <c r="K25" i="6"/>
  <c r="L25" i="6" s="1"/>
  <c r="J2704" i="4"/>
  <c r="K21" i="6"/>
  <c r="L21" i="6" s="1"/>
  <c r="J2159" i="4"/>
  <c r="K4" i="6"/>
  <c r="J2288" i="4"/>
  <c r="L8" i="6"/>
  <c r="J2384" i="4"/>
  <c r="K11" i="6"/>
  <c r="L11" i="6" s="1"/>
  <c r="I14" i="5"/>
  <c r="I15" i="5"/>
  <c r="I16" i="5"/>
  <c r="I17" i="5"/>
  <c r="I34" i="4"/>
  <c r="I35" i="4"/>
  <c r="I36" i="4"/>
  <c r="L4" i="6" l="1"/>
  <c r="K7" i="6"/>
  <c r="L7" i="6" s="1"/>
  <c r="K6" i="6"/>
  <c r="L6" i="6" s="1"/>
  <c r="K5" i="6"/>
  <c r="L5" i="6" s="1"/>
  <c r="I42" i="4"/>
  <c r="I28" i="5"/>
  <c r="I36" i="5"/>
  <c r="L35" i="5"/>
  <c r="I35" i="5"/>
  <c r="G34" i="5"/>
  <c r="I34" i="5" s="1"/>
  <c r="G33" i="5"/>
  <c r="L33" i="5" s="1"/>
  <c r="G32" i="5"/>
  <c r="K32" i="5" s="1"/>
  <c r="I31" i="5"/>
  <c r="I30" i="5"/>
  <c r="I29" i="5"/>
  <c r="I27" i="5"/>
  <c r="I26" i="5"/>
  <c r="I25" i="5"/>
  <c r="I24" i="5"/>
  <c r="F24" i="5"/>
  <c r="I23" i="5"/>
  <c r="F23" i="5"/>
  <c r="I22" i="5"/>
  <c r="I20" i="5"/>
  <c r="I19" i="5"/>
  <c r="I18" i="5"/>
  <c r="F14" i="5"/>
  <c r="F13" i="5"/>
  <c r="I13" i="5" s="1"/>
  <c r="F12" i="5"/>
  <c r="I12" i="5" s="1"/>
  <c r="F11" i="5"/>
  <c r="I11" i="5" s="1"/>
  <c r="F10" i="5"/>
  <c r="I10" i="5" s="1"/>
  <c r="F9" i="5"/>
  <c r="I9" i="5" s="1"/>
  <c r="H21" i="5" l="1"/>
  <c r="I21" i="5" s="1"/>
  <c r="I33" i="5"/>
  <c r="M34" i="5"/>
  <c r="I32" i="5"/>
  <c r="I37" i="5" s="1"/>
  <c r="G38" i="5"/>
  <c r="F38" i="4"/>
  <c r="G38" i="4" s="1"/>
  <c r="G40" i="4" s="1"/>
  <c r="I39" i="4"/>
  <c r="I40" i="4"/>
  <c r="I41" i="4"/>
  <c r="F33" i="4"/>
  <c r="I33" i="4" s="1"/>
  <c r="I37" i="4"/>
  <c r="I43" i="4"/>
  <c r="I44" i="4"/>
  <c r="I45" i="4"/>
  <c r="I48" i="4"/>
  <c r="I49" i="4"/>
  <c r="I50" i="4"/>
  <c r="L49" i="4"/>
  <c r="G46" i="4" l="1"/>
  <c r="K46" i="4" s="1"/>
  <c r="K52" i="4" s="1"/>
  <c r="N104" i="6" s="1"/>
  <c r="I38" i="4"/>
  <c r="M48" i="4"/>
  <c r="L47" i="4"/>
  <c r="I47" i="4"/>
  <c r="I38" i="5"/>
  <c r="J38" i="5" s="1"/>
  <c r="G52" i="4" l="1"/>
  <c r="I46" i="4"/>
  <c r="H51" i="4" s="1"/>
  <c r="I51" i="4" s="1"/>
  <c r="I52" i="4" s="1"/>
  <c r="M52" i="4"/>
  <c r="P104" i="6" s="1"/>
  <c r="L52" i="4"/>
  <c r="O104" i="6" s="1"/>
  <c r="J52" i="4" l="1"/>
  <c r="L3" i="6"/>
  <c r="L104" i="6" s="1"/>
</calcChain>
</file>

<file path=xl/sharedStrings.xml><?xml version="1.0" encoding="utf-8"?>
<sst xmlns="http://schemas.openxmlformats.org/spreadsheetml/2006/main" count="18963" uniqueCount="660">
  <si>
    <t>JOB No</t>
  </si>
  <si>
    <t>SITE</t>
  </si>
  <si>
    <t>CONTRACTOR</t>
  </si>
  <si>
    <t>PART</t>
  </si>
  <si>
    <t>MATERIAL</t>
  </si>
  <si>
    <t>SECTION</t>
  </si>
  <si>
    <t>No / LM</t>
  </si>
  <si>
    <t>RATE</t>
  </si>
  <si>
    <t>COST</t>
  </si>
  <si>
    <t>ITEM</t>
  </si>
  <si>
    <t>TOTAL EACH</t>
  </si>
  <si>
    <t>FIXINGS</t>
  </si>
  <si>
    <t>DELIVERY</t>
  </si>
  <si>
    <t>LABOUR</t>
  </si>
  <si>
    <t>MS</t>
  </si>
  <si>
    <t>JS</t>
  </si>
  <si>
    <t>PS</t>
  </si>
  <si>
    <t>PACK</t>
  </si>
  <si>
    <t>ms hours</t>
  </si>
  <si>
    <t>js hours</t>
  </si>
  <si>
    <t>ps hours</t>
  </si>
  <si>
    <t>LABOUR TOTALS</t>
  </si>
  <si>
    <t>Nr units</t>
  </si>
  <si>
    <t>AREA</t>
  </si>
  <si>
    <t>TIMBER</t>
  </si>
  <si>
    <t>SHEETS</t>
  </si>
  <si>
    <t>% FOR JMS</t>
  </si>
  <si>
    <t>FINISH</t>
  </si>
  <si>
    <t>ITEMS FOR 10%</t>
  </si>
  <si>
    <t>PAR</t>
  </si>
  <si>
    <t>CUT PANELS</t>
  </si>
  <si>
    <t>JMS REF</t>
  </si>
  <si>
    <t>BofQ ref</t>
  </si>
  <si>
    <t>Nr</t>
  </si>
  <si>
    <t>Drawing</t>
  </si>
  <si>
    <t>Cost each</t>
  </si>
  <si>
    <t>Total cost</t>
  </si>
  <si>
    <t>Notes</t>
  </si>
  <si>
    <t>Item</t>
  </si>
  <si>
    <t>NO MARK UP ITEMS</t>
  </si>
  <si>
    <t>JMS Specialist Joinery Ltd</t>
  </si>
  <si>
    <t xml:space="preserve">Schedule of Tender RFI'S - </t>
  </si>
  <si>
    <t>No</t>
  </si>
  <si>
    <t xml:space="preserve"> Ref</t>
  </si>
  <si>
    <t>Question</t>
  </si>
  <si>
    <t>Date</t>
  </si>
  <si>
    <t>Answer</t>
  </si>
  <si>
    <t>TRFI 001</t>
  </si>
  <si>
    <t>TRFI 002</t>
  </si>
  <si>
    <t>TRFI 003</t>
  </si>
  <si>
    <t>TRFI 004</t>
  </si>
  <si>
    <t>TRFI 005</t>
  </si>
  <si>
    <t>Details</t>
  </si>
  <si>
    <t>Size</t>
  </si>
  <si>
    <t>Stone</t>
  </si>
  <si>
    <t>Glass</t>
  </si>
  <si>
    <t>Metal</t>
  </si>
  <si>
    <t>Fabric</t>
  </si>
  <si>
    <t>Veneer</t>
  </si>
  <si>
    <t>Laminate</t>
  </si>
  <si>
    <t>JOINT</t>
  </si>
  <si>
    <t>HOURS</t>
  </si>
  <si>
    <t>TOTAL</t>
  </si>
  <si>
    <t>Revision</t>
  </si>
  <si>
    <t>NOTES</t>
  </si>
  <si>
    <t>WIDTH</t>
  </si>
  <si>
    <t>LAMINATE SCHEDULE</t>
  </si>
  <si>
    <t>QTY</t>
  </si>
  <si>
    <t xml:space="preserve"> LENGTH</t>
  </si>
  <si>
    <t>CORE</t>
  </si>
  <si>
    <t>No LIPS</t>
  </si>
  <si>
    <t>LIP FIRST OR SECOND</t>
  </si>
  <si>
    <t>FACE LAMINATE</t>
  </si>
  <si>
    <t>REAR LAMINATE</t>
  </si>
  <si>
    <t>PRICE EACH</t>
  </si>
  <si>
    <t>LIP MATERIAL</t>
  </si>
  <si>
    <t>VENEER SCHEDULE</t>
  </si>
  <si>
    <t>PANEL INFORMATION</t>
  </si>
  <si>
    <t>LIPPING INFORMATION</t>
  </si>
  <si>
    <t>VENEER TYPE</t>
  </si>
  <si>
    <t>PANEL TYPE</t>
  </si>
  <si>
    <t>GRAIN LENGTH</t>
  </si>
  <si>
    <t>THK</t>
  </si>
  <si>
    <t>BOOK
MATCH</t>
  </si>
  <si>
    <t>LIPPING
MATERIAL</t>
  </si>
  <si>
    <t>CONCEALED/EXPOSED</t>
  </si>
  <si>
    <t>LIP THK
1</t>
  </si>
  <si>
    <t>LIP THK
2</t>
  </si>
  <si>
    <t>LIP THK
3</t>
  </si>
  <si>
    <t>LIP THK
4</t>
  </si>
  <si>
    <t>FACE
VENEER</t>
  </si>
  <si>
    <t>REAR
VENEER</t>
  </si>
  <si>
    <t>CORE MATERIAL</t>
  </si>
  <si>
    <t xml:space="preserve">ITEM </t>
  </si>
  <si>
    <t>COST EACH</t>
  </si>
  <si>
    <t>TOTAL COST</t>
  </si>
  <si>
    <t>Frames</t>
  </si>
  <si>
    <t>1076-SD-100 P2</t>
  </si>
  <si>
    <t>Floor</t>
  </si>
  <si>
    <t>All</t>
  </si>
  <si>
    <t>4</t>
  </si>
  <si>
    <t>Spec</t>
  </si>
  <si>
    <t>L20</t>
  </si>
  <si>
    <t>As schedule</t>
  </si>
  <si>
    <t>K13-120</t>
  </si>
  <si>
    <t>1076-ID-357 P1</t>
  </si>
  <si>
    <t>1076-CO-24 P3 &amp; 25 P3</t>
  </si>
  <si>
    <t>BACKING PANELS</t>
  </si>
  <si>
    <t>UPRIGHT</t>
  </si>
  <si>
    <t>OAK</t>
  </si>
  <si>
    <t>PICTURE RAIL</t>
  </si>
  <si>
    <t>SKIRTING</t>
  </si>
  <si>
    <t>CORNER</t>
  </si>
  <si>
    <t>2ND MS</t>
  </si>
  <si>
    <t>FIX 3M LENGTH</t>
  </si>
  <si>
    <t>Corian</t>
  </si>
  <si>
    <t>Core 2 Wall panels</t>
  </si>
  <si>
    <t>50M X 3M Aprox</t>
  </si>
  <si>
    <t>6897/1</t>
  </si>
  <si>
    <t>6897/2</t>
  </si>
  <si>
    <t>6897/3</t>
  </si>
  <si>
    <t>6897/4</t>
  </si>
  <si>
    <t>6897/5</t>
  </si>
  <si>
    <t>6897/6</t>
  </si>
  <si>
    <t>6897/7</t>
  </si>
  <si>
    <t>6897/8</t>
  </si>
  <si>
    <t>6897/9</t>
  </si>
  <si>
    <t>6897/10</t>
  </si>
  <si>
    <t>6897/11</t>
  </si>
  <si>
    <t>6897/12</t>
  </si>
  <si>
    <t>6897/13</t>
  </si>
  <si>
    <t>6897/14</t>
  </si>
  <si>
    <t>6897/15</t>
  </si>
  <si>
    <t>6897/16</t>
  </si>
  <si>
    <t>6897/17</t>
  </si>
  <si>
    <t>6897/18</t>
  </si>
  <si>
    <t>6897/19</t>
  </si>
  <si>
    <t>6897/20</t>
  </si>
  <si>
    <t>6897/21</t>
  </si>
  <si>
    <t>6897/22</t>
  </si>
  <si>
    <t>6897/23</t>
  </si>
  <si>
    <t>6897/24</t>
  </si>
  <si>
    <t>6897/25</t>
  </si>
  <si>
    <t>6897/26</t>
  </si>
  <si>
    <t>6897/27</t>
  </si>
  <si>
    <t>6897/28</t>
  </si>
  <si>
    <t>6897/29</t>
  </si>
  <si>
    <t>6897/30</t>
  </si>
  <si>
    <t>6897/31</t>
  </si>
  <si>
    <t>6897/32</t>
  </si>
  <si>
    <t>6897/33</t>
  </si>
  <si>
    <t>6897/34</t>
  </si>
  <si>
    <t>6897/35</t>
  </si>
  <si>
    <t>6897/36</t>
  </si>
  <si>
    <t>6897/37</t>
  </si>
  <si>
    <t>6897/38</t>
  </si>
  <si>
    <t>6897/39</t>
  </si>
  <si>
    <t>6897/40</t>
  </si>
  <si>
    <t>6897/41</t>
  </si>
  <si>
    <t>6897/42</t>
  </si>
  <si>
    <t>6897/43</t>
  </si>
  <si>
    <t>6897/44</t>
  </si>
  <si>
    <t>6897/45</t>
  </si>
  <si>
    <t>6897/46</t>
  </si>
  <si>
    <t>6897/47</t>
  </si>
  <si>
    <t>6897/48</t>
  </si>
  <si>
    <t>6897/49</t>
  </si>
  <si>
    <t>6897/50</t>
  </si>
  <si>
    <t>6897/51</t>
  </si>
  <si>
    <t>6897/52</t>
  </si>
  <si>
    <t>6897/53</t>
  </si>
  <si>
    <t>6897/54</t>
  </si>
  <si>
    <t>6897/55</t>
  </si>
  <si>
    <t>6897/56</t>
  </si>
  <si>
    <t>6897/57</t>
  </si>
  <si>
    <t>6897/58</t>
  </si>
  <si>
    <t>6897/59</t>
  </si>
  <si>
    <t>6897/60</t>
  </si>
  <si>
    <t>6897/61</t>
  </si>
  <si>
    <t>6897/62</t>
  </si>
  <si>
    <t>6897/63</t>
  </si>
  <si>
    <t>6897/64</t>
  </si>
  <si>
    <t>6897/65</t>
  </si>
  <si>
    <t>6897/66</t>
  </si>
  <si>
    <t>6897/67</t>
  </si>
  <si>
    <t>6897/68</t>
  </si>
  <si>
    <t>6897/69</t>
  </si>
  <si>
    <t>6897/70</t>
  </si>
  <si>
    <t>6897/71</t>
  </si>
  <si>
    <t>6897/72</t>
  </si>
  <si>
    <t>6897/73</t>
  </si>
  <si>
    <t>6897/74</t>
  </si>
  <si>
    <t>6897/75</t>
  </si>
  <si>
    <t>6897/76</t>
  </si>
  <si>
    <t>6897/77</t>
  </si>
  <si>
    <t>6897/78</t>
  </si>
  <si>
    <t>6897/79</t>
  </si>
  <si>
    <t>6897/80</t>
  </si>
  <si>
    <t>6897/81</t>
  </si>
  <si>
    <t>6897/82</t>
  </si>
  <si>
    <t>6897/83</t>
  </si>
  <si>
    <t>6897/84</t>
  </si>
  <si>
    <t>6897/85</t>
  </si>
  <si>
    <t>6897/86</t>
  </si>
  <si>
    <t>6897/87</t>
  </si>
  <si>
    <t>6897/88</t>
  </si>
  <si>
    <t>6897/89</t>
  </si>
  <si>
    <t>6897/90</t>
  </si>
  <si>
    <t>6897/91</t>
  </si>
  <si>
    <t>6897/92</t>
  </si>
  <si>
    <t>6897/93</t>
  </si>
  <si>
    <t>6897/94</t>
  </si>
  <si>
    <t>6897/95</t>
  </si>
  <si>
    <t>6897/96</t>
  </si>
  <si>
    <t>6897/97</t>
  </si>
  <si>
    <t>6897/98</t>
  </si>
  <si>
    <t>6897/99</t>
  </si>
  <si>
    <t>FRAMES</t>
  </si>
  <si>
    <t>1076_sD-100 - DOOR SCHEDULE</t>
  </si>
  <si>
    <t>Job Name</t>
  </si>
  <si>
    <t>72 Broadwick Street</t>
  </si>
  <si>
    <t>Job No.</t>
  </si>
  <si>
    <t>Reason for Issue</t>
  </si>
  <si>
    <r>
      <rPr>
        <sz val="10"/>
        <rFont val="Arial"/>
        <family val="2"/>
      </rPr>
      <t>12/11/2018
24/05/2019
20/06/2019
05/07/2019</t>
    </r>
  </si>
  <si>
    <r>
      <rPr>
        <sz val="10"/>
        <rFont val="Arial"/>
        <family val="2"/>
      </rPr>
      <t>P1 P2 T1 T2</t>
    </r>
  </si>
  <si>
    <r>
      <rPr>
        <sz val="10"/>
        <rFont val="Arial"/>
        <family val="2"/>
      </rPr>
      <t>Stage 3 Issue Preliminary Issue Stage  2 tender
Stage  2 tender addendum</t>
    </r>
  </si>
  <si>
    <r>
      <rPr>
        <sz val="10"/>
        <rFont val="Arial"/>
        <family val="2"/>
      </rPr>
      <t xml:space="preserve">Refer to NBS L20 and P21 and BGY Series sD drawings and BGY - T-sheet Revisions since last issue indicated in </t>
    </r>
    <r>
      <rPr>
        <b/>
        <sz val="10"/>
        <color rgb="FFFF0000"/>
        <rFont val="Arial"/>
        <family val="2"/>
      </rPr>
      <t xml:space="preserve">bold red text
</t>
    </r>
    <r>
      <rPr>
        <sz val="10"/>
        <rFont val="Arial"/>
        <family val="2"/>
      </rPr>
      <t>* Clear opening as measured in accordance  with approved document B2,  diagram C2</t>
    </r>
  </si>
  <si>
    <t>DOOR FLOOR</t>
  </si>
  <si>
    <t>DOOR NUMBER</t>
  </si>
  <si>
    <t>DOOR TYPE</t>
  </si>
  <si>
    <t>LOCATION</t>
  </si>
  <si>
    <r>
      <rPr>
        <sz val="10"/>
        <rFont val="Arial"/>
        <family val="2"/>
      </rPr>
      <t>STRUCTURAL OPENING
W x H (mm)</t>
    </r>
  </si>
  <si>
    <r>
      <rPr>
        <sz val="10"/>
        <rFont val="Arial"/>
        <family val="2"/>
      </rPr>
      <t>MIN. CLEAR OPENING
(required to
one door)*</t>
    </r>
  </si>
  <si>
    <t>VISION PANEL</t>
  </si>
  <si>
    <t>DOUBLE (D) OR SINGLE (S)</t>
  </si>
  <si>
    <t>LEAF FINISH</t>
  </si>
  <si>
    <t>KICK PLATE</t>
  </si>
  <si>
    <t>FRAME FINISH</t>
  </si>
  <si>
    <r>
      <rPr>
        <sz val="10"/>
        <rFont val="Arial"/>
        <family val="2"/>
      </rPr>
      <t>PARTITION DEPTH
(mm Inc. finishes but not joinery overcladding)</t>
    </r>
  </si>
  <si>
    <t>ACCOUSTIC RATING (min sound reduction index dB R)</t>
  </si>
  <si>
    <t>FIRE RATING</t>
  </si>
  <si>
    <t>DOOR CLOSER</t>
  </si>
  <si>
    <t>MANUAL LOCKING</t>
  </si>
  <si>
    <t>ACCESS CONTROL</t>
  </si>
  <si>
    <t>SECURITY</t>
  </si>
  <si>
    <t>Signage</t>
  </si>
  <si>
    <t>Ironmongery finish</t>
  </si>
  <si>
    <t>IRONMONGERY SET</t>
  </si>
  <si>
    <t>Existing</t>
  </si>
  <si>
    <t>External</t>
  </si>
  <si>
    <t>existing 1500 x 2122</t>
  </si>
  <si>
    <t>N</t>
  </si>
  <si>
    <t>D</t>
  </si>
  <si>
    <t>N/A</t>
  </si>
  <si>
    <t>FD60S</t>
  </si>
  <si>
    <t>S</t>
  </si>
  <si>
    <t>DRS</t>
  </si>
  <si>
    <t>Riser</t>
  </si>
  <si>
    <t>Textured powder coated metal</t>
  </si>
  <si>
    <t>None</t>
  </si>
  <si>
    <t>WF_09</t>
  </si>
  <si>
    <t>145mm</t>
  </si>
  <si>
    <t>FD60</t>
  </si>
  <si>
    <t>Eurocylinder</t>
  </si>
  <si>
    <t>Fire door keep locked' lollipop to leading edge</t>
  </si>
  <si>
    <r>
      <rPr>
        <sz val="10"/>
        <rFont val="Arial"/>
        <family val="2"/>
      </rPr>
      <t>Powder Coated to Match Reception
Plasterwork</t>
    </r>
  </si>
  <si>
    <t>C10</t>
  </si>
  <si>
    <t>Office Reception</t>
  </si>
  <si>
    <t>1010 x 2500</t>
  </si>
  <si>
    <t>Timber veneer</t>
  </si>
  <si>
    <t>Hardwood</t>
  </si>
  <si>
    <t>Surface mounted Stair side</t>
  </si>
  <si>
    <t>Eurocyclinder</t>
  </si>
  <si>
    <t>Maglock with card Reader both sides</t>
  </si>
  <si>
    <t>Fire door keep shut' lollipop to leading edge</t>
  </si>
  <si>
    <t>Powder Coated to Match Reception Plasterwork</t>
  </si>
  <si>
    <t>E06</t>
  </si>
  <si>
    <t>Service Yard</t>
  </si>
  <si>
    <t>1250 x 2335</t>
  </si>
  <si>
    <t>Metal wrapped timber</t>
  </si>
  <si>
    <r>
      <rPr>
        <sz val="10"/>
        <rFont val="Arial"/>
        <family val="2"/>
      </rPr>
      <t>Metal wrapped timber
PPC Finish</t>
    </r>
  </si>
  <si>
    <t>FD30S</t>
  </si>
  <si>
    <t>Surface mounted</t>
  </si>
  <si>
    <t>Maglock with card Reader</t>
  </si>
  <si>
    <t>Satin Stainless Steel</t>
  </si>
  <si>
    <t>Retail</t>
  </si>
  <si>
    <t>C08</t>
  </si>
  <si>
    <t>Corridor</t>
  </si>
  <si>
    <t>910 x 2100</t>
  </si>
  <si>
    <t>Painted timber</t>
  </si>
  <si>
    <t>Yes</t>
  </si>
  <si>
    <t>Eurocylinder  Thumb turn restaurant side</t>
  </si>
  <si>
    <t>E07</t>
  </si>
  <si>
    <t>Metal wrapped timber Checkerplate WF-07</t>
  </si>
  <si>
    <t>Fire door keep shut lollipop to leading edge</t>
  </si>
  <si>
    <t>Refuse</t>
  </si>
  <si>
    <t>2240 x 2251 - height to brick dim</t>
  </si>
  <si>
    <t>Metal wrapped timber w/ Checkerplate WF-07</t>
  </si>
  <si>
    <t>Digilock</t>
  </si>
  <si>
    <t>Fire door keep locked' to service yard side. 'Caution: be aware of moving veichles when exiting' to store side</t>
  </si>
  <si>
    <t>2240 x 2101 - height to brick dim</t>
  </si>
  <si>
    <t>Electric Room</t>
  </si>
  <si>
    <t>1375 x 2204 EXISTING SITE DIM</t>
  </si>
  <si>
    <t>1340 x 1940 - site dim to soffit</t>
  </si>
  <si>
    <t>EXISTING</t>
  </si>
  <si>
    <t>2240 x 1940 - site dim to soffit</t>
  </si>
  <si>
    <t>Bulky Waste</t>
  </si>
  <si>
    <t>2240 x 2335</t>
  </si>
  <si>
    <t>Core 3</t>
  </si>
  <si>
    <r>
      <rPr>
        <sz val="10"/>
        <rFont val="Arial"/>
        <family val="2"/>
      </rPr>
      <t>Metal wrapped
timber PPC Finish</t>
    </r>
  </si>
  <si>
    <t>Concealed</t>
  </si>
  <si>
    <t>Flat Matte Black</t>
  </si>
  <si>
    <t>C02</t>
  </si>
  <si>
    <t>1250 x 2100</t>
  </si>
  <si>
    <t>Eurocylinder, key with UKPN</t>
  </si>
  <si>
    <t>Fire door keep locked' to leading edge</t>
  </si>
  <si>
    <t>L01</t>
  </si>
  <si>
    <t>Core 1</t>
  </si>
  <si>
    <t>Core 01</t>
  </si>
  <si>
    <t>R08</t>
  </si>
  <si>
    <t>1540 x 2470 (30mm from FFL)</t>
  </si>
  <si>
    <t>PPC Metal</t>
  </si>
  <si>
    <t>R02</t>
  </si>
  <si>
    <t>450 x 650</t>
  </si>
  <si>
    <t>to fit cabinet</t>
  </si>
  <si>
    <t>PPC metal</t>
  </si>
  <si>
    <t>Fire person's key</t>
  </si>
  <si>
    <t>Dry riser'</t>
  </si>
  <si>
    <r>
      <rPr>
        <sz val="10"/>
        <rFont val="Arial"/>
        <family val="2"/>
      </rPr>
      <t>Fire door keep locked' to
leading edge</t>
    </r>
  </si>
  <si>
    <t>R07</t>
  </si>
  <si>
    <t>550 x 2000 (100mm from FFL)</t>
  </si>
  <si>
    <t>Textured powder coated me</t>
  </si>
  <si>
    <t>EXSITING</t>
  </si>
  <si>
    <r>
      <rPr>
        <sz val="10"/>
        <rFont val="Arial"/>
        <family val="2"/>
      </rPr>
      <t>Powder Coated traffic
white</t>
    </r>
  </si>
  <si>
    <t>1010 x 2100</t>
  </si>
  <si>
    <r>
      <rPr>
        <sz val="10"/>
        <rFont val="Arial"/>
        <family val="2"/>
      </rPr>
      <t>Metal wrapped
timber</t>
    </r>
  </si>
  <si>
    <r>
      <rPr>
        <sz val="10"/>
        <rFont val="Arial"/>
        <family val="2"/>
      </rPr>
      <t>Fire door keep shut
lollipop' to leading edge</t>
    </r>
  </si>
  <si>
    <t>C07</t>
  </si>
  <si>
    <t>Y</t>
  </si>
  <si>
    <t>Painted Timber</t>
  </si>
  <si>
    <t>130mm</t>
  </si>
  <si>
    <r>
      <rPr>
        <b/>
        <sz val="10"/>
        <color rgb="FFFF0000"/>
        <rFont val="Arial"/>
        <family val="2"/>
      </rPr>
      <t>Panic sash lock .</t>
    </r>
  </si>
  <si>
    <t>Door contacts linked to BMS alarm</t>
  </si>
  <si>
    <r>
      <rPr>
        <sz val="10"/>
        <rFont val="Arial"/>
        <family val="2"/>
      </rPr>
      <t>Surface mounted
Internally</t>
    </r>
  </si>
  <si>
    <t>Bathlock</t>
  </si>
  <si>
    <t>Accessible WC</t>
  </si>
  <si>
    <t>Surface mounted Internally</t>
  </si>
  <si>
    <t>Textured  powder coated  metal</t>
  </si>
  <si>
    <t>550 x 2100</t>
  </si>
  <si>
    <t>119mm</t>
  </si>
  <si>
    <t>1940 x 2100</t>
  </si>
  <si>
    <t>1050 using both doors</t>
  </si>
  <si>
    <t>Surface Mounted</t>
  </si>
  <si>
    <t>1340 x 2100</t>
  </si>
  <si>
    <t>Metal wrapped timber PPC Finish</t>
  </si>
  <si>
    <t>102mm</t>
  </si>
  <si>
    <t>Core 2</t>
  </si>
  <si>
    <t>100mm</t>
  </si>
  <si>
    <r>
      <rPr>
        <sz val="10"/>
        <rFont val="Arial"/>
        <family val="2"/>
      </rPr>
      <t>Fire door keep shut
lollipop to leading edge</t>
    </r>
  </si>
  <si>
    <t>Restaurant</t>
  </si>
  <si>
    <t>C03</t>
  </si>
  <si>
    <t>Pinted timber</t>
  </si>
  <si>
    <t>TBC</t>
  </si>
  <si>
    <r>
      <rPr>
        <sz val="10"/>
        <rFont val="Arial"/>
        <family val="2"/>
      </rPr>
      <t>Powder Coated Traffic
White</t>
    </r>
  </si>
  <si>
    <t>Existing altered 1250 x 2275</t>
  </si>
  <si>
    <t>Eurocylinder, keyturn both sides. Panic bar linked to fire alarm gym side</t>
  </si>
  <si>
    <t>Eurocylinder, keyed both sides</t>
  </si>
  <si>
    <t>Plant</t>
  </si>
  <si>
    <t>750 x 2100</t>
  </si>
  <si>
    <t>120mm</t>
  </si>
  <si>
    <t>Store</t>
  </si>
  <si>
    <t>1540 x 2100</t>
  </si>
  <si>
    <t>1140 x 2100</t>
  </si>
  <si>
    <t>Lightwell</t>
  </si>
  <si>
    <r>
      <rPr>
        <b/>
        <sz val="10"/>
        <color rgb="FFFF0000"/>
        <rFont val="Arial"/>
        <family val="2"/>
      </rPr>
      <t>None</t>
    </r>
  </si>
  <si>
    <t>Fire door keep shut' to leading edge</t>
  </si>
  <si>
    <t>Site dim</t>
  </si>
  <si>
    <t>Existing altered 1250 x 2280</t>
  </si>
  <si>
    <t>N/a</t>
  </si>
  <si>
    <t>Eurocylinder with thumb turn plant side</t>
  </si>
  <si>
    <t>flat Matte Black</t>
  </si>
  <si>
    <r>
      <rPr>
        <sz val="10"/>
        <rFont val="Arial"/>
        <family val="2"/>
      </rPr>
      <t>1050 using
both doors</t>
    </r>
  </si>
  <si>
    <t>Site Dim</t>
  </si>
  <si>
    <t>910 x 800</t>
  </si>
  <si>
    <t>Gantry</t>
  </si>
  <si>
    <t>245 (site dim)</t>
  </si>
  <si>
    <t>Existing altered 1250 x 2290</t>
  </si>
  <si>
    <t>130 (site dim)</t>
  </si>
  <si>
    <t>1300 x 2300 (Leaf 1200 x 2250)</t>
  </si>
  <si>
    <t>WF20 to office side, timber veneer stair side</t>
  </si>
  <si>
    <t>WF20</t>
  </si>
  <si>
    <t>Concealed V-lock to open in the event of fire</t>
  </si>
  <si>
    <t>R01</t>
  </si>
  <si>
    <t>2100 x 2300</t>
  </si>
  <si>
    <t>2000 uisng both doors</t>
  </si>
  <si>
    <t>1540 x 2300</t>
  </si>
  <si>
    <t>1340 x 2300</t>
  </si>
  <si>
    <t>C01</t>
  </si>
  <si>
    <r>
      <rPr>
        <sz val="10"/>
        <rFont val="Arial"/>
        <family val="2"/>
      </rPr>
      <t>2005 x 2300 (Leaf 1860 x 2050) +
glazed over panel</t>
    </r>
  </si>
  <si>
    <t>Glazed with timber frame</t>
  </si>
  <si>
    <t>Concealed floor pivot</t>
  </si>
  <si>
    <t>V-lock with card reader</t>
  </si>
  <si>
    <t>1010 x 2300</t>
  </si>
  <si>
    <t>C04</t>
  </si>
  <si>
    <t>1250 x 2300</t>
  </si>
  <si>
    <t>Glazed</t>
  </si>
  <si>
    <t>150 (site dim)</t>
  </si>
  <si>
    <r>
      <rPr>
        <sz val="10"/>
        <rFont val="Arial"/>
        <family val="2"/>
      </rPr>
      <t>V-lock with card
reader</t>
    </r>
  </si>
  <si>
    <t>2300 (h)</t>
  </si>
  <si>
    <t>R04</t>
  </si>
  <si>
    <t>1024 x 2300 (Leaf 924 x 2250)</t>
  </si>
  <si>
    <t>R05</t>
  </si>
  <si>
    <t>1710 x 2300 (Leaf 1610 x 2250)</t>
  </si>
  <si>
    <t>C05</t>
  </si>
  <si>
    <t>WCs</t>
  </si>
  <si>
    <t>1185 X 2300 (Leaf 1074 x 2250)</t>
  </si>
  <si>
    <t>WC</t>
  </si>
  <si>
    <t>Powder Coated to match joinery. RAL TBC</t>
  </si>
  <si>
    <t>WC03</t>
  </si>
  <si>
    <t>1010 x 2385 (to ceiling)</t>
  </si>
  <si>
    <t>See NBS specification</t>
  </si>
  <si>
    <t>WF10</t>
  </si>
  <si>
    <t>Concealed closer</t>
  </si>
  <si>
    <t>WC01</t>
  </si>
  <si>
    <t>825 x 2385 (to ceiling)</t>
  </si>
  <si>
    <t>Rising butt hinge with damper</t>
  </si>
  <si>
    <t>R09</t>
  </si>
  <si>
    <t>1140 x 2385 (to celing)</t>
  </si>
  <si>
    <t>1185 x 2300 (leaf 1074 x 2250)</t>
  </si>
  <si>
    <t>WC05</t>
  </si>
  <si>
    <t>1010 x 2400 (to ceiling)</t>
  </si>
  <si>
    <t>825 x 2400 (to ceiling)</t>
  </si>
  <si>
    <t>1040 x 2300 (Leaf 924 x 2250)</t>
  </si>
  <si>
    <r>
      <rPr>
        <sz val="10"/>
        <rFont val="Arial"/>
        <family val="2"/>
      </rPr>
      <t>Powder Coated to
match joinery. RAL TBC</t>
    </r>
  </si>
  <si>
    <t>1297 x 2300 (Leaf 1181 x 2250)</t>
  </si>
  <si>
    <t>2326 x 2300 (Leaf 2210 x 2250)</t>
  </si>
  <si>
    <t>1554 x 2300 (Leaf 1438 x 2250)</t>
  </si>
  <si>
    <t>783 x 2300 (Leaf 667 x 2250)</t>
  </si>
  <si>
    <t>954 x 2300 (Leaf 838 x 2250)</t>
  </si>
  <si>
    <r>
      <rPr>
        <b/>
        <sz val="10"/>
        <color rgb="FFFF0000"/>
        <rFont val="Arial"/>
        <family val="2"/>
      </rPr>
      <t>S</t>
    </r>
  </si>
  <si>
    <t>1126 x 2300 (Leaf 1010 x 2250)</t>
  </si>
  <si>
    <t>WF-20</t>
  </si>
  <si>
    <t>611 x 2300 (Leaf 495 x 2250)</t>
  </si>
  <si>
    <t>existing</t>
  </si>
  <si>
    <r>
      <rPr>
        <sz val="10"/>
        <rFont val="Arial"/>
        <family val="2"/>
      </rPr>
      <t>Powder Coated Traffic
white</t>
    </r>
  </si>
  <si>
    <t>1010 x 2200</t>
  </si>
  <si>
    <t>R03</t>
  </si>
  <si>
    <t>810 x 2200</t>
  </si>
  <si>
    <t>750 x 2200</t>
  </si>
  <si>
    <r>
      <rPr>
        <sz val="10"/>
        <rFont val="Arial"/>
        <family val="2"/>
      </rPr>
      <t>Fire door keep locked'
lollipop to leading edge</t>
    </r>
  </si>
  <si>
    <t>E04</t>
  </si>
  <si>
    <t>1250 x 2200</t>
  </si>
  <si>
    <t>Automatically opens in the event of fire</t>
  </si>
  <si>
    <t>L02</t>
  </si>
  <si>
    <t>910 x 2200</t>
  </si>
  <si>
    <t>Eurocylinder, UKPN override</t>
  </si>
  <si>
    <t>1540 x 2200</t>
  </si>
  <si>
    <t>1400 using both doors</t>
  </si>
  <si>
    <t>Eurocylinder with thumb turn internally</t>
  </si>
  <si>
    <t>840 x 2200</t>
  </si>
  <si>
    <t>Timber Veneer</t>
  </si>
  <si>
    <t>Eurocylinder, lever handle to inside to unlock</t>
  </si>
  <si>
    <t>Fire door keep shut lollipop to leading edge. 'Emergency escape only'</t>
  </si>
  <si>
    <r>
      <rPr>
        <sz val="10"/>
        <rFont val="Arial"/>
        <family val="2"/>
      </rPr>
      <t>Fire door keep locked
lollipop to leading edge</t>
    </r>
  </si>
  <si>
    <t>1740 x 2200</t>
  </si>
  <si>
    <t>1600 using both doors</t>
  </si>
  <si>
    <t>Fire door keep locked lollipop to leading edge</t>
  </si>
  <si>
    <t>Courtyard</t>
  </si>
  <si>
    <t>1140 x 2200</t>
  </si>
  <si>
    <t>1595 x 2200</t>
  </si>
  <si>
    <t>Paimted timber</t>
  </si>
  <si>
    <t>A01</t>
  </si>
  <si>
    <t>Flat 6</t>
  </si>
  <si>
    <t>Painted hardwood</t>
  </si>
  <si>
    <t>FC30S</t>
  </si>
  <si>
    <t>To meet PAS 24:2012 &amp; AD Q</t>
  </si>
  <si>
    <t>Apartment number</t>
  </si>
  <si>
    <t>A04</t>
  </si>
  <si>
    <t>1340 x 2200</t>
  </si>
  <si>
    <t>A02</t>
  </si>
  <si>
    <t>Flat 5</t>
  </si>
  <si>
    <t>Flat 4</t>
  </si>
  <si>
    <t>A03</t>
  </si>
  <si>
    <t>2000 x 2200</t>
  </si>
  <si>
    <t>Flat 3</t>
  </si>
  <si>
    <t>Flat 2</t>
  </si>
  <si>
    <t>Flat 1</t>
  </si>
  <si>
    <t>Flat 15</t>
  </si>
  <si>
    <t>Flat 14</t>
  </si>
  <si>
    <t>Flat 13</t>
  </si>
  <si>
    <t>550 x 2200</t>
  </si>
  <si>
    <t>710 x 2200</t>
  </si>
  <si>
    <t>Flat 12</t>
  </si>
  <si>
    <t>1195 x 2200</t>
  </si>
  <si>
    <t>Flat 11</t>
  </si>
  <si>
    <t>Flat 10</t>
  </si>
  <si>
    <r>
      <rPr>
        <b/>
        <sz val="10"/>
        <color rgb="FFFF0000"/>
        <rFont val="Arial"/>
        <family val="2"/>
      </rPr>
      <t>Flat 10</t>
    </r>
  </si>
  <si>
    <t>Flat 9</t>
  </si>
  <si>
    <t>Flat 8</t>
  </si>
  <si>
    <t>Flat 7</t>
  </si>
  <si>
    <t>A06</t>
  </si>
  <si>
    <t>1375 x 2300 (inc. fixed side panel)</t>
  </si>
  <si>
    <t>Steel framed glazed door and fixed panel with PPC finish</t>
  </si>
  <si>
    <t>Steel with PPC finish</t>
  </si>
  <si>
    <t>Resi lobby</t>
  </si>
  <si>
    <t>A05</t>
  </si>
  <si>
    <t>Gas meter cupboard</t>
  </si>
  <si>
    <t>500 x 500</t>
  </si>
  <si>
    <t>Store cupboard</t>
  </si>
  <si>
    <t>05LL</t>
  </si>
  <si>
    <t>DRS-R10</t>
  </si>
  <si>
    <t>Fifth Floor Lower Level</t>
  </si>
  <si>
    <t>1010x950</t>
  </si>
  <si>
    <t>Powder coated metal</t>
  </si>
  <si>
    <t>Metal wrapped timber, PPC finish</t>
  </si>
  <si>
    <t>PPC Metal warpped timber</t>
  </si>
  <si>
    <t>825 x 2200</t>
  </si>
  <si>
    <t>Lift</t>
  </si>
  <si>
    <t>Cloakroom</t>
  </si>
  <si>
    <t>E08</t>
  </si>
  <si>
    <t>Terrace</t>
  </si>
  <si>
    <t>PPC coated Metal wrapped timber</t>
  </si>
  <si>
    <t>C09</t>
  </si>
  <si>
    <t>1250 x 2200 (+1360 wide side panel)</t>
  </si>
  <si>
    <r>
      <rPr>
        <sz val="10"/>
        <rFont val="Arial"/>
        <family val="2"/>
      </rPr>
      <t>None
None</t>
    </r>
  </si>
  <si>
    <t>V-lock  with  card  reader</t>
  </si>
  <si>
    <t>B1</t>
  </si>
  <si>
    <t>Gas Meter Cupboards</t>
  </si>
  <si>
    <t>1340 x 990</t>
  </si>
  <si>
    <t>1340 x 1280</t>
  </si>
  <si>
    <t>1340 x 1880</t>
  </si>
  <si>
    <t>1340 x 2020</t>
  </si>
  <si>
    <t>B2</t>
  </si>
  <si>
    <t>Ramp</t>
  </si>
  <si>
    <t>2240 x 2100</t>
  </si>
  <si>
    <t>On hold open maglocks linked to fire alarm</t>
  </si>
  <si>
    <t>C06</t>
  </si>
  <si>
    <t>Resi. Cycles</t>
  </si>
  <si>
    <t>2500 x 2250</t>
  </si>
  <si>
    <r>
      <rPr>
        <sz val="10"/>
        <rFont val="Arial"/>
        <family val="2"/>
      </rPr>
      <t>Deadlock Push to exit
Automatic opening</t>
    </r>
  </si>
  <si>
    <t>Fob controlled Access Control UKPN override</t>
  </si>
  <si>
    <t>Transformer Area</t>
  </si>
  <si>
    <t>Existing 1010 x 2100 (nom.)</t>
  </si>
  <si>
    <r>
      <rPr>
        <u/>
        <sz val="10"/>
        <rFont val="Arial"/>
        <family val="2"/>
      </rPr>
      <t>240 minute</t>
    </r>
    <r>
      <rPr>
        <sz val="10"/>
        <rFont val="Arial"/>
        <family val="2"/>
      </rPr>
      <t>s</t>
    </r>
  </si>
  <si>
    <t>Eurocylinder, with UKPN key</t>
  </si>
  <si>
    <t>Existing 1425 x 2100 (nom.)</t>
  </si>
  <si>
    <t>WC02</t>
  </si>
  <si>
    <t>High pressure laminate</t>
  </si>
  <si>
    <t>High  pressure laminate</t>
  </si>
  <si>
    <t>N/A Door panel are partition integral</t>
  </si>
  <si>
    <t>Shower</t>
  </si>
  <si>
    <t>125mm</t>
  </si>
  <si>
    <t>Manual keypad</t>
  </si>
  <si>
    <t>WC Lobby</t>
  </si>
  <si>
    <t>135mm</t>
  </si>
  <si>
    <r>
      <rPr>
        <sz val="10"/>
        <rFont val="Arial"/>
        <family val="2"/>
      </rPr>
      <t>Door contacts linked to BMS
alarm</t>
    </r>
  </si>
  <si>
    <t>JMS NOTES</t>
  </si>
  <si>
    <t>FRAME COST</t>
  </si>
  <si>
    <t>INT SEAL</t>
  </si>
  <si>
    <t>INT FIRE SEAL</t>
  </si>
  <si>
    <t>ACOUSTIC SEAL</t>
  </si>
  <si>
    <t>CND BEECH</t>
  </si>
  <si>
    <t>NFR &amp; NDBR</t>
  </si>
  <si>
    <t>HWD priimed once rebated</t>
  </si>
  <si>
    <t>By others as Selo</t>
  </si>
  <si>
    <t>HWD priimed once rebated 4 sided</t>
  </si>
  <si>
    <t>FD30 &amp; NDBR</t>
  </si>
  <si>
    <t xml:space="preserve">By Others as Crittall </t>
  </si>
  <si>
    <t>TRANSOM</t>
  </si>
  <si>
    <t>BEADS</t>
  </si>
  <si>
    <t>LINING</t>
  </si>
  <si>
    <t>POWDER COATED ALUM</t>
  </si>
  <si>
    <t>GLASS</t>
  </si>
  <si>
    <t>Oak once rebated</t>
  </si>
  <si>
    <t>FD30 &amp; DBR</t>
  </si>
  <si>
    <t xml:space="preserve">HWD priimed once rebated </t>
  </si>
  <si>
    <t>HWD priimed once rebated (120mm wall)</t>
  </si>
  <si>
    <t>Budget only as attached schedule as spec, drawings &amp; schedule all contradict each other.</t>
  </si>
  <si>
    <t>SAPELE</t>
  </si>
  <si>
    <t>FD60 &amp; DBR</t>
  </si>
  <si>
    <t>EXTRA FOR CLOSER</t>
  </si>
  <si>
    <t>FD60 &amp; NDBR</t>
  </si>
  <si>
    <t>By others as 240min fire</t>
  </si>
  <si>
    <t>HWD priimed once rebated with architraves both sides</t>
  </si>
  <si>
    <t>SWD priimed once rebated with architraves both sides</t>
  </si>
  <si>
    <t>SWD</t>
  </si>
  <si>
    <t>ARCHITRAVES</t>
  </si>
  <si>
    <t>SWD priimed once rebated with architraves both sides (100mm wall)</t>
  </si>
  <si>
    <t>SWD priimed once rebated with architraves both sides (130mm wall)</t>
  </si>
  <si>
    <t>HWD priimed once rebated with SWD architraves both sides</t>
  </si>
  <si>
    <t>HWD priimed once rebated with architraves both sides (135mm wall)</t>
  </si>
  <si>
    <t>Omitted</t>
  </si>
  <si>
    <t>HWD priimed once rebated with SWD architraves both sides (130mm wall)</t>
  </si>
  <si>
    <t>Drawing ID-355 Required to price</t>
  </si>
  <si>
    <t>By others as metal</t>
  </si>
  <si>
    <t>Drawing ID-350 Required to price</t>
  </si>
  <si>
    <t>By others as lift doors</t>
  </si>
  <si>
    <t>HWD priimed once rebated (130mm wall)</t>
  </si>
  <si>
    <t xml:space="preserve">SWD priimed once rebated </t>
  </si>
  <si>
    <t>BOND</t>
  </si>
  <si>
    <t>ASSEMBLE</t>
  </si>
  <si>
    <t>HWD priimed once rebated (119mm wall)</t>
  </si>
  <si>
    <t>SWD priimed once rebated (130mm wall)</t>
  </si>
  <si>
    <t>Drawing ID-359 required to price</t>
  </si>
  <si>
    <t xml:space="preserve">Oak frame not including cladding </t>
  </si>
  <si>
    <t>Drawing required to price</t>
  </si>
  <si>
    <t>PC SUM</t>
  </si>
  <si>
    <t>Oak once rebated with glazed over panel &amp; Metal lining to doors part of frame PC sum of £800.00 for glass &amp; metal lining</t>
  </si>
  <si>
    <t>Oak once rebated with glazed over panel including PC sum £750.00 for glass</t>
  </si>
  <si>
    <t>Oak once rebated with glazed over panel including PC sum £900.00 for glass</t>
  </si>
  <si>
    <t>Oak once rebated with glazed over panel including PC sum £350.00 for glass</t>
  </si>
  <si>
    <t>SHADBOLTS 425414</t>
  </si>
  <si>
    <t>Core east stair panels</t>
  </si>
  <si>
    <t>21M X 3M Aprox</t>
  </si>
  <si>
    <t>GA</t>
  </si>
  <si>
    <t>1076-WF-04</t>
  </si>
  <si>
    <t>Budget only as drawings all contradict each other. Supplied as individual panels with battens factory fixed. Some battens left loose for site fixing after backing panel fixing to wall/doors. All class O fire rated.</t>
  </si>
  <si>
    <t>Budget only as no drawings other than GAs. Supplied as individual panels with battens factory fixed. Some battens left loose for site fixing after backing panel fixing to wall/doors. All class O fire rated.</t>
  </si>
  <si>
    <t>Core single lift panels</t>
  </si>
  <si>
    <t>15.5M X 3M Aprox</t>
  </si>
  <si>
    <t>Core main lift panels</t>
  </si>
  <si>
    <t>26.5M X 3M Aprox</t>
  </si>
  <si>
    <t>CNC DRILL</t>
  </si>
  <si>
    <t>5</t>
  </si>
  <si>
    <t>5M X 3M Aprox</t>
  </si>
  <si>
    <t>1076-WF-05</t>
  </si>
  <si>
    <t>FD30 &amp; 30DB</t>
  </si>
  <si>
    <t xml:space="preserve">HWD primed split frame </t>
  </si>
  <si>
    <t>SHADBOLTS 426974</t>
  </si>
  <si>
    <t>timber</t>
  </si>
  <si>
    <t>VE RATE</t>
  </si>
  <si>
    <t>VE SAVING</t>
  </si>
  <si>
    <t>total saving</t>
  </si>
  <si>
    <t>783 x 2810 (Leaf 667 x 2760)</t>
  </si>
  <si>
    <t>FD30</t>
  </si>
  <si>
    <t>1126 x 2810 (Leaf 1010 x 2760)</t>
  </si>
  <si>
    <t>954 x 2810 (Leaf 830 x 2760)</t>
  </si>
  <si>
    <t>1554 x 2810 (Leaf 1438 x 2760)</t>
  </si>
  <si>
    <t>On hold open maglock, linked to fire alarm</t>
  </si>
  <si>
    <t>1940 x 2470 (30mm from FFL)</t>
  </si>
  <si>
    <t>Powder Coated to Match Reception
Plasterwork</t>
  </si>
  <si>
    <t>Metal wrapped timber
PPC Finish</t>
  </si>
  <si>
    <t>Eurocylinder, push to exit internally.
UKPN Override key</t>
  </si>
  <si>
    <r>
      <rPr>
        <strike/>
        <sz val="10"/>
        <rFont val="Arial"/>
        <family val="2"/>
      </rPr>
      <t>DRS</t>
    </r>
  </si>
  <si>
    <r>
      <rPr>
        <strike/>
        <sz val="10"/>
        <rFont val="Arial"/>
        <family val="2"/>
      </rPr>
      <t>C08</t>
    </r>
  </si>
  <si>
    <r>
      <rPr>
        <strike/>
        <sz val="10"/>
        <rFont val="Arial"/>
        <family val="2"/>
      </rPr>
      <t>Corridor</t>
    </r>
  </si>
  <si>
    <t>OMITTED</t>
  </si>
  <si>
    <r>
      <rPr>
        <strike/>
        <sz val="10"/>
        <rFont val="Arial"/>
        <family val="2"/>
      </rPr>
      <t>N/A</t>
    </r>
  </si>
  <si>
    <r>
      <rPr>
        <strike/>
        <sz val="10"/>
        <rFont val="Arial"/>
        <family val="2"/>
      </rPr>
      <t>N</t>
    </r>
  </si>
  <si>
    <r>
      <rPr>
        <strike/>
        <sz val="10"/>
        <rFont val="Arial"/>
        <family val="2"/>
      </rPr>
      <t>D</t>
    </r>
  </si>
  <si>
    <r>
      <rPr>
        <strike/>
        <sz val="10"/>
        <rFont val="Arial"/>
        <family val="2"/>
      </rPr>
      <t>Painted timber</t>
    </r>
  </si>
  <si>
    <r>
      <rPr>
        <strike/>
        <sz val="10"/>
        <rFont val="Arial"/>
        <family val="2"/>
      </rPr>
      <t>Yes</t>
    </r>
  </si>
  <si>
    <r>
      <rPr>
        <strike/>
        <sz val="10"/>
        <rFont val="Arial"/>
        <family val="2"/>
      </rPr>
      <t>None</t>
    </r>
  </si>
  <si>
    <r>
      <rPr>
        <strike/>
        <sz val="10"/>
        <rFont val="Arial"/>
        <family val="2"/>
      </rPr>
      <t>Eurocylinder</t>
    </r>
  </si>
  <si>
    <r>
      <rPr>
        <strike/>
        <sz val="10"/>
        <rFont val="Arial"/>
        <family val="2"/>
      </rPr>
      <t>Fire door keep locked'</t>
    </r>
  </si>
  <si>
    <r>
      <rPr>
        <strike/>
        <sz val="10"/>
        <rFont val="Arial"/>
        <family val="2"/>
      </rPr>
      <t>Satin Stainless Steel</t>
    </r>
  </si>
  <si>
    <t>1340 x 2361 - height to brick dim</t>
  </si>
  <si>
    <t>1250 to both doors</t>
  </si>
  <si>
    <t>Digilock
Push to exit overide</t>
  </si>
  <si>
    <t>Panic sash lock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</si>
</sst>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0"/>
    <numFmt numFmtId="166" formatCode="00;[Red]00"/>
    <numFmt numFmtId="167" formatCode="0;[Red]0"/>
  </numFmts>
  <fonts count="22">
    <font>
      <sz val="10"/>
      <name val="Arial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rgb="FFFF0000"/>
      <name val="Arial"/>
      <family val="2"/>
    </font>
    <font>
      <b/>
      <u/>
      <sz val="12"/>
      <color indexed="17"/>
      <name val="Arial"/>
      <family val="2"/>
    </font>
    <font>
      <sz val="8"/>
      <name val="Arial"/>
      <family val="2"/>
    </font>
    <font>
      <b/>
      <u/>
      <sz val="20"/>
      <name val="Stylus BT"/>
      <family val="2"/>
    </font>
    <font>
      <b/>
      <u/>
      <sz val="10"/>
      <name val="Stylus BT"/>
      <family val="2"/>
    </font>
    <font>
      <b/>
      <u/>
      <sz val="12"/>
      <name val="Stylus BT"/>
      <family val="2"/>
    </font>
    <font>
      <sz val="10"/>
      <name val="Stylus BT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b/>
      <u/>
      <sz val="10"/>
      <color rgb="FFFF0000"/>
      <name val="Arial"/>
      <family val="2"/>
    </font>
    <font>
      <sz val="11"/>
      <color rgb="FF9C5700"/>
      <name val="Calibri"/>
      <family val="2"/>
      <scheme val="minor"/>
    </font>
    <font>
      <strike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</patternFill>
    </fill>
    <fill>
      <patternFill patternType="solid">
        <fgColor rgb="FFFFEB9C"/>
      </patternFill>
    </fill>
  </fills>
  <borders count="37">
    <border>
      <left/>
      <right/>
      <top/>
      <bottom/>
      <diagonal/>
    </border>
    <border diagonalUp="1" diagonalDown="1">
      <left/>
      <right/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0" fillId="10" borderId="0" applyNumberFormat="0" applyBorder="0" applyAlignment="0" applyProtection="0"/>
  </cellStyleXfs>
  <cellXfs count="24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2" fontId="0" fillId="0" borderId="0" xfId="0" applyNumberFormat="1"/>
    <xf numFmtId="2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2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2" fontId="0" fillId="0" borderId="0" xfId="0" applyNumberFormat="1" applyFill="1"/>
    <xf numFmtId="2" fontId="3" fillId="0" borderId="0" xfId="0" applyNumberFormat="1" applyFont="1" applyFill="1"/>
    <xf numFmtId="2" fontId="4" fillId="0" borderId="0" xfId="0" applyNumberFormat="1" applyFont="1" applyFill="1"/>
    <xf numFmtId="49" fontId="5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2" fontId="5" fillId="0" borderId="0" xfId="0" applyNumberFormat="1" applyFont="1"/>
    <xf numFmtId="2" fontId="5" fillId="0" borderId="0" xfId="0" applyNumberFormat="1" applyFont="1" applyFill="1"/>
    <xf numFmtId="2" fontId="4" fillId="0" borderId="1" xfId="0" applyNumberFormat="1" applyFont="1" applyBorder="1"/>
    <xf numFmtId="2" fontId="4" fillId="0" borderId="1" xfId="0" applyNumberFormat="1" applyFont="1" applyFill="1" applyBorder="1"/>
    <xf numFmtId="2" fontId="0" fillId="2" borderId="0" xfId="0" applyNumberFormat="1" applyFill="1"/>
    <xf numFmtId="14" fontId="0" fillId="2" borderId="0" xfId="0" applyNumberFormat="1" applyFill="1" applyAlignment="1">
      <alignment horizontal="left"/>
    </xf>
    <xf numFmtId="164" fontId="0" fillId="0" borderId="0" xfId="0" applyNumberFormat="1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0" fontId="0" fillId="3" borderId="0" xfId="0" applyFill="1"/>
    <xf numFmtId="0" fontId="0" fillId="4" borderId="0" xfId="0" applyFill="1"/>
    <xf numFmtId="0" fontId="0" fillId="5" borderId="0" xfId="0" applyFill="1"/>
    <xf numFmtId="2" fontId="4" fillId="5" borderId="0" xfId="0" applyNumberFormat="1" applyFont="1" applyFill="1"/>
    <xf numFmtId="2" fontId="4" fillId="6" borderId="0" xfId="0" applyNumberFormat="1" applyFont="1" applyFill="1"/>
    <xf numFmtId="49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/>
    <xf numFmtId="0" fontId="6" fillId="0" borderId="0" xfId="0" applyFont="1"/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0" fillId="0" borderId="5" xfId="0" applyBorder="1"/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/>
    <xf numFmtId="0" fontId="4" fillId="0" borderId="8" xfId="0" applyFont="1" applyBorder="1" applyAlignment="1">
      <alignment vertical="center"/>
    </xf>
    <xf numFmtId="14" fontId="0" fillId="0" borderId="8" xfId="0" applyNumberFormat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8" xfId="0" applyFont="1" applyFill="1" applyBorder="1"/>
    <xf numFmtId="0" fontId="4" fillId="0" borderId="8" xfId="0" applyFont="1" applyFill="1" applyBorder="1" applyAlignment="1">
      <alignment horizontal="center"/>
    </xf>
    <xf numFmtId="14" fontId="0" fillId="0" borderId="8" xfId="0" applyNumberFormat="1" applyBorder="1" applyAlignment="1">
      <alignment wrapText="1"/>
    </xf>
    <xf numFmtId="0" fontId="0" fillId="0" borderId="8" xfId="0" applyBorder="1" applyAlignment="1">
      <alignment vertical="center"/>
    </xf>
    <xf numFmtId="0" fontId="4" fillId="0" borderId="8" xfId="0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49" fontId="3" fillId="0" borderId="0" xfId="0" applyNumberFormat="1" applyFont="1" applyAlignment="1">
      <alignment horizontal="right"/>
    </xf>
    <xf numFmtId="49" fontId="0" fillId="2" borderId="0" xfId="0" applyNumberFormat="1" applyFill="1" applyAlignment="1">
      <alignment horizontal="left"/>
    </xf>
    <xf numFmtId="0" fontId="0" fillId="0" borderId="0" xfId="0" applyNumberFormat="1"/>
    <xf numFmtId="49" fontId="4" fillId="0" borderId="0" xfId="0" applyNumberFormat="1" applyFont="1" applyAlignment="1">
      <alignment horizontal="center"/>
    </xf>
    <xf numFmtId="164" fontId="4" fillId="6" borderId="0" xfId="0" applyNumberFormat="1" applyFont="1" applyFill="1"/>
    <xf numFmtId="49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Border="1" applyAlignment="1">
      <alignment horizontal="center"/>
    </xf>
    <xf numFmtId="49" fontId="11" fillId="7" borderId="0" xfId="0" applyNumberFormat="1" applyFont="1" applyFill="1" applyBorder="1" applyAlignment="1" applyProtection="1">
      <alignment horizontal="center"/>
      <protection locked="0"/>
    </xf>
    <xf numFmtId="49" fontId="10" fillId="7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/>
    <xf numFmtId="49" fontId="12" fillId="7" borderId="0" xfId="0" applyNumberFormat="1" applyFont="1" applyFill="1" applyBorder="1" applyAlignment="1" applyProtection="1">
      <alignment horizontal="center"/>
      <protection locked="0"/>
    </xf>
    <xf numFmtId="49" fontId="12" fillId="7" borderId="0" xfId="0" applyNumberFormat="1" applyFont="1" applyFill="1" applyBorder="1" applyAlignment="1" applyProtection="1">
      <alignment horizontal="left"/>
      <protection locked="0"/>
    </xf>
    <xf numFmtId="49" fontId="12" fillId="7" borderId="0" xfId="0" applyNumberFormat="1" applyFont="1" applyFill="1" applyBorder="1" applyAlignment="1" applyProtection="1">
      <protection locked="0"/>
    </xf>
    <xf numFmtId="49" fontId="2" fillId="0" borderId="0" xfId="0" applyNumberFormat="1" applyFont="1" applyBorder="1" applyAlignment="1"/>
    <xf numFmtId="49" fontId="0" fillId="7" borderId="0" xfId="0" applyNumberFormat="1" applyFill="1" applyBorder="1" applyAlignment="1" applyProtection="1">
      <protection locked="0"/>
    </xf>
    <xf numFmtId="49" fontId="13" fillId="7" borderId="0" xfId="0" applyNumberFormat="1" applyFont="1" applyFill="1" applyBorder="1" applyAlignment="1" applyProtection="1">
      <alignment horizontal="center"/>
      <protection locked="0"/>
    </xf>
    <xf numFmtId="49" fontId="13" fillId="0" borderId="0" xfId="0" applyNumberFormat="1" applyFont="1" applyBorder="1" applyAlignment="1"/>
    <xf numFmtId="49" fontId="11" fillId="0" borderId="0" xfId="0" applyNumberFormat="1" applyFont="1" applyBorder="1" applyAlignment="1" applyProtection="1">
      <alignment horizontal="center" vertical="top"/>
      <protection locked="0"/>
    </xf>
    <xf numFmtId="49" fontId="11" fillId="0" borderId="0" xfId="0" applyNumberFormat="1" applyFont="1" applyBorder="1" applyAlignment="1">
      <alignment horizontal="center" vertical="top"/>
    </xf>
    <xf numFmtId="49" fontId="11" fillId="0" borderId="0" xfId="0" applyNumberFormat="1" applyFont="1" applyBorder="1" applyAlignment="1"/>
    <xf numFmtId="2" fontId="10" fillId="7" borderId="0" xfId="0" applyNumberFormat="1" applyFont="1" applyFill="1" applyBorder="1" applyAlignment="1" applyProtection="1">
      <alignment horizontal="center"/>
      <protection locked="0"/>
    </xf>
    <xf numFmtId="2" fontId="11" fillId="7" borderId="0" xfId="0" applyNumberFormat="1" applyFont="1" applyFill="1" applyBorder="1" applyAlignment="1" applyProtection="1">
      <alignment horizontal="center"/>
      <protection locked="0"/>
    </xf>
    <xf numFmtId="2" fontId="12" fillId="7" borderId="0" xfId="0" applyNumberFormat="1" applyFont="1" applyFill="1" applyBorder="1" applyAlignment="1" applyProtection="1">
      <alignment horizontal="center"/>
      <protection locked="0"/>
    </xf>
    <xf numFmtId="2" fontId="0" fillId="7" borderId="0" xfId="0" applyNumberFormat="1" applyFill="1" applyBorder="1" applyAlignment="1" applyProtection="1">
      <alignment horizontal="center"/>
      <protection locked="0"/>
    </xf>
    <xf numFmtId="2" fontId="11" fillId="0" borderId="0" xfId="0" applyNumberFormat="1" applyFont="1" applyBorder="1" applyAlignment="1" applyProtection="1">
      <alignment horizontal="center" vertical="top"/>
      <protection locked="0"/>
    </xf>
    <xf numFmtId="2" fontId="13" fillId="0" borderId="0" xfId="0" applyNumberFormat="1" applyFont="1" applyBorder="1" applyAlignment="1">
      <alignment horizontal="center"/>
    </xf>
    <xf numFmtId="164" fontId="11" fillId="7" borderId="0" xfId="0" applyNumberFormat="1" applyFont="1" applyFill="1" applyBorder="1" applyAlignment="1" applyProtection="1">
      <alignment horizontal="center"/>
      <protection locked="0"/>
    </xf>
    <xf numFmtId="164" fontId="12" fillId="7" borderId="0" xfId="0" applyNumberFormat="1" applyFont="1" applyFill="1" applyBorder="1" applyAlignment="1" applyProtection="1">
      <alignment horizontal="center"/>
      <protection locked="0"/>
    </xf>
    <xf numFmtId="164" fontId="12" fillId="7" borderId="0" xfId="0" applyNumberFormat="1" applyFont="1" applyFill="1" applyBorder="1" applyAlignment="1" applyProtection="1">
      <protection locked="0"/>
    </xf>
    <xf numFmtId="164" fontId="0" fillId="7" borderId="0" xfId="0" applyNumberFormat="1" applyFill="1" applyBorder="1" applyAlignment="1" applyProtection="1">
      <protection locked="0"/>
    </xf>
    <xf numFmtId="164" fontId="13" fillId="7" borderId="0" xfId="0" applyNumberFormat="1" applyFont="1" applyFill="1" applyBorder="1" applyAlignment="1" applyProtection="1">
      <alignment horizontal="center"/>
      <protection locked="0"/>
    </xf>
    <xf numFmtId="164" fontId="11" fillId="0" borderId="0" xfId="0" applyNumberFormat="1" applyFont="1" applyBorder="1" applyAlignment="1" applyProtection="1">
      <alignment horizontal="center" vertical="top"/>
      <protection locked="0"/>
    </xf>
    <xf numFmtId="164" fontId="13" fillId="0" borderId="0" xfId="0" applyNumberFormat="1" applyFont="1" applyBorder="1" applyAlignment="1"/>
    <xf numFmtId="164" fontId="0" fillId="0" borderId="0" xfId="0" applyNumberFormat="1" applyBorder="1" applyAlignment="1"/>
    <xf numFmtId="2" fontId="0" fillId="0" borderId="0" xfId="0" applyNumberFormat="1" applyBorder="1" applyAlignment="1"/>
    <xf numFmtId="2" fontId="2" fillId="0" borderId="0" xfId="0" applyNumberFormat="1" applyFont="1" applyBorder="1" applyAlignment="1"/>
    <xf numFmtId="2" fontId="13" fillId="0" borderId="0" xfId="0" applyNumberFormat="1" applyFont="1" applyBorder="1" applyAlignment="1"/>
    <xf numFmtId="2" fontId="11" fillId="0" borderId="0" xfId="0" applyNumberFormat="1" applyFont="1" applyBorder="1" applyAlignment="1">
      <alignment horizontal="center" vertical="top"/>
    </xf>
    <xf numFmtId="49" fontId="0" fillId="0" borderId="0" xfId="0" applyNumberForma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1" fillId="0" borderId="0" xfId="0" applyNumberFormat="1" applyFont="1" applyBorder="1" applyAlignment="1">
      <alignment horizontal="center" vertical="top" wrapText="1"/>
    </xf>
    <xf numFmtId="0" fontId="11" fillId="7" borderId="0" xfId="0" applyFont="1" applyFill="1" applyBorder="1"/>
    <xf numFmtId="0" fontId="11" fillId="7" borderId="15" xfId="0" applyFont="1" applyFill="1" applyBorder="1"/>
    <xf numFmtId="0" fontId="0" fillId="7" borderId="0" xfId="0" applyFill="1" applyBorder="1"/>
    <xf numFmtId="0" fontId="0" fillId="7" borderId="15" xfId="0" applyFill="1" applyBorder="1"/>
    <xf numFmtId="0" fontId="13" fillId="0" borderId="0" xfId="0" applyFont="1"/>
    <xf numFmtId="0" fontId="13" fillId="0" borderId="11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1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2" fontId="13" fillId="0" borderId="11" xfId="0" applyNumberFormat="1" applyFont="1" applyBorder="1" applyAlignment="1">
      <alignment horizontal="center"/>
    </xf>
    <xf numFmtId="2" fontId="13" fillId="0" borderId="0" xfId="0" applyNumberFormat="1" applyFont="1"/>
    <xf numFmtId="164" fontId="11" fillId="7" borderId="0" xfId="0" applyNumberFormat="1" applyFont="1" applyFill="1" applyBorder="1"/>
    <xf numFmtId="164" fontId="0" fillId="7" borderId="0" xfId="0" applyNumberFormat="1" applyFill="1" applyBorder="1"/>
    <xf numFmtId="164" fontId="13" fillId="0" borderId="11" xfId="0" applyNumberFormat="1" applyFont="1" applyBorder="1" applyAlignment="1">
      <alignment horizontal="center" vertical="top" wrapText="1"/>
    </xf>
    <xf numFmtId="164" fontId="13" fillId="0" borderId="11" xfId="0" applyNumberFormat="1" applyFont="1" applyBorder="1" applyAlignment="1">
      <alignment horizontal="center"/>
    </xf>
    <xf numFmtId="164" fontId="13" fillId="0" borderId="0" xfId="0" applyNumberFormat="1" applyFont="1"/>
    <xf numFmtId="2" fontId="0" fillId="7" borderId="4" xfId="0" applyNumberFormat="1" applyFill="1" applyBorder="1"/>
    <xf numFmtId="2" fontId="13" fillId="0" borderId="20" xfId="0" applyNumberFormat="1" applyFont="1" applyBorder="1" applyAlignment="1">
      <alignment horizontal="center" vertical="top" wrapText="1"/>
    </xf>
    <xf numFmtId="2" fontId="13" fillId="0" borderId="20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2" fontId="13" fillId="0" borderId="0" xfId="0" applyNumberFormat="1" applyFont="1" applyAlignment="1">
      <alignment horizontal="center" vertical="top" wrapText="1"/>
    </xf>
    <xf numFmtId="49" fontId="13" fillId="0" borderId="11" xfId="0" applyNumberFormat="1" applyFont="1" applyBorder="1" applyAlignment="1">
      <alignment horizontal="center"/>
    </xf>
    <xf numFmtId="2" fontId="13" fillId="0" borderId="11" xfId="0" applyNumberFormat="1" applyFont="1" applyBorder="1" applyAlignment="1"/>
    <xf numFmtId="49" fontId="13" fillId="0" borderId="11" xfId="0" applyNumberFormat="1" applyFont="1" applyBorder="1" applyAlignment="1">
      <alignment wrapText="1"/>
    </xf>
    <xf numFmtId="49" fontId="13" fillId="0" borderId="11" xfId="0" applyNumberFormat="1" applyFont="1" applyBorder="1" applyAlignment="1"/>
    <xf numFmtId="164" fontId="13" fillId="0" borderId="11" xfId="0" applyNumberFormat="1" applyFont="1" applyBorder="1" applyAlignment="1"/>
    <xf numFmtId="2" fontId="4" fillId="8" borderId="0" xfId="0" applyNumberFormat="1" applyFont="1" applyFill="1"/>
    <xf numFmtId="49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0" borderId="0" xfId="0" applyNumberFormat="1" applyAlignment="1">
      <alignment vertical="center"/>
    </xf>
    <xf numFmtId="0" fontId="4" fillId="0" borderId="0" xfId="0" applyFont="1" applyAlignment="1">
      <alignment vertical="center" wrapText="1"/>
    </xf>
    <xf numFmtId="49" fontId="4" fillId="2" borderId="0" xfId="0" applyNumberFormat="1" applyFont="1" applyFill="1" applyAlignment="1">
      <alignment horizontal="left"/>
    </xf>
    <xf numFmtId="0" fontId="14" fillId="0" borderId="0" xfId="0" applyFont="1" applyAlignment="1">
      <alignment horizontal="left" vertical="top"/>
    </xf>
    <xf numFmtId="0" fontId="4" fillId="0" borderId="28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 indent="1"/>
    </xf>
    <xf numFmtId="0" fontId="14" fillId="0" borderId="28" xfId="0" applyFont="1" applyBorder="1" applyAlignment="1">
      <alignment horizontal="left" wrapText="1"/>
    </xf>
    <xf numFmtId="0" fontId="14" fillId="0" borderId="28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/>
    </xf>
    <xf numFmtId="0" fontId="14" fillId="0" borderId="24" xfId="0" applyFont="1" applyBorder="1" applyAlignment="1">
      <alignment horizontal="left" vertical="top"/>
    </xf>
    <xf numFmtId="0" fontId="4" fillId="9" borderId="28" xfId="0" applyFont="1" applyFill="1" applyBorder="1" applyAlignment="1">
      <alignment horizontal="center" vertical="top" wrapText="1"/>
    </xf>
    <xf numFmtId="0" fontId="14" fillId="9" borderId="28" xfId="0" applyFont="1" applyFill="1" applyBorder="1" applyAlignment="1">
      <alignment horizontal="center" vertical="top" wrapText="1"/>
    </xf>
    <xf numFmtId="0" fontId="4" fillId="9" borderId="28" xfId="0" applyFont="1" applyFill="1" applyBorder="1" applyAlignment="1">
      <alignment horizontal="left" vertical="top" wrapText="1" indent="1"/>
    </xf>
    <xf numFmtId="0" fontId="4" fillId="9" borderId="28" xfId="0" applyFont="1" applyFill="1" applyBorder="1" applyAlignment="1">
      <alignment horizontal="left" vertical="top" wrapText="1"/>
    </xf>
    <xf numFmtId="165" fontId="4" fillId="0" borderId="28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165" fontId="14" fillId="0" borderId="28" xfId="0" applyNumberFormat="1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1" fontId="14" fillId="0" borderId="28" xfId="0" applyNumberFormat="1" applyFont="1" applyBorder="1" applyAlignment="1">
      <alignment horizontal="center" vertical="center" shrinkToFit="1"/>
    </xf>
    <xf numFmtId="1" fontId="4" fillId="0" borderId="28" xfId="0" applyNumberFormat="1" applyFont="1" applyBorder="1" applyAlignment="1">
      <alignment horizontal="center" vertical="center" shrinkToFit="1"/>
    </xf>
    <xf numFmtId="167" fontId="15" fillId="0" borderId="28" xfId="0" applyNumberFormat="1" applyFont="1" applyBorder="1" applyAlignment="1">
      <alignment horizontal="center" vertical="center" shrinkToFit="1"/>
    </xf>
    <xf numFmtId="165" fontId="14" fillId="0" borderId="34" xfId="0" applyNumberFormat="1" applyFont="1" applyBorder="1" applyAlignment="1">
      <alignment horizontal="center" vertical="center" shrinkToFit="1"/>
    </xf>
    <xf numFmtId="1" fontId="14" fillId="0" borderId="34" xfId="0" applyNumberFormat="1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4" fillId="9" borderId="24" xfId="0" applyFont="1" applyFill="1" applyBorder="1" applyAlignment="1">
      <alignment horizontal="center" vertical="top"/>
    </xf>
    <xf numFmtId="0" fontId="4" fillId="9" borderId="22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164" fontId="4" fillId="0" borderId="0" xfId="0" applyNumberFormat="1" applyFont="1" applyFill="1"/>
    <xf numFmtId="2" fontId="4" fillId="0" borderId="0" xfId="0" applyNumberFormat="1" applyFont="1" applyAlignment="1">
      <alignment horizontal="center" vertical="center"/>
    </xf>
    <xf numFmtId="2" fontId="17" fillId="8" borderId="0" xfId="0" applyNumberFormat="1" applyFont="1" applyFill="1" applyAlignment="1">
      <alignment horizontal="right" vertical="center"/>
    </xf>
    <xf numFmtId="2" fontId="4" fillId="0" borderId="0" xfId="0" applyNumberFormat="1" applyFont="1" applyFill="1" applyAlignment="1">
      <alignment horizontal="right" vertical="center"/>
    </xf>
    <xf numFmtId="2" fontId="17" fillId="8" borderId="0" xfId="0" applyNumberFormat="1" applyFont="1" applyFill="1" applyAlignment="1">
      <alignment vertical="center"/>
    </xf>
    <xf numFmtId="0" fontId="17" fillId="8" borderId="0" xfId="0" applyFont="1" applyFill="1"/>
    <xf numFmtId="2" fontId="19" fillId="8" borderId="0" xfId="0" applyNumberFormat="1" applyFont="1" applyFill="1"/>
    <xf numFmtId="2" fontId="20" fillId="10" borderId="0" xfId="1" applyNumberFormat="1"/>
    <xf numFmtId="0" fontId="17" fillId="8" borderId="2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166" fontId="21" fillId="0" borderId="28" xfId="0" applyNumberFormat="1" applyFont="1" applyBorder="1" applyAlignment="1">
      <alignment horizontal="center" vertical="center" shrinkToFit="1"/>
    </xf>
    <xf numFmtId="167" fontId="21" fillId="0" borderId="28" xfId="0" applyNumberFormat="1" applyFont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2" fontId="4" fillId="0" borderId="0" xfId="0" applyNumberFormat="1" applyFont="1" applyFill="1" applyAlignment="1">
      <alignment horizontal="right" vertical="top"/>
    </xf>
    <xf numFmtId="2" fontId="4" fillId="0" borderId="0" xfId="0" applyNumberFormat="1" applyFont="1" applyFill="1" applyAlignment="1">
      <alignment horizontal="center" vertical="top" wrapText="1"/>
    </xf>
    <xf numFmtId="2" fontId="3" fillId="0" borderId="0" xfId="0" applyNumberFormat="1" applyFont="1" applyFill="1" applyAlignment="1">
      <alignment horizontal="right" vertical="top"/>
    </xf>
    <xf numFmtId="2" fontId="17" fillId="8" borderId="0" xfId="0" applyNumberFormat="1" applyFont="1" applyFill="1"/>
    <xf numFmtId="2" fontId="17" fillId="0" borderId="0" xfId="0" applyNumberFormat="1" applyFont="1"/>
    <xf numFmtId="2" fontId="17" fillId="6" borderId="0" xfId="0" applyNumberFormat="1" applyFont="1" applyFill="1"/>
    <xf numFmtId="164" fontId="17" fillId="0" borderId="0" xfId="0" applyNumberFormat="1" applyFont="1"/>
    <xf numFmtId="0" fontId="14" fillId="0" borderId="22" xfId="0" applyFont="1" applyBorder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left" vertical="top" wrapText="1"/>
    </xf>
    <xf numFmtId="0" fontId="14" fillId="0" borderId="32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left" vertical="top" wrapText="1"/>
    </xf>
    <xf numFmtId="1" fontId="14" fillId="0" borderId="22" xfId="0" applyNumberFormat="1" applyFont="1" applyBorder="1" applyAlignment="1">
      <alignment horizontal="left" vertical="top" shrinkToFit="1"/>
    </xf>
    <xf numFmtId="1" fontId="14" fillId="0" borderId="23" xfId="0" applyNumberFormat="1" applyFont="1" applyBorder="1" applyAlignment="1">
      <alignment horizontal="left" vertical="top" shrinkToFit="1"/>
    </xf>
    <xf numFmtId="1" fontId="14" fillId="0" borderId="24" xfId="0" applyNumberFormat="1" applyFont="1" applyBorder="1" applyAlignment="1">
      <alignment horizontal="left" vertical="top" shrinkToFit="1"/>
    </xf>
    <xf numFmtId="0" fontId="14" fillId="0" borderId="22" xfId="0" applyFont="1" applyBorder="1" applyAlignment="1">
      <alignment horizontal="left" vertical="top" wrapText="1"/>
    </xf>
    <xf numFmtId="0" fontId="14" fillId="0" borderId="24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0" fillId="7" borderId="2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/>
    </xf>
    <xf numFmtId="0" fontId="11" fillId="7" borderId="15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left"/>
    </xf>
    <xf numFmtId="0" fontId="13" fillId="7" borderId="16" xfId="0" applyFont="1" applyFill="1" applyBorder="1" applyAlignment="1">
      <alignment horizontal="center"/>
    </xf>
    <xf numFmtId="0" fontId="13" fillId="7" borderId="17" xfId="0" applyFont="1" applyFill="1" applyBorder="1" applyAlignment="1">
      <alignment horizontal="center"/>
    </xf>
    <xf numFmtId="0" fontId="13" fillId="7" borderId="18" xfId="0" applyFont="1" applyFill="1" applyBorder="1" applyAlignment="1">
      <alignment horizontal="center"/>
    </xf>
    <xf numFmtId="0" fontId="13" fillId="7" borderId="19" xfId="0" applyFont="1" applyFill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0</xdr:row>
      <xdr:rowOff>141856</xdr:rowOff>
    </xdr:from>
    <xdr:ext cx="2237232" cy="571375"/>
    <xdr:pic>
      <xdr:nvPicPr>
        <xdr:cNvPr id="2" name="image1.png">
          <a:extLst>
            <a:ext uri="{FF2B5EF4-FFF2-40B4-BE49-F238E27FC236}">
              <a16:creationId xmlns:a16="http://schemas.microsoft.com/office/drawing/2014/main" id="{6E1C4E0C-D5D6-41ED-A8D7-C49A66765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7075" y="141856"/>
          <a:ext cx="2237232" cy="571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10"/>
  <sheetViews>
    <sheetView workbookViewId="0">
      <pane ySplit="2" topLeftCell="A3" activePane="bottomLeft" state="frozen"/>
      <selection pane="bottomLeft" activeCell="M4" sqref="M4"/>
    </sheetView>
  </sheetViews>
  <sheetFormatPr defaultRowHeight="12.9"/>
  <cols>
    <col min="1" max="1" width="12.875" style="40" customWidth="1"/>
    <col min="2" max="3" width="12" style="40" customWidth="1"/>
    <col min="4" max="4" width="20.75" style="40" customWidth="1"/>
    <col min="5" max="5" width="7.875" style="40" bestFit="1" customWidth="1"/>
    <col min="6" max="6" width="20.75" style="40" customWidth="1"/>
    <col min="7" max="7" width="9.125" style="41"/>
    <col min="8" max="8" width="11.125" style="41" bestFit="1" customWidth="1"/>
    <col min="9" max="9" width="21.375" style="42" bestFit="1" customWidth="1"/>
    <col min="10" max="10" width="13.25" style="42" customWidth="1"/>
    <col min="11" max="11" width="11.125" style="5" customWidth="1"/>
    <col min="12" max="12" width="12" style="5" customWidth="1"/>
    <col min="13" max="13" width="46" customWidth="1"/>
    <col min="14" max="16" width="7.25" hidden="1" customWidth="1"/>
    <col min="17" max="23" width="9.125" hidden="1" customWidth="1"/>
    <col min="25" max="25" width="10.75" bestFit="1" customWidth="1"/>
    <col min="26" max="26" width="10.25" bestFit="1" customWidth="1"/>
  </cols>
  <sheetData>
    <row r="1" spans="1:26" ht="13.6">
      <c r="N1" s="45" t="s">
        <v>14</v>
      </c>
      <c r="O1" s="45" t="s">
        <v>15</v>
      </c>
      <c r="P1" s="45" t="s">
        <v>16</v>
      </c>
    </row>
    <row r="2" spans="1:26" s="39" customFormat="1" ht="14.3">
      <c r="A2" s="35" t="s">
        <v>31</v>
      </c>
      <c r="B2" s="35" t="s">
        <v>32</v>
      </c>
      <c r="C2" s="35" t="s">
        <v>98</v>
      </c>
      <c r="D2" s="35" t="s">
        <v>38</v>
      </c>
      <c r="E2" s="35" t="s">
        <v>101</v>
      </c>
      <c r="F2" s="35" t="s">
        <v>53</v>
      </c>
      <c r="G2" s="36" t="s">
        <v>33</v>
      </c>
      <c r="H2" s="36" t="s">
        <v>614</v>
      </c>
      <c r="I2" s="37" t="s">
        <v>34</v>
      </c>
      <c r="J2" s="37" t="s">
        <v>52</v>
      </c>
      <c r="K2" s="38" t="s">
        <v>35</v>
      </c>
      <c r="L2" s="38" t="s">
        <v>36</v>
      </c>
      <c r="M2" s="39" t="s">
        <v>37</v>
      </c>
      <c r="N2" s="39" t="s">
        <v>61</v>
      </c>
      <c r="O2" s="39" t="s">
        <v>61</v>
      </c>
      <c r="P2" s="39" t="s">
        <v>61</v>
      </c>
      <c r="Q2" s="39" t="s">
        <v>54</v>
      </c>
      <c r="R2" s="39" t="s">
        <v>55</v>
      </c>
      <c r="S2" s="39" t="s">
        <v>56</v>
      </c>
      <c r="T2" s="39" t="s">
        <v>115</v>
      </c>
      <c r="U2" s="39" t="s">
        <v>57</v>
      </c>
      <c r="V2" s="39" t="s">
        <v>58</v>
      </c>
      <c r="W2" s="39" t="s">
        <v>59</v>
      </c>
      <c r="X2" s="39" t="s">
        <v>630</v>
      </c>
      <c r="Y2" s="39" t="s">
        <v>631</v>
      </c>
    </row>
    <row r="3" spans="1:26" s="61" customFormat="1" ht="25.85">
      <c r="A3" s="149" t="s">
        <v>118</v>
      </c>
      <c r="B3" s="148"/>
      <c r="C3" s="149" t="s">
        <v>99</v>
      </c>
      <c r="D3" s="149" t="s">
        <v>96</v>
      </c>
      <c r="E3" s="149" t="s">
        <v>102</v>
      </c>
      <c r="F3" s="149" t="s">
        <v>103</v>
      </c>
      <c r="G3" s="150">
        <v>1</v>
      </c>
      <c r="H3" s="150"/>
      <c r="I3" s="151" t="s">
        <v>97</v>
      </c>
      <c r="J3" s="183"/>
      <c r="K3" s="152">
        <f>SUM('DOOR SCHEDULE'!W375)</f>
        <v>63515.449999999961</v>
      </c>
      <c r="L3" s="152">
        <f>SUM(G3)*K3</f>
        <v>63515.449999999961</v>
      </c>
      <c r="M3" s="153" t="s">
        <v>577</v>
      </c>
      <c r="N3" s="152"/>
      <c r="O3" s="152"/>
      <c r="P3" s="152"/>
    </row>
    <row r="4" spans="1:26" s="61" customFormat="1" ht="64.55">
      <c r="A4" s="149" t="s">
        <v>119</v>
      </c>
      <c r="B4" s="148"/>
      <c r="C4" s="149" t="s">
        <v>100</v>
      </c>
      <c r="D4" s="149" t="s">
        <v>116</v>
      </c>
      <c r="E4" s="149" t="s">
        <v>104</v>
      </c>
      <c r="F4" s="149" t="s">
        <v>117</v>
      </c>
      <c r="G4" s="150">
        <v>1</v>
      </c>
      <c r="H4" s="187" t="s">
        <v>615</v>
      </c>
      <c r="I4" s="151" t="s">
        <v>106</v>
      </c>
      <c r="J4" s="151" t="s">
        <v>105</v>
      </c>
      <c r="K4" s="152">
        <f>SUM(BUILDUPS!I2159)</f>
        <v>88567.1412385</v>
      </c>
      <c r="L4" s="152">
        <f t="shared" ref="L4:L54" si="0">SUM(G4)*K4</f>
        <v>88567.1412385</v>
      </c>
      <c r="M4" s="153" t="s">
        <v>616</v>
      </c>
      <c r="N4" s="152">
        <f>SUM(BUILDUPS!K2159)</f>
        <v>227.7</v>
      </c>
      <c r="O4" s="152">
        <f>SUM(BUILDUPS!L2159)</f>
        <v>839</v>
      </c>
      <c r="P4" s="152">
        <f>SUM(BUILDUPS!M2159)</f>
        <v>113.85</v>
      </c>
      <c r="X4" s="190">
        <f>SUM(BUILDUPS!V2159)</f>
        <v>79251.368010000006</v>
      </c>
      <c r="Y4" s="190">
        <f>SUM(K4)-X4</f>
        <v>9315.7732284999947</v>
      </c>
    </row>
    <row r="5" spans="1:26" s="61" customFormat="1" ht="51.65">
      <c r="A5" s="149" t="s">
        <v>120</v>
      </c>
      <c r="B5" s="148"/>
      <c r="C5" s="149" t="s">
        <v>100</v>
      </c>
      <c r="D5" s="149" t="s">
        <v>612</v>
      </c>
      <c r="E5" s="149" t="s">
        <v>104</v>
      </c>
      <c r="F5" s="149" t="s">
        <v>613</v>
      </c>
      <c r="G5" s="150">
        <v>1</v>
      </c>
      <c r="H5" s="187" t="s">
        <v>615</v>
      </c>
      <c r="I5" s="183"/>
      <c r="J5" s="183"/>
      <c r="K5" s="152">
        <f>SUM(K4)/50*21</f>
        <v>37198.199320170002</v>
      </c>
      <c r="L5" s="152">
        <f t="shared" si="0"/>
        <v>37198.199320170002</v>
      </c>
      <c r="M5" s="153" t="s">
        <v>617</v>
      </c>
      <c r="N5" s="152">
        <f t="shared" ref="N5:P5" si="1">SUM(N4)/50*21</f>
        <v>95.633999999999986</v>
      </c>
      <c r="O5" s="152">
        <f t="shared" si="1"/>
        <v>352.38</v>
      </c>
      <c r="P5" s="152">
        <f t="shared" si="1"/>
        <v>47.816999999999993</v>
      </c>
      <c r="X5" s="190">
        <f>SUM(X4)/50*21</f>
        <v>33285.574564200004</v>
      </c>
      <c r="Y5" s="190">
        <f t="shared" ref="Y5:Y8" si="2">SUM(K5)-X5</f>
        <v>3912.6247559699987</v>
      </c>
    </row>
    <row r="6" spans="1:26" s="61" customFormat="1" ht="51.65">
      <c r="A6" s="149" t="s">
        <v>121</v>
      </c>
      <c r="B6" s="148"/>
      <c r="C6" s="149" t="s">
        <v>100</v>
      </c>
      <c r="D6" s="149" t="s">
        <v>618</v>
      </c>
      <c r="E6" s="149" t="s">
        <v>104</v>
      </c>
      <c r="F6" s="149" t="s">
        <v>619</v>
      </c>
      <c r="G6" s="150">
        <v>1</v>
      </c>
      <c r="H6" s="187" t="s">
        <v>615</v>
      </c>
      <c r="I6" s="183"/>
      <c r="J6" s="183"/>
      <c r="K6" s="152">
        <f>SUM(K4)/50*15.5</f>
        <v>27455.813783935002</v>
      </c>
      <c r="L6" s="152">
        <f t="shared" si="0"/>
        <v>27455.813783935002</v>
      </c>
      <c r="M6" s="153" t="s">
        <v>617</v>
      </c>
      <c r="N6" s="152">
        <f t="shared" ref="N6:P6" si="3">SUM(N4)/50*15.5</f>
        <v>70.586999999999989</v>
      </c>
      <c r="O6" s="152">
        <f t="shared" si="3"/>
        <v>260.09000000000003</v>
      </c>
      <c r="P6" s="152">
        <f t="shared" si="3"/>
        <v>35.293499999999995</v>
      </c>
      <c r="X6" s="190">
        <f>SUM(X4)/50*15.5</f>
        <v>24567.924083100002</v>
      </c>
      <c r="Y6" s="190">
        <f t="shared" si="2"/>
        <v>2887.8897008349995</v>
      </c>
    </row>
    <row r="7" spans="1:26" s="61" customFormat="1" ht="51.65">
      <c r="A7" s="149" t="s">
        <v>122</v>
      </c>
      <c r="B7" s="148"/>
      <c r="C7" s="149" t="s">
        <v>100</v>
      </c>
      <c r="D7" s="149" t="s">
        <v>620</v>
      </c>
      <c r="E7" s="149" t="s">
        <v>104</v>
      </c>
      <c r="F7" s="149" t="s">
        <v>621</v>
      </c>
      <c r="G7" s="150">
        <v>1</v>
      </c>
      <c r="H7" s="187" t="s">
        <v>615</v>
      </c>
      <c r="I7" s="183"/>
      <c r="J7" s="183"/>
      <c r="K7" s="152">
        <f>SUM(K4)/50*26.5</f>
        <v>46940.584856405003</v>
      </c>
      <c r="L7" s="152">
        <f t="shared" si="0"/>
        <v>46940.584856405003</v>
      </c>
      <c r="M7" s="153" t="s">
        <v>617</v>
      </c>
      <c r="N7" s="152">
        <f t="shared" ref="N7:P7" si="4">SUM(N4)/50*26.5</f>
        <v>120.68099999999998</v>
      </c>
      <c r="O7" s="152">
        <f t="shared" si="4"/>
        <v>444.67</v>
      </c>
      <c r="P7" s="152">
        <f t="shared" si="4"/>
        <v>60.340499999999992</v>
      </c>
      <c r="X7" s="190">
        <f>SUM(X4)/50*26.5</f>
        <v>42003.225045300009</v>
      </c>
      <c r="Y7" s="190">
        <f t="shared" si="2"/>
        <v>4937.3598111049942</v>
      </c>
    </row>
    <row r="8" spans="1:26" s="61" customFormat="1" ht="51.65">
      <c r="A8" s="149" t="s">
        <v>123</v>
      </c>
      <c r="B8" s="148"/>
      <c r="C8" s="149" t="s">
        <v>623</v>
      </c>
      <c r="D8" s="149" t="s">
        <v>618</v>
      </c>
      <c r="E8" s="149" t="s">
        <v>104</v>
      </c>
      <c r="F8" s="149" t="s">
        <v>624</v>
      </c>
      <c r="G8" s="150">
        <v>1</v>
      </c>
      <c r="H8" s="187" t="s">
        <v>625</v>
      </c>
      <c r="I8" s="183"/>
      <c r="J8" s="183"/>
      <c r="K8" s="152">
        <f>SUM(K4)/50*5</f>
        <v>8856.7141238500008</v>
      </c>
      <c r="L8" s="152">
        <f t="shared" si="0"/>
        <v>8856.7141238500008</v>
      </c>
      <c r="M8" s="153" t="s">
        <v>617</v>
      </c>
      <c r="N8" s="152">
        <f>SUM(BUILDUPS!K2288)</f>
        <v>0</v>
      </c>
      <c r="O8" s="152">
        <f>SUM(BUILDUPS!L2288)</f>
        <v>0</v>
      </c>
      <c r="P8" s="152">
        <f>SUM(BUILDUPS!M2288)</f>
        <v>0</v>
      </c>
      <c r="X8" s="190">
        <f>SUM(X4)/50*5</f>
        <v>7925.1368010000006</v>
      </c>
      <c r="Y8" s="190">
        <f t="shared" si="2"/>
        <v>931.5773228500002</v>
      </c>
    </row>
    <row r="9" spans="1:26" ht="13.6">
      <c r="A9" s="80" t="s">
        <v>124</v>
      </c>
      <c r="D9" s="80"/>
      <c r="E9" s="80"/>
      <c r="F9" s="80"/>
      <c r="K9" s="5">
        <f>SUM(BUILDUPS!I2320)</f>
        <v>0</v>
      </c>
      <c r="L9" s="5">
        <f t="shared" si="0"/>
        <v>0</v>
      </c>
      <c r="N9" s="5">
        <f>SUM(BUILDUPS!K2320)</f>
        <v>0</v>
      </c>
      <c r="O9" s="5">
        <f>SUM(BUILDUPS!L2320)</f>
        <v>0</v>
      </c>
      <c r="P9" s="5">
        <f>SUM(BUILDUPS!M2320)</f>
        <v>0</v>
      </c>
      <c r="X9" s="191"/>
      <c r="Y9" s="192">
        <f>SUM(Y4:Y8)</f>
        <v>21985.224819259987</v>
      </c>
      <c r="Z9" s="191" t="s">
        <v>632</v>
      </c>
    </row>
    <row r="10" spans="1:26">
      <c r="A10" s="80" t="s">
        <v>125</v>
      </c>
      <c r="D10" s="80"/>
      <c r="E10" s="80"/>
      <c r="F10" s="80"/>
      <c r="K10" s="5">
        <f>SUM(BUILDUPS!I2352)</f>
        <v>0</v>
      </c>
      <c r="L10" s="5">
        <f t="shared" si="0"/>
        <v>0</v>
      </c>
      <c r="N10" s="5">
        <f>SUM(BUILDUPS!K2352)</f>
        <v>0</v>
      </c>
      <c r="O10" s="5">
        <f>SUM(BUILDUPS!L2352)</f>
        <v>0</v>
      </c>
      <c r="P10" s="5">
        <f>SUM(BUILDUPS!M2352)</f>
        <v>0</v>
      </c>
    </row>
    <row r="11" spans="1:26">
      <c r="A11" s="80" t="s">
        <v>126</v>
      </c>
      <c r="D11" s="80"/>
      <c r="E11" s="80"/>
      <c r="F11" s="80"/>
      <c r="K11" s="5">
        <f>SUM(BUILDUPS!I2384)</f>
        <v>0</v>
      </c>
      <c r="L11" s="5">
        <f t="shared" si="0"/>
        <v>0</v>
      </c>
      <c r="N11" s="5">
        <f>SUM(BUILDUPS!K2384)</f>
        <v>0</v>
      </c>
      <c r="O11" s="5">
        <f>SUM(BUILDUPS!L2384)</f>
        <v>0</v>
      </c>
      <c r="P11" s="5">
        <f>SUM(BUILDUPS!M2384)</f>
        <v>0</v>
      </c>
    </row>
    <row r="12" spans="1:26">
      <c r="A12" s="80" t="s">
        <v>127</v>
      </c>
      <c r="D12" s="80"/>
      <c r="E12" s="80"/>
      <c r="F12" s="80"/>
      <c r="K12" s="5">
        <f>SUM(BUILDUPS!I2416)</f>
        <v>0</v>
      </c>
      <c r="L12" s="5">
        <f t="shared" si="0"/>
        <v>0</v>
      </c>
      <c r="N12" s="5">
        <f>SUM(BUILDUPS!K2416)</f>
        <v>0</v>
      </c>
      <c r="O12" s="5">
        <f>SUM(BUILDUPS!L2416)</f>
        <v>0</v>
      </c>
      <c r="P12" s="5">
        <f>SUM(BUILDUPS!M2416)</f>
        <v>0</v>
      </c>
    </row>
    <row r="13" spans="1:26" hidden="1">
      <c r="A13" s="80" t="s">
        <v>128</v>
      </c>
      <c r="D13" s="80"/>
      <c r="E13" s="80"/>
      <c r="F13" s="80"/>
      <c r="K13" s="5">
        <f>SUM(BUILDUPS!I2448)</f>
        <v>0</v>
      </c>
      <c r="L13" s="5">
        <f t="shared" si="0"/>
        <v>0</v>
      </c>
      <c r="N13" s="5">
        <f>SUM(BUILDUPS!K2448)</f>
        <v>0</v>
      </c>
      <c r="O13" s="5">
        <f>SUM(BUILDUPS!L2448)</f>
        <v>0</v>
      </c>
      <c r="P13" s="5">
        <f>SUM(BUILDUPS!M2448)</f>
        <v>0</v>
      </c>
    </row>
    <row r="14" spans="1:26" hidden="1">
      <c r="A14" s="80" t="s">
        <v>129</v>
      </c>
      <c r="D14" s="80"/>
      <c r="E14" s="80"/>
      <c r="F14" s="80"/>
      <c r="K14" s="5">
        <f>SUM(BUILDUPS!I2480)</f>
        <v>0</v>
      </c>
      <c r="L14" s="5">
        <f t="shared" si="0"/>
        <v>0</v>
      </c>
      <c r="N14" s="5">
        <f>SUM(BUILDUPS!K2480)</f>
        <v>0</v>
      </c>
      <c r="O14" s="5">
        <f>SUM(BUILDUPS!L2480)</f>
        <v>0</v>
      </c>
      <c r="P14" s="5">
        <f>SUM(BUILDUPS!M2480)</f>
        <v>0</v>
      </c>
    </row>
    <row r="15" spans="1:26" hidden="1">
      <c r="A15" s="80" t="s">
        <v>130</v>
      </c>
      <c r="D15" s="80"/>
      <c r="E15" s="80"/>
      <c r="F15" s="80"/>
      <c r="K15" s="5">
        <f>SUM(BUILDUPS!I2512)</f>
        <v>0</v>
      </c>
      <c r="L15" s="5">
        <f t="shared" si="0"/>
        <v>0</v>
      </c>
      <c r="N15" s="5">
        <f>SUM(BUILDUPS!K2512)</f>
        <v>0</v>
      </c>
      <c r="O15" s="5">
        <f>SUM(BUILDUPS!L2512)</f>
        <v>0</v>
      </c>
      <c r="P15" s="5">
        <f>SUM(BUILDUPS!M2512)</f>
        <v>0</v>
      </c>
    </row>
    <row r="16" spans="1:26" hidden="1">
      <c r="A16" s="80" t="s">
        <v>131</v>
      </c>
      <c r="D16" s="80"/>
      <c r="E16" s="80"/>
      <c r="F16" s="80"/>
      <c r="K16" s="5">
        <f>SUM(BUILDUPS!I2544)</f>
        <v>0</v>
      </c>
      <c r="L16" s="5">
        <f t="shared" si="0"/>
        <v>0</v>
      </c>
      <c r="N16" s="5">
        <f>SUM(BUILDUPS!K2544)</f>
        <v>0</v>
      </c>
      <c r="O16" s="5">
        <f>SUM(BUILDUPS!L2544)</f>
        <v>0</v>
      </c>
      <c r="P16" s="5">
        <f>SUM(BUILDUPS!M2544)</f>
        <v>0</v>
      </c>
    </row>
    <row r="17" spans="1:16" hidden="1">
      <c r="A17" s="80" t="s">
        <v>132</v>
      </c>
      <c r="D17" s="80"/>
      <c r="E17" s="80"/>
      <c r="F17" s="80"/>
      <c r="K17" s="5">
        <f>SUM(BUILDUPS!I2576)</f>
        <v>0</v>
      </c>
      <c r="L17" s="5">
        <f t="shared" si="0"/>
        <v>0</v>
      </c>
      <c r="N17" s="5">
        <f>SUM(BUILDUPS!K2576)</f>
        <v>0</v>
      </c>
      <c r="O17" s="5">
        <f>SUM(BUILDUPS!L2576)</f>
        <v>0</v>
      </c>
      <c r="P17" s="5">
        <f>SUM(BUILDUPS!M2576)</f>
        <v>0</v>
      </c>
    </row>
    <row r="18" spans="1:16" hidden="1">
      <c r="A18" s="80" t="s">
        <v>133</v>
      </c>
      <c r="D18" s="80"/>
      <c r="E18" s="80"/>
      <c r="F18" s="80"/>
      <c r="K18" s="5">
        <f>SUM(BUILDUPS!I2608)</f>
        <v>0</v>
      </c>
      <c r="L18" s="5">
        <f t="shared" si="0"/>
        <v>0</v>
      </c>
      <c r="N18" s="5">
        <f>SUM(BUILDUPS!K2608)</f>
        <v>0</v>
      </c>
      <c r="O18" s="5">
        <f>SUM(BUILDUPS!L2608)</f>
        <v>0</v>
      </c>
      <c r="P18" s="5">
        <f>SUM(BUILDUPS!M2608)</f>
        <v>0</v>
      </c>
    </row>
    <row r="19" spans="1:16" hidden="1">
      <c r="A19" s="80" t="s">
        <v>134</v>
      </c>
      <c r="D19" s="80"/>
      <c r="E19" s="80"/>
      <c r="F19" s="80"/>
      <c r="K19" s="5">
        <f>SUM(BUILDUPS!I2640)</f>
        <v>0</v>
      </c>
      <c r="L19" s="5">
        <f t="shared" si="0"/>
        <v>0</v>
      </c>
      <c r="N19" s="5">
        <f>SUM(BUILDUPS!K2640)</f>
        <v>0</v>
      </c>
      <c r="O19" s="5">
        <f>SUM(BUILDUPS!L2640)</f>
        <v>0</v>
      </c>
      <c r="P19" s="5">
        <f>SUM(BUILDUPS!M2640)</f>
        <v>0</v>
      </c>
    </row>
    <row r="20" spans="1:16" hidden="1">
      <c r="A20" s="80" t="s">
        <v>135</v>
      </c>
      <c r="D20" s="80"/>
      <c r="E20" s="80"/>
      <c r="F20" s="80"/>
      <c r="K20" s="5">
        <f>SUM(BUILDUPS!I2672)</f>
        <v>0</v>
      </c>
      <c r="L20" s="5">
        <f t="shared" si="0"/>
        <v>0</v>
      </c>
      <c r="N20" s="5">
        <f>SUM(BUILDUPS!K2672)</f>
        <v>0</v>
      </c>
      <c r="O20" s="5">
        <f>SUM(BUILDUPS!L2672)</f>
        <v>0</v>
      </c>
      <c r="P20" s="5">
        <f>SUM(BUILDUPS!M2672)</f>
        <v>0</v>
      </c>
    </row>
    <row r="21" spans="1:16" hidden="1">
      <c r="A21" s="80" t="s">
        <v>136</v>
      </c>
      <c r="D21" s="80"/>
      <c r="E21" s="80"/>
      <c r="F21" s="80"/>
      <c r="K21" s="5">
        <f>SUM(BUILDUPS!I2704)</f>
        <v>0</v>
      </c>
      <c r="L21" s="5">
        <f t="shared" si="0"/>
        <v>0</v>
      </c>
      <c r="N21" s="5">
        <f>SUM(BUILDUPS!K2704)</f>
        <v>0</v>
      </c>
      <c r="O21" s="5">
        <f>SUM(BUILDUPS!L2704)</f>
        <v>0</v>
      </c>
      <c r="P21" s="5">
        <f>SUM(BUILDUPS!M2704)</f>
        <v>0</v>
      </c>
    </row>
    <row r="22" spans="1:16" hidden="1">
      <c r="A22" s="80" t="s">
        <v>137</v>
      </c>
      <c r="D22" s="80"/>
      <c r="E22" s="80"/>
      <c r="F22" s="80"/>
      <c r="K22" s="5">
        <f>SUM(BUILDUPS!I2736)</f>
        <v>0</v>
      </c>
      <c r="L22" s="5">
        <f t="shared" si="0"/>
        <v>0</v>
      </c>
      <c r="N22" s="5">
        <f>SUM(BUILDUPS!K2736)</f>
        <v>0</v>
      </c>
      <c r="O22" s="5">
        <f>SUM(BUILDUPS!L2736)</f>
        <v>0</v>
      </c>
      <c r="P22" s="5">
        <f>SUM(BUILDUPS!M2736)</f>
        <v>0</v>
      </c>
    </row>
    <row r="23" spans="1:16" hidden="1">
      <c r="A23" s="80" t="s">
        <v>138</v>
      </c>
      <c r="D23" s="80"/>
      <c r="E23" s="80"/>
      <c r="F23" s="80"/>
      <c r="K23" s="5">
        <f>SUM(BUILDUPS!I2768)</f>
        <v>0</v>
      </c>
      <c r="L23" s="5">
        <f t="shared" si="0"/>
        <v>0</v>
      </c>
      <c r="N23" s="5">
        <f>SUM(BUILDUPS!K2768)</f>
        <v>0</v>
      </c>
      <c r="O23" s="5">
        <f>SUM(BUILDUPS!L2768)</f>
        <v>0</v>
      </c>
      <c r="P23" s="5">
        <f>SUM(BUILDUPS!M2768)</f>
        <v>0</v>
      </c>
    </row>
    <row r="24" spans="1:16" hidden="1">
      <c r="A24" s="80" t="s">
        <v>139</v>
      </c>
      <c r="D24" s="80"/>
      <c r="E24" s="80"/>
      <c r="F24" s="80"/>
      <c r="K24" s="5">
        <f>SUM(BUILDUPS!I2800)</f>
        <v>0</v>
      </c>
      <c r="L24" s="5">
        <f t="shared" si="0"/>
        <v>0</v>
      </c>
      <c r="N24" s="5">
        <f>SUM(BUILDUPS!K2800)</f>
        <v>0</v>
      </c>
      <c r="O24" s="5">
        <f>SUM(BUILDUPS!L2800)</f>
        <v>0</v>
      </c>
      <c r="P24" s="5">
        <f>SUM(BUILDUPS!M2800)</f>
        <v>0</v>
      </c>
    </row>
    <row r="25" spans="1:16" hidden="1">
      <c r="A25" s="80" t="s">
        <v>140</v>
      </c>
      <c r="D25" s="80"/>
      <c r="E25" s="80"/>
      <c r="F25" s="80"/>
      <c r="K25" s="5">
        <f>SUM(BUILDUPS!I2832)</f>
        <v>0</v>
      </c>
      <c r="L25" s="5">
        <f t="shared" si="0"/>
        <v>0</v>
      </c>
      <c r="N25" s="5">
        <f>SUM(BUILDUPS!K2832)</f>
        <v>0</v>
      </c>
      <c r="O25" s="5">
        <f>SUM(BUILDUPS!L2832)</f>
        <v>0</v>
      </c>
      <c r="P25" s="5">
        <f>SUM(BUILDUPS!M2832)</f>
        <v>0</v>
      </c>
    </row>
    <row r="26" spans="1:16" hidden="1">
      <c r="A26" s="80" t="s">
        <v>141</v>
      </c>
      <c r="D26" s="80"/>
      <c r="E26" s="80"/>
      <c r="F26" s="80"/>
      <c r="K26" s="5">
        <f>SUM(BUILDUPS!I2864)</f>
        <v>0</v>
      </c>
      <c r="L26" s="5">
        <f t="shared" si="0"/>
        <v>0</v>
      </c>
      <c r="N26" s="5">
        <f>SUM(BUILDUPS!K2864)</f>
        <v>0</v>
      </c>
      <c r="O26" s="5">
        <f>SUM(BUILDUPS!L2864)</f>
        <v>0</v>
      </c>
      <c r="P26" s="5">
        <f>SUM(BUILDUPS!M2864)</f>
        <v>0</v>
      </c>
    </row>
    <row r="27" spans="1:16" hidden="1">
      <c r="A27" s="80" t="s">
        <v>142</v>
      </c>
      <c r="D27" s="80"/>
      <c r="E27" s="80"/>
      <c r="F27" s="80"/>
      <c r="K27" s="5">
        <f>SUM(BUILDUPS!I2896)</f>
        <v>0</v>
      </c>
      <c r="L27" s="5">
        <f t="shared" si="0"/>
        <v>0</v>
      </c>
      <c r="N27" s="5">
        <f>SUM(BUILDUPS!K2896)</f>
        <v>0</v>
      </c>
      <c r="O27" s="5">
        <f>SUM(BUILDUPS!L2896)</f>
        <v>0</v>
      </c>
      <c r="P27" s="5">
        <f>SUM(BUILDUPS!M2896)</f>
        <v>0</v>
      </c>
    </row>
    <row r="28" spans="1:16" hidden="1">
      <c r="A28" s="80" t="s">
        <v>143</v>
      </c>
      <c r="D28" s="80"/>
      <c r="E28" s="80"/>
      <c r="F28" s="80"/>
      <c r="K28" s="5">
        <f>SUM(BUILDUPS!I2928)</f>
        <v>0</v>
      </c>
      <c r="L28" s="5">
        <f t="shared" si="0"/>
        <v>0</v>
      </c>
      <c r="N28" s="5">
        <f>SUM(BUILDUPS!K2928)</f>
        <v>0</v>
      </c>
      <c r="O28" s="5">
        <f>SUM(BUILDUPS!L2928)</f>
        <v>0</v>
      </c>
      <c r="P28" s="5">
        <f>SUM(BUILDUPS!M2928)</f>
        <v>0</v>
      </c>
    </row>
    <row r="29" spans="1:16" hidden="1">
      <c r="A29" s="80" t="s">
        <v>144</v>
      </c>
      <c r="D29" s="80"/>
      <c r="E29" s="80"/>
      <c r="F29" s="80"/>
      <c r="K29" s="5">
        <f>SUM(BUILDUPS!I2960)</f>
        <v>0</v>
      </c>
      <c r="L29" s="5">
        <f t="shared" si="0"/>
        <v>0</v>
      </c>
      <c r="N29" s="5">
        <f>SUM(BUILDUPS!K2960)</f>
        <v>0</v>
      </c>
      <c r="O29" s="5">
        <f>SUM(BUILDUPS!L2960)</f>
        <v>0</v>
      </c>
      <c r="P29" s="5">
        <f>SUM(BUILDUPS!M2960)</f>
        <v>0</v>
      </c>
    </row>
    <row r="30" spans="1:16" hidden="1">
      <c r="A30" s="80" t="s">
        <v>145</v>
      </c>
      <c r="D30" s="80"/>
      <c r="E30" s="80"/>
      <c r="F30" s="80"/>
      <c r="K30" s="5">
        <f>SUM(BUILDUPS!I2992)</f>
        <v>0</v>
      </c>
      <c r="L30" s="5">
        <f t="shared" si="0"/>
        <v>0</v>
      </c>
      <c r="N30" s="5">
        <f>SUM(BUILDUPS!K2992)</f>
        <v>0</v>
      </c>
      <c r="O30" s="5">
        <f>SUM(BUILDUPS!L2992)</f>
        <v>0</v>
      </c>
      <c r="P30" s="5">
        <f>SUM(BUILDUPS!M2992)</f>
        <v>0</v>
      </c>
    </row>
    <row r="31" spans="1:16" hidden="1">
      <c r="A31" s="80" t="s">
        <v>146</v>
      </c>
      <c r="D31" s="80"/>
      <c r="E31" s="80"/>
      <c r="F31" s="80"/>
      <c r="K31" s="5">
        <f>SUM(BUILDUPS!I3024)</f>
        <v>0</v>
      </c>
      <c r="L31" s="5">
        <f t="shared" si="0"/>
        <v>0</v>
      </c>
      <c r="N31" s="5">
        <f>SUM(BUILDUPS!K3024)</f>
        <v>0</v>
      </c>
      <c r="O31" s="5">
        <f>SUM(BUILDUPS!L3024)</f>
        <v>0</v>
      </c>
      <c r="P31" s="5">
        <f>SUM(BUILDUPS!M3024)</f>
        <v>0</v>
      </c>
    </row>
    <row r="32" spans="1:16" hidden="1">
      <c r="A32" s="80" t="s">
        <v>147</v>
      </c>
      <c r="D32" s="80"/>
      <c r="E32" s="80"/>
      <c r="F32" s="80"/>
      <c r="K32" s="5">
        <f>SUM(BUILDUPS!I3056)</f>
        <v>0</v>
      </c>
      <c r="L32" s="5">
        <f t="shared" si="0"/>
        <v>0</v>
      </c>
      <c r="N32" s="5">
        <f>SUM(BUILDUPS!K3056)</f>
        <v>0</v>
      </c>
      <c r="O32" s="5">
        <f>SUM(BUILDUPS!L3056)</f>
        <v>0</v>
      </c>
      <c r="P32" s="5">
        <f>SUM(BUILDUPS!M3056)</f>
        <v>0</v>
      </c>
    </row>
    <row r="33" spans="1:16" hidden="1">
      <c r="A33" s="80" t="s">
        <v>148</v>
      </c>
      <c r="D33" s="80"/>
      <c r="E33" s="80"/>
      <c r="F33" s="80"/>
      <c r="K33" s="5">
        <f>SUM(BUILDUPS!I3088)</f>
        <v>0</v>
      </c>
      <c r="L33" s="5">
        <f t="shared" si="0"/>
        <v>0</v>
      </c>
      <c r="N33" s="5">
        <f>SUM(BUILDUPS!K3088)</f>
        <v>0</v>
      </c>
      <c r="O33" s="5">
        <f>SUM(BUILDUPS!L3088)</f>
        <v>0</v>
      </c>
      <c r="P33" s="5">
        <f>SUM(BUILDUPS!M3088)</f>
        <v>0</v>
      </c>
    </row>
    <row r="34" spans="1:16" hidden="1">
      <c r="A34" s="80" t="s">
        <v>149</v>
      </c>
      <c r="D34" s="80"/>
      <c r="E34" s="80"/>
      <c r="F34" s="80"/>
      <c r="K34" s="5">
        <f>SUM(BUILDUPS!I3120)</f>
        <v>0</v>
      </c>
      <c r="L34" s="5">
        <f t="shared" si="0"/>
        <v>0</v>
      </c>
      <c r="N34" s="5">
        <f>SUM(BUILDUPS!K3120)</f>
        <v>0</v>
      </c>
      <c r="O34" s="5">
        <f>SUM(BUILDUPS!L3120)</f>
        <v>0</v>
      </c>
      <c r="P34" s="5">
        <f>SUM(BUILDUPS!M3120)</f>
        <v>0</v>
      </c>
    </row>
    <row r="35" spans="1:16" hidden="1">
      <c r="A35" s="80" t="s">
        <v>150</v>
      </c>
      <c r="D35" s="80"/>
      <c r="E35" s="80"/>
      <c r="F35" s="80"/>
      <c r="K35" s="5">
        <f>SUM(BUILDUPS!I3152)</f>
        <v>0</v>
      </c>
      <c r="L35" s="5">
        <f t="shared" si="0"/>
        <v>0</v>
      </c>
      <c r="N35" s="5">
        <f>SUM(BUILDUPS!K3152)</f>
        <v>0</v>
      </c>
      <c r="O35" s="5">
        <f>SUM(BUILDUPS!L3152)</f>
        <v>0</v>
      </c>
      <c r="P35" s="5">
        <f>SUM(BUILDUPS!M3152)</f>
        <v>0</v>
      </c>
    </row>
    <row r="36" spans="1:16" hidden="1">
      <c r="A36" s="80" t="s">
        <v>151</v>
      </c>
      <c r="D36" s="80"/>
      <c r="E36" s="80"/>
      <c r="F36" s="80"/>
      <c r="K36" s="5">
        <f>SUM(BUILDUPS!I3184)</f>
        <v>0</v>
      </c>
      <c r="L36" s="5">
        <f t="shared" si="0"/>
        <v>0</v>
      </c>
      <c r="N36" s="5">
        <f>SUM(BUILDUPS!K3184)</f>
        <v>0</v>
      </c>
      <c r="O36" s="5">
        <f>SUM(BUILDUPS!L3184)</f>
        <v>0</v>
      </c>
      <c r="P36" s="5">
        <f>SUM(BUILDUPS!M3184)</f>
        <v>0</v>
      </c>
    </row>
    <row r="37" spans="1:16" hidden="1">
      <c r="A37" s="80" t="s">
        <v>152</v>
      </c>
      <c r="D37" s="80"/>
      <c r="E37" s="80"/>
      <c r="F37" s="80"/>
      <c r="K37" s="5">
        <f>SUM(BUILDUPS!I3216)</f>
        <v>0</v>
      </c>
      <c r="L37" s="5">
        <f t="shared" si="0"/>
        <v>0</v>
      </c>
      <c r="N37" s="5">
        <f>SUM(BUILDUPS!K3216)</f>
        <v>0</v>
      </c>
      <c r="O37" s="5">
        <f>SUM(BUILDUPS!L3216)</f>
        <v>0</v>
      </c>
      <c r="P37" s="5">
        <f>SUM(BUILDUPS!M3216)</f>
        <v>0</v>
      </c>
    </row>
    <row r="38" spans="1:16" hidden="1">
      <c r="A38" s="80" t="s">
        <v>153</v>
      </c>
      <c r="D38" s="80"/>
      <c r="E38" s="80"/>
      <c r="F38" s="80"/>
      <c r="K38" s="5">
        <f>SUM(BUILDUPS!I3248)</f>
        <v>0</v>
      </c>
      <c r="L38" s="5">
        <f t="shared" si="0"/>
        <v>0</v>
      </c>
      <c r="N38" s="5">
        <f>SUM(BUILDUPS!K3248)</f>
        <v>0</v>
      </c>
      <c r="O38" s="5">
        <f>SUM(BUILDUPS!L3248)</f>
        <v>0</v>
      </c>
      <c r="P38" s="5">
        <f>SUM(BUILDUPS!M3248)</f>
        <v>0</v>
      </c>
    </row>
    <row r="39" spans="1:16" hidden="1">
      <c r="A39" s="80" t="s">
        <v>154</v>
      </c>
      <c r="D39" s="80"/>
      <c r="E39" s="80"/>
      <c r="F39" s="80"/>
      <c r="K39" s="5">
        <f>SUM(BUILDUPS!I3280)</f>
        <v>0</v>
      </c>
      <c r="L39" s="5">
        <f t="shared" si="0"/>
        <v>0</v>
      </c>
      <c r="N39" s="5">
        <f>SUM(BUILDUPS!K3280)</f>
        <v>0</v>
      </c>
      <c r="O39" s="5">
        <f>SUM(BUILDUPS!L3280)</f>
        <v>0</v>
      </c>
      <c r="P39" s="5">
        <f>SUM(BUILDUPS!M3280)</f>
        <v>0</v>
      </c>
    </row>
    <row r="40" spans="1:16" hidden="1">
      <c r="A40" s="80" t="s">
        <v>155</v>
      </c>
      <c r="D40" s="80"/>
      <c r="E40" s="80"/>
      <c r="F40" s="80"/>
      <c r="K40" s="5">
        <f>SUM(BUILDUPS!I3312)</f>
        <v>0</v>
      </c>
      <c r="L40" s="5">
        <f t="shared" si="0"/>
        <v>0</v>
      </c>
      <c r="N40" s="5">
        <f>SUM(BUILDUPS!K3312)</f>
        <v>0</v>
      </c>
      <c r="O40" s="5">
        <f>SUM(BUILDUPS!L3312)</f>
        <v>0</v>
      </c>
      <c r="P40" s="5">
        <f>SUM(BUILDUPS!M3312)</f>
        <v>0</v>
      </c>
    </row>
    <row r="41" spans="1:16" hidden="1">
      <c r="A41" s="80" t="s">
        <v>156</v>
      </c>
      <c r="D41" s="80"/>
      <c r="E41" s="80"/>
      <c r="F41" s="80"/>
      <c r="K41" s="5">
        <f>SUM(BUILDUPS!I3344)</f>
        <v>0</v>
      </c>
      <c r="L41" s="5">
        <f t="shared" si="0"/>
        <v>0</v>
      </c>
      <c r="N41" s="5">
        <f>SUM(BUILDUPS!K3344)</f>
        <v>0</v>
      </c>
      <c r="O41" s="5">
        <f>SUM(BUILDUPS!L3344)</f>
        <v>0</v>
      </c>
      <c r="P41" s="5">
        <f>SUM(BUILDUPS!M3344)</f>
        <v>0</v>
      </c>
    </row>
    <row r="42" spans="1:16" hidden="1">
      <c r="A42" s="80" t="s">
        <v>157</v>
      </c>
      <c r="D42" s="80"/>
      <c r="E42" s="80"/>
      <c r="F42" s="80"/>
      <c r="K42" s="5">
        <f>SUM(BUILDUPS!I3376)</f>
        <v>0</v>
      </c>
      <c r="L42" s="5">
        <f t="shared" si="0"/>
        <v>0</v>
      </c>
      <c r="N42" s="5">
        <f>SUM(BUILDUPS!K3376)</f>
        <v>0</v>
      </c>
      <c r="O42" s="5">
        <f>SUM(BUILDUPS!L3376)</f>
        <v>0</v>
      </c>
      <c r="P42" s="5">
        <f>SUM(BUILDUPS!M3376)</f>
        <v>0</v>
      </c>
    </row>
    <row r="43" spans="1:16" hidden="1">
      <c r="A43" s="80" t="s">
        <v>158</v>
      </c>
      <c r="D43" s="80"/>
      <c r="E43" s="80"/>
      <c r="F43" s="80"/>
      <c r="K43" s="5">
        <f>SUM(BUILDUPS!I3408)</f>
        <v>0</v>
      </c>
      <c r="L43" s="5">
        <f t="shared" si="0"/>
        <v>0</v>
      </c>
      <c r="N43" s="5">
        <f>SUM(BUILDUPS!K3408)</f>
        <v>0</v>
      </c>
      <c r="O43" s="5">
        <f>SUM(BUILDUPS!L3408)</f>
        <v>0</v>
      </c>
      <c r="P43" s="5">
        <f>SUM(BUILDUPS!M3408)</f>
        <v>0</v>
      </c>
    </row>
    <row r="44" spans="1:16" hidden="1">
      <c r="A44" s="80" t="s">
        <v>159</v>
      </c>
      <c r="D44" s="80"/>
      <c r="E44" s="80"/>
      <c r="F44" s="80"/>
      <c r="K44" s="5">
        <f>SUM(BUILDUPS!I3440)</f>
        <v>0</v>
      </c>
      <c r="L44" s="5">
        <f t="shared" si="0"/>
        <v>0</v>
      </c>
      <c r="N44" s="5">
        <f>SUM(BUILDUPS!K3440)</f>
        <v>0</v>
      </c>
      <c r="O44" s="5">
        <f>SUM(BUILDUPS!L3440)</f>
        <v>0</v>
      </c>
      <c r="P44" s="5">
        <f>SUM(BUILDUPS!M3440)</f>
        <v>0</v>
      </c>
    </row>
    <row r="45" spans="1:16" hidden="1">
      <c r="A45" s="80" t="s">
        <v>160</v>
      </c>
      <c r="D45" s="80"/>
      <c r="E45" s="80"/>
      <c r="F45" s="80"/>
      <c r="K45" s="5">
        <f>SUM(BUILDUPS!I3472)</f>
        <v>0</v>
      </c>
      <c r="L45" s="5">
        <f t="shared" si="0"/>
        <v>0</v>
      </c>
      <c r="N45" s="5">
        <f>SUM(BUILDUPS!K3472)</f>
        <v>0</v>
      </c>
      <c r="O45" s="5">
        <f>SUM(BUILDUPS!L3472)</f>
        <v>0</v>
      </c>
      <c r="P45" s="5">
        <f>SUM(BUILDUPS!M3472)</f>
        <v>0</v>
      </c>
    </row>
    <row r="46" spans="1:16" hidden="1">
      <c r="A46" s="80" t="s">
        <v>161</v>
      </c>
      <c r="D46" s="80"/>
      <c r="E46" s="80"/>
      <c r="F46" s="80"/>
      <c r="K46" s="5">
        <f>SUM(BUILDUPS!I3504)</f>
        <v>0</v>
      </c>
      <c r="L46" s="5">
        <f t="shared" si="0"/>
        <v>0</v>
      </c>
      <c r="N46" s="5">
        <f>SUM(BUILDUPS!K3504)</f>
        <v>0</v>
      </c>
      <c r="O46" s="5">
        <f>SUM(BUILDUPS!L3504)</f>
        <v>0</v>
      </c>
      <c r="P46" s="5">
        <f>SUM(BUILDUPS!M3504)</f>
        <v>0</v>
      </c>
    </row>
    <row r="47" spans="1:16" hidden="1">
      <c r="A47" s="80" t="s">
        <v>162</v>
      </c>
      <c r="D47" s="80"/>
      <c r="E47" s="80"/>
      <c r="F47" s="80"/>
      <c r="K47" s="5">
        <f>SUM(BUILDUPS!I3536)</f>
        <v>0</v>
      </c>
      <c r="L47" s="5">
        <f t="shared" si="0"/>
        <v>0</v>
      </c>
      <c r="N47" s="5">
        <f>SUM(BUILDUPS!K3536)</f>
        <v>0</v>
      </c>
      <c r="O47" s="5">
        <f>SUM(BUILDUPS!L3536)</f>
        <v>0</v>
      </c>
      <c r="P47" s="5">
        <f>SUM(BUILDUPS!M3536)</f>
        <v>0</v>
      </c>
    </row>
    <row r="48" spans="1:16" hidden="1">
      <c r="A48" s="80" t="s">
        <v>163</v>
      </c>
      <c r="D48" s="80"/>
      <c r="E48" s="80"/>
      <c r="F48" s="80"/>
      <c r="K48" s="5">
        <f>SUM(BUILDUPS!I3568)</f>
        <v>0</v>
      </c>
      <c r="L48" s="5">
        <f t="shared" si="0"/>
        <v>0</v>
      </c>
      <c r="N48" s="5">
        <f>SUM(BUILDUPS!K3568)</f>
        <v>0</v>
      </c>
      <c r="O48" s="5">
        <f>SUM(BUILDUPS!L3568)</f>
        <v>0</v>
      </c>
      <c r="P48" s="5">
        <f>SUM(BUILDUPS!M3568)</f>
        <v>0</v>
      </c>
    </row>
    <row r="49" spans="1:16" hidden="1">
      <c r="A49" s="80" t="s">
        <v>164</v>
      </c>
      <c r="D49" s="80"/>
      <c r="E49" s="80"/>
      <c r="F49" s="80"/>
      <c r="K49" s="5">
        <f>SUM(BUILDUPS!I3600)</f>
        <v>0</v>
      </c>
      <c r="L49" s="5">
        <f t="shared" si="0"/>
        <v>0</v>
      </c>
      <c r="N49" s="5">
        <f>SUM(BUILDUPS!K3600)</f>
        <v>0</v>
      </c>
      <c r="O49" s="5">
        <f>SUM(BUILDUPS!L3600)</f>
        <v>0</v>
      </c>
      <c r="P49" s="5">
        <f>SUM(BUILDUPS!M3600)</f>
        <v>0</v>
      </c>
    </row>
    <row r="50" spans="1:16" hidden="1">
      <c r="A50" s="80" t="s">
        <v>165</v>
      </c>
      <c r="D50" s="80"/>
      <c r="E50" s="80"/>
      <c r="F50" s="80"/>
      <c r="K50" s="5">
        <f>SUM(BUILDUPS!I3632)</f>
        <v>0</v>
      </c>
      <c r="L50" s="5">
        <f t="shared" si="0"/>
        <v>0</v>
      </c>
      <c r="N50" s="5">
        <f>SUM(BUILDUPS!K3632)</f>
        <v>0</v>
      </c>
      <c r="O50" s="5">
        <f>SUM(BUILDUPS!L3632)</f>
        <v>0</v>
      </c>
      <c r="P50" s="5">
        <f>SUM(BUILDUPS!M3632)</f>
        <v>0</v>
      </c>
    </row>
    <row r="51" spans="1:16" hidden="1">
      <c r="A51" s="80" t="s">
        <v>166</v>
      </c>
      <c r="D51" s="80"/>
      <c r="E51" s="80"/>
      <c r="F51" s="80"/>
      <c r="K51" s="5">
        <f>SUM(BUILDUPS!I3664)</f>
        <v>0</v>
      </c>
      <c r="L51" s="5">
        <f t="shared" si="0"/>
        <v>0</v>
      </c>
      <c r="N51" s="5">
        <f>SUM(BUILDUPS!K3664)</f>
        <v>0</v>
      </c>
      <c r="O51" s="5">
        <f>SUM(BUILDUPS!L3664)</f>
        <v>0</v>
      </c>
      <c r="P51" s="5">
        <f>SUM(BUILDUPS!M3664)</f>
        <v>0</v>
      </c>
    </row>
    <row r="52" spans="1:16" hidden="1">
      <c r="A52" s="80" t="s">
        <v>167</v>
      </c>
      <c r="D52" s="80"/>
      <c r="E52" s="80"/>
      <c r="F52" s="80"/>
      <c r="K52" s="5">
        <f>SUM(BUILDUPS!I3696)</f>
        <v>0</v>
      </c>
      <c r="L52" s="5">
        <f t="shared" si="0"/>
        <v>0</v>
      </c>
      <c r="N52" s="5">
        <f>SUM(BUILDUPS!K3696)</f>
        <v>0</v>
      </c>
      <c r="O52" s="5">
        <f>SUM(BUILDUPS!L3696)</f>
        <v>0</v>
      </c>
      <c r="P52" s="5">
        <f>SUM(BUILDUPS!M3696)</f>
        <v>0</v>
      </c>
    </row>
    <row r="53" spans="1:16" hidden="1">
      <c r="A53" s="80" t="s">
        <v>168</v>
      </c>
      <c r="D53" s="80"/>
      <c r="E53" s="80"/>
      <c r="F53" s="80"/>
      <c r="K53" s="5">
        <f>SUM(BUILDUPS!I3728)</f>
        <v>0</v>
      </c>
      <c r="L53" s="5">
        <f t="shared" si="0"/>
        <v>0</v>
      </c>
      <c r="N53" s="5">
        <f>SUM(BUILDUPS!K3728)</f>
        <v>0</v>
      </c>
      <c r="O53" s="5">
        <f>SUM(BUILDUPS!L3728)</f>
        <v>0</v>
      </c>
      <c r="P53" s="5">
        <f>SUM(BUILDUPS!M3728)</f>
        <v>0</v>
      </c>
    </row>
    <row r="54" spans="1:16" hidden="1">
      <c r="A54" s="80" t="s">
        <v>169</v>
      </c>
      <c r="D54" s="80"/>
      <c r="E54" s="80"/>
      <c r="F54" s="80"/>
      <c r="K54" s="5">
        <f>SUM(BUILDUPS!I3760)</f>
        <v>0</v>
      </c>
      <c r="L54" s="5">
        <f t="shared" si="0"/>
        <v>0</v>
      </c>
      <c r="N54" s="5">
        <f>SUM(BUILDUPS!K3760)</f>
        <v>0</v>
      </c>
      <c r="O54" s="5">
        <f>SUM(BUILDUPS!L3760)</f>
        <v>0</v>
      </c>
      <c r="P54" s="5">
        <f>SUM(BUILDUPS!M3760)</f>
        <v>0</v>
      </c>
    </row>
    <row r="55" spans="1:16" hidden="1">
      <c r="A55" s="80" t="s">
        <v>170</v>
      </c>
      <c r="D55" s="80"/>
      <c r="E55" s="80"/>
      <c r="F55" s="80"/>
      <c r="K55" s="5">
        <f>SUM(BUILDUPS!I3730)</f>
        <v>0</v>
      </c>
      <c r="L55" s="5">
        <f t="shared" ref="L55:L60" si="5">SUM(G55)*K55</f>
        <v>0</v>
      </c>
      <c r="N55" s="5">
        <f>SUM(BUILDUPS!K3792)</f>
        <v>0</v>
      </c>
      <c r="O55" s="5">
        <f>SUM(BUILDUPS!L3792)</f>
        <v>0</v>
      </c>
      <c r="P55" s="5">
        <f>SUM(BUILDUPS!M3792)</f>
        <v>0</v>
      </c>
    </row>
    <row r="56" spans="1:16" hidden="1">
      <c r="A56" s="80" t="s">
        <v>171</v>
      </c>
      <c r="D56" s="80"/>
      <c r="E56" s="80"/>
      <c r="F56" s="80"/>
      <c r="K56" s="5">
        <f>SUM(BUILDUPS!I3824)</f>
        <v>0</v>
      </c>
      <c r="L56" s="5">
        <f t="shared" si="5"/>
        <v>0</v>
      </c>
      <c r="N56" s="5">
        <f>SUM(BUILDUPS!K3824)</f>
        <v>0</v>
      </c>
      <c r="O56" s="5">
        <f>SUM(BUILDUPS!L3824)</f>
        <v>0</v>
      </c>
      <c r="P56" s="5">
        <f>SUM(BUILDUPS!M3824)</f>
        <v>0</v>
      </c>
    </row>
    <row r="57" spans="1:16" hidden="1">
      <c r="A57" s="80" t="s">
        <v>172</v>
      </c>
      <c r="D57" s="80"/>
      <c r="E57" s="80"/>
      <c r="F57" s="80"/>
      <c r="K57" s="5">
        <f>SUM(BUILDUPS!I3856)</f>
        <v>0</v>
      </c>
      <c r="L57" s="5">
        <f t="shared" si="5"/>
        <v>0</v>
      </c>
      <c r="N57" s="5">
        <f>SUM(BUILDUPS!K3856)</f>
        <v>0</v>
      </c>
      <c r="O57" s="5">
        <f>SUM(BUILDUPS!L3856)</f>
        <v>0</v>
      </c>
      <c r="P57" s="5">
        <f>SUM(BUILDUPS!M3856)</f>
        <v>0</v>
      </c>
    </row>
    <row r="58" spans="1:16" hidden="1">
      <c r="A58" s="80" t="s">
        <v>173</v>
      </c>
      <c r="D58" s="80"/>
      <c r="E58" s="80"/>
      <c r="F58" s="80"/>
      <c r="K58" s="5">
        <f>SUM(BUILDUPS!I3888)</f>
        <v>0</v>
      </c>
      <c r="L58" s="5">
        <f t="shared" si="5"/>
        <v>0</v>
      </c>
      <c r="N58" s="5">
        <f>SUM(BUILDUPS!K3888)</f>
        <v>0</v>
      </c>
      <c r="O58" s="5">
        <f>SUM(BUILDUPS!L3888)</f>
        <v>0</v>
      </c>
      <c r="P58" s="5">
        <f>SUM(BUILDUPS!M3888)</f>
        <v>0</v>
      </c>
    </row>
    <row r="59" spans="1:16" hidden="1">
      <c r="A59" s="80" t="s">
        <v>174</v>
      </c>
      <c r="D59" s="80"/>
      <c r="E59" s="80"/>
      <c r="F59" s="80"/>
      <c r="K59" s="5">
        <f>SUM(BUILDUPS!I3920)</f>
        <v>0</v>
      </c>
      <c r="L59" s="5">
        <f t="shared" si="5"/>
        <v>0</v>
      </c>
      <c r="N59" s="5">
        <f>SUM(BUILDUPS!I3920)</f>
        <v>0</v>
      </c>
      <c r="O59" s="5">
        <f>SUM(BUILDUPS!J3920)</f>
        <v>0</v>
      </c>
      <c r="P59" s="5">
        <f>SUM(BUILDUPS!K3920)</f>
        <v>0</v>
      </c>
    </row>
    <row r="60" spans="1:16" hidden="1">
      <c r="A60" s="80" t="s">
        <v>175</v>
      </c>
      <c r="D60" s="80"/>
      <c r="E60" s="80"/>
      <c r="F60" s="80"/>
      <c r="K60" s="5">
        <f>SUM(BUILDUPS!I3952)</f>
        <v>0</v>
      </c>
      <c r="L60" s="5">
        <f t="shared" si="5"/>
        <v>0</v>
      </c>
      <c r="N60" s="5">
        <f>SUM(BUILDUPS!K3952)</f>
        <v>0</v>
      </c>
      <c r="O60" s="5">
        <f>SUM(BUILDUPS!L3952)</f>
        <v>0</v>
      </c>
      <c r="P60" s="5">
        <f>SUM(BUILDUPS!M3952)</f>
        <v>0</v>
      </c>
    </row>
    <row r="61" spans="1:16" hidden="1">
      <c r="A61" s="80" t="s">
        <v>176</v>
      </c>
      <c r="D61" s="80"/>
      <c r="E61" s="80"/>
      <c r="F61" s="80"/>
      <c r="K61" s="5">
        <f>SUM(BUILDUPS!I3984)</f>
        <v>0</v>
      </c>
      <c r="L61" s="5">
        <f t="shared" ref="L61:L101" si="6">SUM(G61)*K61</f>
        <v>0</v>
      </c>
      <c r="N61" s="5">
        <f>SUM(BUILDUPS!K3984)</f>
        <v>0</v>
      </c>
      <c r="O61" s="5">
        <f>SUM(BUILDUPS!L3984)</f>
        <v>0</v>
      </c>
      <c r="P61" s="5">
        <f>SUM(BUILDUPS!M3984)</f>
        <v>0</v>
      </c>
    </row>
    <row r="62" spans="1:16" hidden="1">
      <c r="A62" s="80" t="s">
        <v>177</v>
      </c>
      <c r="D62" s="80"/>
      <c r="E62" s="80"/>
      <c r="F62" s="80"/>
      <c r="K62" s="5">
        <f>SUM(BUILDUPS!I4016)</f>
        <v>0</v>
      </c>
      <c r="L62" s="5">
        <f t="shared" si="6"/>
        <v>0</v>
      </c>
      <c r="N62" s="5">
        <f>SUM(BUILDUPS!K4016)</f>
        <v>0</v>
      </c>
      <c r="O62" s="5">
        <f>SUM(BUILDUPS!L4016)</f>
        <v>0</v>
      </c>
      <c r="P62" s="5">
        <f>SUM(BUILDUPS!M4016)</f>
        <v>0</v>
      </c>
    </row>
    <row r="63" spans="1:16" hidden="1">
      <c r="A63" s="80" t="s">
        <v>178</v>
      </c>
      <c r="D63" s="80"/>
      <c r="E63" s="80"/>
      <c r="F63" s="80"/>
      <c r="K63" s="5">
        <f>SUM(BUILDUPS!I4048)</f>
        <v>0</v>
      </c>
      <c r="L63" s="5">
        <f t="shared" si="6"/>
        <v>0</v>
      </c>
      <c r="N63" s="5">
        <f>SUM(BUILDUPS!K4048)</f>
        <v>0</v>
      </c>
      <c r="O63" s="5">
        <f>SUM(BUILDUPS!L4048)</f>
        <v>0</v>
      </c>
      <c r="P63" s="5">
        <f>SUM(BUILDUPS!M4048)</f>
        <v>0</v>
      </c>
    </row>
    <row r="64" spans="1:16" hidden="1">
      <c r="A64" s="80" t="s">
        <v>179</v>
      </c>
      <c r="D64" s="80"/>
      <c r="E64" s="80"/>
      <c r="F64" s="80"/>
      <c r="K64" s="5">
        <f>SUM(BUILDUPS!I4080)</f>
        <v>0</v>
      </c>
      <c r="L64" s="5">
        <f t="shared" si="6"/>
        <v>0</v>
      </c>
      <c r="N64" s="5">
        <f>SUM(BUILDUPS!K4080)</f>
        <v>0</v>
      </c>
      <c r="O64" s="5">
        <f>SUM(BUILDUPS!L4080)</f>
        <v>0</v>
      </c>
      <c r="P64" s="5">
        <f>SUM(BUILDUPS!M4080)</f>
        <v>0</v>
      </c>
    </row>
    <row r="65" spans="1:16" hidden="1">
      <c r="A65" s="80" t="s">
        <v>180</v>
      </c>
      <c r="D65" s="80"/>
      <c r="E65" s="80"/>
      <c r="F65" s="80"/>
      <c r="K65" s="5">
        <f>SUM(BUILDUPS!I4112)</f>
        <v>0</v>
      </c>
      <c r="L65" s="5">
        <f t="shared" si="6"/>
        <v>0</v>
      </c>
      <c r="N65" s="5">
        <f>SUM(BUILDUPS!K4112)</f>
        <v>0</v>
      </c>
      <c r="O65" s="5">
        <f>SUM(BUILDUPS!L4112)</f>
        <v>0</v>
      </c>
      <c r="P65" s="5">
        <f>SUM(BUILDUPS!M4112)</f>
        <v>0</v>
      </c>
    </row>
    <row r="66" spans="1:16" hidden="1">
      <c r="A66" s="80" t="s">
        <v>181</v>
      </c>
      <c r="D66" s="80"/>
      <c r="E66" s="80"/>
      <c r="F66" s="80"/>
      <c r="K66" s="5">
        <f>SUM(BUILDUPS!I4144)</f>
        <v>0</v>
      </c>
      <c r="L66" s="5">
        <f t="shared" si="6"/>
        <v>0</v>
      </c>
      <c r="N66" s="5">
        <f>SUM(BUILDUPS!K4144)</f>
        <v>0</v>
      </c>
      <c r="O66" s="5">
        <f>SUM(BUILDUPS!L4144)</f>
        <v>0</v>
      </c>
      <c r="P66" s="5">
        <f>SUM(BUILDUPS!M4144)</f>
        <v>0</v>
      </c>
    </row>
    <row r="67" spans="1:16" hidden="1">
      <c r="A67" s="80" t="s">
        <v>182</v>
      </c>
      <c r="D67" s="80"/>
      <c r="E67" s="80"/>
      <c r="F67" s="80"/>
      <c r="K67" s="5">
        <f>SUM(BUILDUPS!I4176)</f>
        <v>0</v>
      </c>
      <c r="L67" s="5">
        <f t="shared" si="6"/>
        <v>0</v>
      </c>
      <c r="N67" s="5">
        <f>SUM(BUILDUPS!K4176)</f>
        <v>0</v>
      </c>
      <c r="O67" s="5">
        <f>SUM(BUILDUPS!L4176)</f>
        <v>0</v>
      </c>
      <c r="P67" s="5">
        <f>SUM(BUILDUPS!M4176)</f>
        <v>0</v>
      </c>
    </row>
    <row r="68" spans="1:16" hidden="1">
      <c r="A68" s="80" t="s">
        <v>183</v>
      </c>
      <c r="D68" s="80"/>
      <c r="E68" s="80"/>
      <c r="F68" s="80"/>
      <c r="K68" s="5">
        <f>SUM(BUILDUPS!I4208)</f>
        <v>0</v>
      </c>
      <c r="L68" s="5">
        <f t="shared" si="6"/>
        <v>0</v>
      </c>
      <c r="N68" s="5">
        <f>SUM(BUILDUPS!K4208)</f>
        <v>0</v>
      </c>
      <c r="O68" s="5">
        <f>SUM(BUILDUPS!L4208)</f>
        <v>0</v>
      </c>
      <c r="P68" s="5">
        <f>SUM(BUILDUPS!M4208)</f>
        <v>0</v>
      </c>
    </row>
    <row r="69" spans="1:16" hidden="1">
      <c r="A69" s="80" t="s">
        <v>184</v>
      </c>
      <c r="D69" s="80"/>
      <c r="E69" s="80"/>
      <c r="F69" s="80"/>
      <c r="K69" s="5">
        <f>SUM(BUILDUPS!I4240)</f>
        <v>0</v>
      </c>
      <c r="L69" s="5">
        <f t="shared" si="6"/>
        <v>0</v>
      </c>
      <c r="N69" s="5">
        <f>SUM(BUILDUPS!K4240)</f>
        <v>0</v>
      </c>
      <c r="O69" s="5">
        <f>SUM(BUILDUPS!L4240)</f>
        <v>0</v>
      </c>
      <c r="P69" s="5">
        <f>SUM(BUILDUPS!M4240)</f>
        <v>0</v>
      </c>
    </row>
    <row r="70" spans="1:16" hidden="1">
      <c r="A70" s="80" t="s">
        <v>185</v>
      </c>
      <c r="D70" s="80"/>
      <c r="E70" s="80"/>
      <c r="F70" s="80"/>
      <c r="K70" s="5">
        <f>SUM(BUILDUPS!I4272)</f>
        <v>0</v>
      </c>
      <c r="L70" s="5">
        <f t="shared" si="6"/>
        <v>0</v>
      </c>
      <c r="N70" s="5">
        <f>SUM(BUILDUPS!K4272)</f>
        <v>0</v>
      </c>
      <c r="O70" s="5">
        <f>SUM(BUILDUPS!L4272)</f>
        <v>0</v>
      </c>
      <c r="P70" s="5">
        <f>SUM(BUILDUPS!M4272)</f>
        <v>0</v>
      </c>
    </row>
    <row r="71" spans="1:16" hidden="1">
      <c r="A71" s="80" t="s">
        <v>186</v>
      </c>
      <c r="D71" s="80"/>
      <c r="E71" s="80"/>
      <c r="F71" s="80"/>
      <c r="K71" s="5">
        <f>SUM(BUILDUPS!I4304)</f>
        <v>0</v>
      </c>
      <c r="L71" s="5">
        <f t="shared" si="6"/>
        <v>0</v>
      </c>
      <c r="N71" s="5">
        <f>SUM(BUILDUPS!K4304)</f>
        <v>0</v>
      </c>
      <c r="O71" s="5">
        <f>SUM(BUILDUPS!L4304)</f>
        <v>0</v>
      </c>
      <c r="P71" s="5">
        <f>SUM(BUILDUPS!M4304)</f>
        <v>0</v>
      </c>
    </row>
    <row r="72" spans="1:16" hidden="1">
      <c r="A72" s="80" t="s">
        <v>187</v>
      </c>
      <c r="D72" s="80"/>
      <c r="E72" s="80"/>
      <c r="F72" s="80"/>
      <c r="K72" s="5">
        <f>SUM(BUILDUPS!I4336)</f>
        <v>0</v>
      </c>
      <c r="L72" s="5">
        <f t="shared" si="6"/>
        <v>0</v>
      </c>
      <c r="N72" s="5">
        <f>SUM(BUILDUPS!K4336)</f>
        <v>0</v>
      </c>
      <c r="O72" s="5">
        <f>SUM(BUILDUPS!L4336)</f>
        <v>0</v>
      </c>
      <c r="P72" s="5">
        <f>SUM(BUILDUPS!M4336)</f>
        <v>0</v>
      </c>
    </row>
    <row r="73" spans="1:16" hidden="1">
      <c r="A73" s="80" t="s">
        <v>188</v>
      </c>
      <c r="D73" s="80"/>
      <c r="E73" s="80"/>
      <c r="F73" s="80"/>
      <c r="K73" s="5">
        <f>SUM(BUILDUPS!I4368)</f>
        <v>0</v>
      </c>
      <c r="L73" s="5">
        <f t="shared" si="6"/>
        <v>0</v>
      </c>
      <c r="N73" s="5">
        <f>SUM(BUILDUPS!K4368)</f>
        <v>0</v>
      </c>
      <c r="O73" s="5">
        <f>SUM(BUILDUPS!L4368)</f>
        <v>0</v>
      </c>
      <c r="P73" s="5">
        <f>SUM(BUILDUPS!M4368)</f>
        <v>0</v>
      </c>
    </row>
    <row r="74" spans="1:16" hidden="1">
      <c r="A74" s="80" t="s">
        <v>189</v>
      </c>
      <c r="D74" s="80"/>
      <c r="E74" s="80"/>
      <c r="F74" s="80"/>
      <c r="K74" s="5">
        <f>SUM(BUILDUPS!I4400)</f>
        <v>0</v>
      </c>
      <c r="L74" s="5">
        <f t="shared" si="6"/>
        <v>0</v>
      </c>
      <c r="N74" s="5">
        <f>SUM(BUILDUPS!K4400)</f>
        <v>0</v>
      </c>
      <c r="O74" s="5">
        <f>SUM(BUILDUPS!L4400)</f>
        <v>0</v>
      </c>
      <c r="P74" s="5">
        <f>SUM(BUILDUPS!M4400)</f>
        <v>0</v>
      </c>
    </row>
    <row r="75" spans="1:16" hidden="1">
      <c r="A75" s="80" t="s">
        <v>190</v>
      </c>
      <c r="D75" s="80"/>
      <c r="E75" s="80"/>
      <c r="F75" s="80"/>
      <c r="K75" s="5">
        <f>SUM(BUILDUPS!I4432)</f>
        <v>0</v>
      </c>
      <c r="L75" s="5">
        <f t="shared" si="6"/>
        <v>0</v>
      </c>
      <c r="N75" s="5">
        <f>SUM(BUILDUPS!K4432)</f>
        <v>0</v>
      </c>
      <c r="O75" s="5">
        <f>SUM(BUILDUPS!L4432)</f>
        <v>0</v>
      </c>
      <c r="P75" s="5">
        <f>SUM(BUILDUPS!M4432)</f>
        <v>0</v>
      </c>
    </row>
    <row r="76" spans="1:16" hidden="1">
      <c r="A76" s="80" t="s">
        <v>191</v>
      </c>
      <c r="D76" s="80"/>
      <c r="E76" s="80"/>
      <c r="F76" s="80"/>
      <c r="K76" s="5">
        <f>SUM(BUILDUPS!I4464)</f>
        <v>0</v>
      </c>
      <c r="L76" s="5">
        <f t="shared" si="6"/>
        <v>0</v>
      </c>
      <c r="N76" s="5">
        <f>SUM(BUILDUPS!K4464)</f>
        <v>0</v>
      </c>
      <c r="O76" s="5">
        <f>SUM(BUILDUPS!L4464)</f>
        <v>0</v>
      </c>
      <c r="P76" s="5">
        <f>SUM(BUILDUPS!M4464)</f>
        <v>0</v>
      </c>
    </row>
    <row r="77" spans="1:16" hidden="1">
      <c r="A77" s="80" t="s">
        <v>192</v>
      </c>
      <c r="D77" s="80"/>
      <c r="E77" s="80"/>
      <c r="F77" s="80"/>
      <c r="K77" s="5">
        <f>SUM(BUILDUPS!I4496)</f>
        <v>0</v>
      </c>
      <c r="L77" s="5">
        <f t="shared" si="6"/>
        <v>0</v>
      </c>
      <c r="N77" s="5">
        <f>SUM(BUILDUPS!K4496)</f>
        <v>0</v>
      </c>
      <c r="O77" s="5">
        <f>SUM(BUILDUPS!L4496)</f>
        <v>0</v>
      </c>
      <c r="P77" s="5">
        <f>SUM(BUILDUPS!M4496)</f>
        <v>0</v>
      </c>
    </row>
    <row r="78" spans="1:16" hidden="1">
      <c r="A78" s="80" t="s">
        <v>193</v>
      </c>
      <c r="D78" s="80"/>
      <c r="E78" s="80"/>
      <c r="F78" s="80"/>
      <c r="K78" s="5">
        <f>SUM(BUILDUPS!I4528)</f>
        <v>0</v>
      </c>
      <c r="L78" s="5">
        <f t="shared" si="6"/>
        <v>0</v>
      </c>
      <c r="N78" s="5">
        <f>SUM(BUILDUPS!K4528)</f>
        <v>0</v>
      </c>
      <c r="O78" s="5">
        <f>SUM(BUILDUPS!L4528)</f>
        <v>0</v>
      </c>
      <c r="P78" s="5">
        <f>SUM(BUILDUPS!M4528)</f>
        <v>0</v>
      </c>
    </row>
    <row r="79" spans="1:16" hidden="1">
      <c r="A79" s="80" t="s">
        <v>194</v>
      </c>
      <c r="D79" s="80"/>
      <c r="E79" s="80"/>
      <c r="F79" s="80"/>
      <c r="K79" s="5">
        <f>SUM(BUILDUPS!I4560)</f>
        <v>0</v>
      </c>
      <c r="L79" s="5">
        <f t="shared" si="6"/>
        <v>0</v>
      </c>
      <c r="N79" s="5">
        <f>SUM(BUILDUPS!K4560)</f>
        <v>0</v>
      </c>
      <c r="O79" s="5">
        <f>SUM(BUILDUPS!L4560)</f>
        <v>0</v>
      </c>
      <c r="P79" s="5">
        <f>SUM(BUILDUPS!M4560)</f>
        <v>0</v>
      </c>
    </row>
    <row r="80" spans="1:16" hidden="1">
      <c r="A80" s="80" t="s">
        <v>195</v>
      </c>
      <c r="D80" s="80"/>
      <c r="E80" s="80"/>
      <c r="F80" s="80"/>
      <c r="K80" s="5">
        <f>SUM(BUILDUPS!I4592)</f>
        <v>0</v>
      </c>
      <c r="L80" s="5">
        <f t="shared" si="6"/>
        <v>0</v>
      </c>
      <c r="N80" s="5">
        <f>SUM(BUILDUPS!K4592)</f>
        <v>0</v>
      </c>
      <c r="O80" s="5">
        <f>SUM(BUILDUPS!L4592)</f>
        <v>0</v>
      </c>
      <c r="P80" s="5">
        <f>SUM(BUILDUPS!M4592)</f>
        <v>0</v>
      </c>
    </row>
    <row r="81" spans="1:16" hidden="1">
      <c r="A81" s="80" t="s">
        <v>196</v>
      </c>
      <c r="D81" s="80"/>
      <c r="E81" s="80"/>
      <c r="F81" s="80"/>
      <c r="K81" s="5">
        <f>SUM(BUILDUPS!I4624)</f>
        <v>0</v>
      </c>
      <c r="L81" s="5">
        <f t="shared" si="6"/>
        <v>0</v>
      </c>
      <c r="N81" s="5">
        <f>SUM(BUILDUPS!K4624)</f>
        <v>0</v>
      </c>
      <c r="O81" s="5">
        <f>SUM(BUILDUPS!L4624)</f>
        <v>0</v>
      </c>
      <c r="P81" s="5">
        <f>SUM(BUILDUPS!M4624)</f>
        <v>0</v>
      </c>
    </row>
    <row r="82" spans="1:16" hidden="1">
      <c r="A82" s="80" t="s">
        <v>197</v>
      </c>
      <c r="D82" s="80"/>
      <c r="E82" s="80"/>
      <c r="F82" s="80"/>
      <c r="K82" s="5">
        <f>SUM(BUILDUPS!I4656)</f>
        <v>0</v>
      </c>
      <c r="L82" s="5">
        <f t="shared" si="6"/>
        <v>0</v>
      </c>
      <c r="N82" s="5">
        <f>SUM(BUILDUPS!K4656)</f>
        <v>0</v>
      </c>
      <c r="O82" s="5">
        <f>SUM(BUILDUPS!L4656)</f>
        <v>0</v>
      </c>
      <c r="P82" s="5">
        <f>SUM(BUILDUPS!M4656)</f>
        <v>0</v>
      </c>
    </row>
    <row r="83" spans="1:16" hidden="1">
      <c r="A83" s="80" t="s">
        <v>198</v>
      </c>
      <c r="D83" s="80"/>
      <c r="E83" s="80"/>
      <c r="F83" s="80"/>
      <c r="K83" s="5">
        <f>SUM(BUILDUPS!I4688)</f>
        <v>0</v>
      </c>
      <c r="L83" s="5">
        <f t="shared" si="6"/>
        <v>0</v>
      </c>
      <c r="N83" s="5">
        <f>SUM(BUILDUPS!K4688)</f>
        <v>0</v>
      </c>
      <c r="O83" s="5">
        <f>SUM(BUILDUPS!L4688)</f>
        <v>0</v>
      </c>
      <c r="P83" s="5">
        <f>SUM(BUILDUPS!M4688)</f>
        <v>0</v>
      </c>
    </row>
    <row r="84" spans="1:16" hidden="1">
      <c r="A84" s="80" t="s">
        <v>199</v>
      </c>
      <c r="D84" s="80"/>
      <c r="E84" s="80"/>
      <c r="F84" s="80"/>
      <c r="K84" s="5">
        <f>SUM(BUILDUPS!I4720)</f>
        <v>0</v>
      </c>
      <c r="L84" s="5">
        <f t="shared" si="6"/>
        <v>0</v>
      </c>
      <c r="N84" s="5">
        <f>SUM(BUILDUPS!K4720)</f>
        <v>0</v>
      </c>
      <c r="O84" s="5">
        <f>SUM(BUILDUPS!L4720)</f>
        <v>0</v>
      </c>
      <c r="P84" s="5">
        <f>SUM(BUILDUPS!M4720)</f>
        <v>0</v>
      </c>
    </row>
    <row r="85" spans="1:16" hidden="1">
      <c r="A85" s="80" t="s">
        <v>200</v>
      </c>
      <c r="D85" s="80"/>
      <c r="E85" s="80"/>
      <c r="F85" s="80"/>
      <c r="K85" s="5">
        <f>SUM(BUILDUPS!I4752)</f>
        <v>0</v>
      </c>
      <c r="L85" s="5">
        <f t="shared" si="6"/>
        <v>0</v>
      </c>
      <c r="N85" s="5">
        <f>SUM(BUILDUPS!K4752)</f>
        <v>0</v>
      </c>
      <c r="O85" s="5">
        <f>SUM(BUILDUPS!L4752)</f>
        <v>0</v>
      </c>
      <c r="P85" s="5">
        <f>SUM(BUILDUPS!M4752)</f>
        <v>0</v>
      </c>
    </row>
    <row r="86" spans="1:16" hidden="1">
      <c r="A86" s="80" t="s">
        <v>201</v>
      </c>
      <c r="D86" s="80"/>
      <c r="E86" s="80"/>
      <c r="F86" s="80"/>
      <c r="K86" s="5">
        <f>SUM(BUILDUPS!I4784)</f>
        <v>0</v>
      </c>
      <c r="L86" s="5">
        <f t="shared" si="6"/>
        <v>0</v>
      </c>
      <c r="N86" s="5">
        <f>SUM(BUILDUPS!K4784)</f>
        <v>0</v>
      </c>
      <c r="O86" s="5">
        <f>SUM(BUILDUPS!L4784)</f>
        <v>0</v>
      </c>
      <c r="P86" s="5">
        <f>SUM(BUILDUPS!M4784)</f>
        <v>0</v>
      </c>
    </row>
    <row r="87" spans="1:16" hidden="1">
      <c r="A87" s="80" t="s">
        <v>202</v>
      </c>
      <c r="D87" s="80"/>
      <c r="E87" s="80"/>
      <c r="F87" s="80"/>
      <c r="K87" s="5">
        <f>SUM(BUILDUPS!I4816)</f>
        <v>0</v>
      </c>
      <c r="L87" s="5">
        <f t="shared" si="6"/>
        <v>0</v>
      </c>
      <c r="N87" s="5">
        <f>SUM(BUILDUPS!K4816)</f>
        <v>0</v>
      </c>
      <c r="O87" s="5">
        <f>SUM(BUILDUPS!L4816)</f>
        <v>0</v>
      </c>
      <c r="P87" s="5">
        <f>SUM(BUILDUPS!M4816)</f>
        <v>0</v>
      </c>
    </row>
    <row r="88" spans="1:16" hidden="1">
      <c r="A88" s="80" t="s">
        <v>203</v>
      </c>
      <c r="D88" s="80"/>
      <c r="E88" s="80"/>
      <c r="F88" s="80"/>
      <c r="K88" s="5">
        <f>SUM(BUILDUPS!I4848)</f>
        <v>0</v>
      </c>
      <c r="L88" s="5">
        <f t="shared" si="6"/>
        <v>0</v>
      </c>
      <c r="N88" s="5">
        <f>SUM(BUILDUPS!K4848)</f>
        <v>0</v>
      </c>
      <c r="O88" s="5">
        <f>SUM(BUILDUPS!L4848)</f>
        <v>0</v>
      </c>
      <c r="P88" s="5">
        <f>SUM(BUILDUPS!M4848)</f>
        <v>0</v>
      </c>
    </row>
    <row r="89" spans="1:16" hidden="1">
      <c r="A89" s="80" t="s">
        <v>204</v>
      </c>
      <c r="D89" s="80"/>
      <c r="E89" s="80"/>
      <c r="F89" s="80"/>
      <c r="K89" s="5">
        <f>SUM(BUILDUPS!I4880)</f>
        <v>0</v>
      </c>
      <c r="L89" s="5">
        <f t="shared" si="6"/>
        <v>0</v>
      </c>
      <c r="N89" s="5">
        <f>SUM(BUILDUPS!K4880)</f>
        <v>0</v>
      </c>
      <c r="O89" s="5">
        <f>SUM(BUILDUPS!L4880)</f>
        <v>0</v>
      </c>
      <c r="P89" s="5">
        <f>SUM(BUILDUPS!M4880)</f>
        <v>0</v>
      </c>
    </row>
    <row r="90" spans="1:16" hidden="1">
      <c r="A90" s="80" t="s">
        <v>205</v>
      </c>
      <c r="D90" s="80"/>
      <c r="E90" s="80"/>
      <c r="F90" s="80"/>
      <c r="K90" s="5">
        <f>SUM(BUILDUPS!I4912)</f>
        <v>0</v>
      </c>
      <c r="L90" s="5">
        <f t="shared" si="6"/>
        <v>0</v>
      </c>
      <c r="N90" s="5">
        <f>SUM(BUILDUPS!K4912)</f>
        <v>0</v>
      </c>
      <c r="O90" s="5">
        <f>SUM(BUILDUPS!L4912)</f>
        <v>0</v>
      </c>
      <c r="P90" s="5">
        <f>SUM(BUILDUPS!M4912)</f>
        <v>0</v>
      </c>
    </row>
    <row r="91" spans="1:16" hidden="1">
      <c r="A91" s="80" t="s">
        <v>206</v>
      </c>
      <c r="D91" s="80"/>
      <c r="E91" s="80"/>
      <c r="F91" s="80"/>
      <c r="K91" s="5">
        <f>SUM(BUILDUPS!I4944)</f>
        <v>0</v>
      </c>
      <c r="L91" s="5">
        <f t="shared" si="6"/>
        <v>0</v>
      </c>
      <c r="N91" s="5">
        <f>SUM(BUILDUPS!K4944)</f>
        <v>0</v>
      </c>
      <c r="O91" s="5">
        <f>SUM(BUILDUPS!L4944)</f>
        <v>0</v>
      </c>
      <c r="P91" s="5">
        <f>SUM(BUILDUPS!M4944)</f>
        <v>0</v>
      </c>
    </row>
    <row r="92" spans="1:16" hidden="1">
      <c r="A92" s="80" t="s">
        <v>207</v>
      </c>
      <c r="D92" s="80"/>
      <c r="E92" s="80"/>
      <c r="F92" s="80"/>
      <c r="K92" s="5">
        <f>SUM(BUILDUPS!I4976)</f>
        <v>0</v>
      </c>
      <c r="L92" s="5">
        <f t="shared" si="6"/>
        <v>0</v>
      </c>
      <c r="N92" s="5">
        <f>SUM(BUILDUPS!K4976)</f>
        <v>0</v>
      </c>
      <c r="O92" s="5">
        <f>SUM(BUILDUPS!L4976)</f>
        <v>0</v>
      </c>
      <c r="P92" s="5">
        <f>SUM(BUILDUPS!M4976)</f>
        <v>0</v>
      </c>
    </row>
    <row r="93" spans="1:16" hidden="1">
      <c r="A93" s="80" t="s">
        <v>208</v>
      </c>
      <c r="D93" s="80"/>
      <c r="E93" s="80"/>
      <c r="F93" s="80"/>
      <c r="K93" s="5">
        <f>SUM(BUILDUPS!I5008)</f>
        <v>0</v>
      </c>
      <c r="L93" s="5">
        <f t="shared" si="6"/>
        <v>0</v>
      </c>
      <c r="N93" s="5">
        <f>SUM(BUILDUPS!K5008)</f>
        <v>0</v>
      </c>
      <c r="O93" s="5">
        <f>SUM(BUILDUPS!L5008)</f>
        <v>0</v>
      </c>
      <c r="P93" s="5">
        <f>SUM(BUILDUPS!M5008)</f>
        <v>0</v>
      </c>
    </row>
    <row r="94" spans="1:16" hidden="1">
      <c r="A94" s="80" t="s">
        <v>209</v>
      </c>
      <c r="D94" s="80"/>
      <c r="E94" s="80"/>
      <c r="F94" s="80"/>
      <c r="K94" s="5">
        <f>SUM(BUILDUPS!I5040)</f>
        <v>0</v>
      </c>
      <c r="L94" s="5">
        <f t="shared" si="6"/>
        <v>0</v>
      </c>
      <c r="N94" s="5">
        <f>SUM(BUILDUPS!K5040)</f>
        <v>0</v>
      </c>
      <c r="O94" s="5">
        <f>SUM(BUILDUPS!L5040)</f>
        <v>0</v>
      </c>
      <c r="P94" s="5">
        <f>SUM(BUILDUPS!M5040)</f>
        <v>0</v>
      </c>
    </row>
    <row r="95" spans="1:16" hidden="1">
      <c r="A95" s="80" t="s">
        <v>210</v>
      </c>
      <c r="D95" s="80"/>
      <c r="E95" s="80"/>
      <c r="F95" s="80"/>
      <c r="K95" s="5">
        <f>SUM(BUILDUPS!I5072)</f>
        <v>0</v>
      </c>
      <c r="L95" s="5">
        <f t="shared" si="6"/>
        <v>0</v>
      </c>
      <c r="N95" s="5">
        <f>SUM(BUILDUPS!K5072)</f>
        <v>0</v>
      </c>
      <c r="O95" s="5">
        <f>SUM(BUILDUPS!L5072)</f>
        <v>0</v>
      </c>
      <c r="P95" s="5">
        <f>SUM(BUILDUPS!M5072)</f>
        <v>0</v>
      </c>
    </row>
    <row r="96" spans="1:16" hidden="1">
      <c r="A96" s="80" t="s">
        <v>211</v>
      </c>
      <c r="D96" s="80"/>
      <c r="E96" s="80"/>
      <c r="F96" s="80"/>
      <c r="K96" s="5">
        <f>SUM(BUILDUPS!I5104)</f>
        <v>0</v>
      </c>
      <c r="L96" s="5">
        <f t="shared" si="6"/>
        <v>0</v>
      </c>
      <c r="N96" s="5">
        <f>SUM(BUILDUPS!K5104)</f>
        <v>0</v>
      </c>
      <c r="O96" s="5">
        <f>SUM(BUILDUPS!L5104)</f>
        <v>0</v>
      </c>
      <c r="P96" s="5">
        <f>SUM(BUILDUPS!M5104)</f>
        <v>0</v>
      </c>
    </row>
    <row r="97" spans="1:16" hidden="1">
      <c r="A97" s="80" t="s">
        <v>212</v>
      </c>
      <c r="D97" s="80"/>
      <c r="E97" s="80"/>
      <c r="F97" s="80"/>
      <c r="K97" s="5">
        <f>SUM(BUILDUPS!I5136)</f>
        <v>0</v>
      </c>
      <c r="L97" s="5">
        <f t="shared" si="6"/>
        <v>0</v>
      </c>
      <c r="N97" s="5">
        <f>SUM(BUILDUPS!K5136)</f>
        <v>0</v>
      </c>
      <c r="O97" s="5">
        <f>SUM(BUILDUPS!L5136)</f>
        <v>0</v>
      </c>
      <c r="P97" s="5">
        <f>SUM(BUILDUPS!M5136)</f>
        <v>0</v>
      </c>
    </row>
    <row r="98" spans="1:16" hidden="1">
      <c r="A98" s="80" t="s">
        <v>213</v>
      </c>
      <c r="D98" s="80"/>
      <c r="E98" s="80"/>
      <c r="F98" s="80"/>
      <c r="K98" s="5">
        <f>SUM(BUILDUPS!I5168)</f>
        <v>0</v>
      </c>
      <c r="L98" s="5">
        <f t="shared" si="6"/>
        <v>0</v>
      </c>
      <c r="N98" s="5">
        <f>SUM(BUILDUPS!K5168)</f>
        <v>0</v>
      </c>
      <c r="O98" s="5">
        <f>SUM(BUILDUPS!L5168)</f>
        <v>0</v>
      </c>
      <c r="P98" s="5">
        <f>SUM(BUILDUPS!M5168)</f>
        <v>0</v>
      </c>
    </row>
    <row r="99" spans="1:16" hidden="1">
      <c r="A99" s="80" t="s">
        <v>214</v>
      </c>
      <c r="D99" s="80"/>
      <c r="E99" s="80"/>
      <c r="F99" s="80"/>
      <c r="K99" s="5">
        <f>SUM(BUILDUPS!I5200)</f>
        <v>0</v>
      </c>
      <c r="L99" s="5">
        <f t="shared" si="6"/>
        <v>0</v>
      </c>
      <c r="N99" s="5">
        <f>SUM(BUILDUPS!K5200)</f>
        <v>0</v>
      </c>
      <c r="O99" s="5">
        <f>SUM(BUILDUPS!L5200)</f>
        <v>0</v>
      </c>
      <c r="P99" s="5">
        <f>SUM(BUILDUPS!M5200)</f>
        <v>0</v>
      </c>
    </row>
    <row r="100" spans="1:16" hidden="1">
      <c r="A100" s="80" t="s">
        <v>215</v>
      </c>
      <c r="D100" s="80"/>
      <c r="E100" s="80"/>
      <c r="F100" s="80"/>
      <c r="K100" s="5">
        <f>SUM(BUILDUPS!I5232)</f>
        <v>0</v>
      </c>
      <c r="L100" s="5">
        <f t="shared" si="6"/>
        <v>0</v>
      </c>
      <c r="N100" s="5">
        <f>SUM(BUILDUPS!K5232)</f>
        <v>0</v>
      </c>
      <c r="O100" s="5">
        <f>SUM(BUILDUPS!L5232)</f>
        <v>0</v>
      </c>
      <c r="P100" s="5">
        <f>SUM(BUILDUPS!M5232)</f>
        <v>0</v>
      </c>
    </row>
    <row r="101" spans="1:16" hidden="1">
      <c r="A101" s="80" t="s">
        <v>216</v>
      </c>
      <c r="D101" s="80"/>
      <c r="E101" s="80"/>
      <c r="F101" s="80"/>
      <c r="K101" s="5">
        <f>SUM(BUILDUPS!I5264)</f>
        <v>0</v>
      </c>
      <c r="L101" s="5">
        <f t="shared" si="6"/>
        <v>0</v>
      </c>
      <c r="N101" s="5">
        <f>SUM(BUILDUPS!K5264)</f>
        <v>0</v>
      </c>
      <c r="O101" s="5">
        <f>SUM(BUILDUPS!L5264)</f>
        <v>0</v>
      </c>
      <c r="P101" s="5">
        <f>SUM(BUILDUPS!M5264)</f>
        <v>0</v>
      </c>
    </row>
    <row r="104" spans="1:16" s="2" customFormat="1" ht="13.6">
      <c r="A104" s="82" t="s">
        <v>62</v>
      </c>
      <c r="B104" s="82"/>
      <c r="C104" s="82"/>
      <c r="D104" s="82"/>
      <c r="E104" s="82"/>
      <c r="F104" s="82"/>
      <c r="G104" s="83"/>
      <c r="H104" s="83"/>
      <c r="I104" s="45"/>
      <c r="J104" s="45"/>
      <c r="K104" s="6"/>
      <c r="L104" s="6">
        <f>SUM(L3:L103)</f>
        <v>272533.90332285996</v>
      </c>
      <c r="N104" s="6">
        <f t="shared" ref="N104:P104" si="7">SUM(N3:N103)</f>
        <v>514.60199999999986</v>
      </c>
      <c r="O104" s="6">
        <f t="shared" si="7"/>
        <v>1896.1400000000003</v>
      </c>
      <c r="P104" s="6">
        <f t="shared" si="7"/>
        <v>257.30099999999993</v>
      </c>
    </row>
    <row r="110" spans="1:16" ht="14.3">
      <c r="K110" s="193"/>
    </row>
  </sheetData>
  <phoneticPr fontId="9" type="noConversion"/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Z5264"/>
  <sheetViews>
    <sheetView topLeftCell="AD1939" zoomScale="93" zoomScaleNormal="100" workbookViewId="0">
      <selection activeCell="AT1955" sqref="AT1955"/>
    </sheetView>
  </sheetViews>
  <sheetFormatPr defaultRowHeight="12.9"/>
  <cols>
    <col min="1" max="1" width="18" bestFit="1" customWidth="1"/>
    <col min="2" max="2" width="21.625" style="9" customWidth="1"/>
    <col min="3" max="3" width="15.625" customWidth="1"/>
    <col min="4" max="5" width="9.125" style="26" bestFit="1"/>
    <col min="6" max="6" width="21.75" style="26" bestFit="1" customWidth="1"/>
    <col min="7" max="7" width="14" style="5" customWidth="1"/>
    <col min="8" max="8" width="9.375" style="13" bestFit="1" customWidth="1"/>
    <col min="9" max="9" width="11.125" style="5" bestFit="1" customWidth="1"/>
    <col min="10" max="11" width="9.25" style="5" bestFit="1" customWidth="1"/>
    <col min="12" max="13" width="9.125" style="5"/>
    <col min="14" max="14" width="19.25" bestFit="1" customWidth="1"/>
    <col min="15" max="15" width="17.625" bestFit="1" customWidth="1"/>
    <col min="20" max="20" width="13.125" bestFit="1" customWidth="1"/>
    <col min="27" max="27" width="19.25" bestFit="1" customWidth="1"/>
    <col min="28" max="28" width="19.75" bestFit="1" customWidth="1"/>
    <col min="29" max="29" width="10.375" bestFit="1" customWidth="1"/>
    <col min="33" max="33" width="13.125" bestFit="1" customWidth="1"/>
    <col min="40" max="40" width="19.25" bestFit="1" customWidth="1"/>
    <col min="41" max="41" width="19.75" bestFit="1" customWidth="1"/>
    <col min="42" max="42" width="10.375" bestFit="1" customWidth="1"/>
  </cols>
  <sheetData>
    <row r="2" spans="1:13" ht="15.65">
      <c r="A2" s="3" t="s">
        <v>0</v>
      </c>
      <c r="B2" s="7"/>
      <c r="C2" s="1"/>
    </row>
    <row r="3" spans="1:13" ht="15.65">
      <c r="A3" s="3" t="s">
        <v>1</v>
      </c>
      <c r="B3" s="7"/>
      <c r="C3" s="1"/>
    </row>
    <row r="4" spans="1:13" ht="15.65">
      <c r="A4" s="3" t="s">
        <v>2</v>
      </c>
      <c r="B4" s="7"/>
      <c r="C4" s="1"/>
    </row>
    <row r="5" spans="1:13" ht="15.65">
      <c r="A5" s="3"/>
      <c r="B5" s="7"/>
      <c r="C5" s="1"/>
    </row>
    <row r="6" spans="1:13" ht="18.350000000000001">
      <c r="A6" s="16"/>
    </row>
    <row r="7" spans="1:13" ht="15.65">
      <c r="A7" s="3" t="s">
        <v>9</v>
      </c>
      <c r="B7" s="154" t="s">
        <v>217</v>
      </c>
      <c r="C7" t="s">
        <v>471</v>
      </c>
      <c r="D7" s="26">
        <v>1.01</v>
      </c>
      <c r="E7" s="26">
        <v>2.2000000000000002</v>
      </c>
      <c r="F7" s="182">
        <v>0.22</v>
      </c>
      <c r="G7" s="5" t="s">
        <v>626</v>
      </c>
      <c r="H7" s="13" t="s">
        <v>22</v>
      </c>
      <c r="I7" s="24">
        <v>15</v>
      </c>
    </row>
    <row r="8" spans="1:13" s="2" customFormat="1" ht="13.6">
      <c r="A8" s="77" t="s">
        <v>118</v>
      </c>
      <c r="B8" s="8" t="s">
        <v>3</v>
      </c>
      <c r="C8" s="2" t="s">
        <v>4</v>
      </c>
      <c r="D8" s="27" t="s">
        <v>5</v>
      </c>
      <c r="E8" s="27" t="s">
        <v>5</v>
      </c>
      <c r="F8" s="27" t="s">
        <v>23</v>
      </c>
      <c r="G8" s="6" t="s">
        <v>6</v>
      </c>
      <c r="H8" s="14" t="s">
        <v>7</v>
      </c>
      <c r="I8" s="6" t="s">
        <v>8</v>
      </c>
      <c r="J8" s="6"/>
      <c r="K8" s="6" t="s">
        <v>18</v>
      </c>
      <c r="L8" s="6" t="s">
        <v>19</v>
      </c>
      <c r="M8" s="6" t="s">
        <v>20</v>
      </c>
    </row>
    <row r="9" spans="1:13">
      <c r="A9" s="30" t="s">
        <v>24</v>
      </c>
      <c r="B9" s="11" t="s">
        <v>217</v>
      </c>
      <c r="C9" s="12" t="s">
        <v>561</v>
      </c>
      <c r="D9" s="28">
        <v>0.15</v>
      </c>
      <c r="E9" s="28">
        <v>0.05</v>
      </c>
      <c r="F9" s="28">
        <f t="shared" ref="F9" si="0">SUM(D9*E9)</f>
        <v>7.4999999999999997E-3</v>
      </c>
      <c r="G9" s="10">
        <f>SUM(D7+E7+E7+0.4)</f>
        <v>5.8100000000000005</v>
      </c>
      <c r="H9" s="15">
        <v>1247.4000000000001</v>
      </c>
      <c r="I9" s="10">
        <f t="shared" ref="I9" si="1">SUM(F9*G9)*H9</f>
        <v>54.355455000000006</v>
      </c>
    </row>
    <row r="10" spans="1:13">
      <c r="A10" s="30" t="s">
        <v>24</v>
      </c>
      <c r="B10" s="11" t="s">
        <v>217</v>
      </c>
      <c r="C10" s="12" t="s">
        <v>561</v>
      </c>
      <c r="D10" s="28">
        <v>0.15</v>
      </c>
      <c r="E10" s="28">
        <v>7.4999999999999997E-2</v>
      </c>
      <c r="F10" s="28">
        <f t="shared" ref="F10" si="2">SUM(D10*E10)</f>
        <v>1.125E-2</v>
      </c>
      <c r="G10" s="10">
        <f>SUM(G9)</f>
        <v>5.8100000000000005</v>
      </c>
      <c r="H10" s="15">
        <v>1340</v>
      </c>
      <c r="I10" s="10">
        <f t="shared" ref="I10" si="3">SUM(F10*G10)*H10</f>
        <v>87.585750000000004</v>
      </c>
    </row>
    <row r="11" spans="1:13">
      <c r="A11" s="31" t="s">
        <v>39</v>
      </c>
      <c r="B11" s="11" t="s">
        <v>558</v>
      </c>
      <c r="C11" s="12"/>
      <c r="D11" s="28"/>
      <c r="E11" s="28"/>
      <c r="F11" s="28"/>
      <c r="G11" s="10">
        <v>2.5</v>
      </c>
      <c r="H11" s="15">
        <v>2.5</v>
      </c>
      <c r="I11" s="10">
        <f t="shared" ref="I11:I13" si="4">SUM(G11*H11)</f>
        <v>6.25</v>
      </c>
    </row>
    <row r="12" spans="1:13">
      <c r="A12" s="31" t="s">
        <v>39</v>
      </c>
      <c r="B12" s="11" t="s">
        <v>559</v>
      </c>
      <c r="C12" s="12"/>
      <c r="D12" s="28"/>
      <c r="E12" s="28"/>
      <c r="F12" s="28"/>
      <c r="G12" s="10">
        <v>2.5</v>
      </c>
      <c r="H12" s="15">
        <v>3.5</v>
      </c>
      <c r="I12" s="10">
        <f t="shared" si="4"/>
        <v>8.75</v>
      </c>
    </row>
    <row r="13" spans="1:13">
      <c r="A13" s="31" t="s">
        <v>39</v>
      </c>
      <c r="B13" s="11" t="s">
        <v>560</v>
      </c>
      <c r="C13" s="12"/>
      <c r="D13" s="28"/>
      <c r="E13" s="28"/>
      <c r="F13" s="28"/>
      <c r="G13" s="10">
        <v>2.5</v>
      </c>
      <c r="H13" s="15">
        <v>1.5</v>
      </c>
      <c r="I13" s="10">
        <f t="shared" si="4"/>
        <v>3.75</v>
      </c>
    </row>
    <row r="14" spans="1:13">
      <c r="B14" s="11" t="s">
        <v>27</v>
      </c>
      <c r="C14" s="12"/>
      <c r="D14" s="28"/>
      <c r="E14" s="28"/>
      <c r="F14" s="28"/>
      <c r="G14" s="10">
        <f>SUM(G9)</f>
        <v>5.8100000000000005</v>
      </c>
      <c r="H14" s="15">
        <f>SUM(D9+D9+E9+E9+D10+D10+E10+E10)*2</f>
        <v>1.6999999999999997</v>
      </c>
      <c r="I14" s="10">
        <f t="shared" ref="I14:I19" si="5">SUM(G14*H14)</f>
        <v>9.8769999999999989</v>
      </c>
    </row>
    <row r="15" spans="1:13">
      <c r="B15" s="11" t="s">
        <v>13</v>
      </c>
      <c r="C15" s="12" t="s">
        <v>14</v>
      </c>
      <c r="D15" s="28" t="s">
        <v>29</v>
      </c>
      <c r="E15" s="28"/>
      <c r="F15" s="28">
        <f>SUM(G9:G10)</f>
        <v>11.620000000000001</v>
      </c>
      <c r="G15" s="34">
        <f>SUM(F15)/20</f>
        <v>0.58100000000000007</v>
      </c>
      <c r="H15" s="23"/>
      <c r="I15" s="10">
        <f t="shared" si="5"/>
        <v>0</v>
      </c>
    </row>
    <row r="16" spans="1:13">
      <c r="B16" s="11" t="s">
        <v>13</v>
      </c>
      <c r="C16" s="12" t="s">
        <v>14</v>
      </c>
      <c r="D16" s="28" t="s">
        <v>60</v>
      </c>
      <c r="E16" s="28"/>
      <c r="F16" s="81">
        <v>4</v>
      </c>
      <c r="G16" s="34">
        <f>SUM(F16)*0.25</f>
        <v>1</v>
      </c>
      <c r="H16" s="23"/>
      <c r="I16" s="10">
        <f t="shared" si="5"/>
        <v>0</v>
      </c>
    </row>
    <row r="17" spans="1:13">
      <c r="B17" s="11" t="s">
        <v>13</v>
      </c>
      <c r="C17" s="12" t="s">
        <v>14</v>
      </c>
      <c r="D17" s="28" t="s">
        <v>558</v>
      </c>
      <c r="E17" s="28"/>
      <c r="F17" s="186"/>
      <c r="G17" s="34">
        <v>0.5</v>
      </c>
      <c r="H17" s="23"/>
      <c r="I17" s="10">
        <f t="shared" si="5"/>
        <v>0</v>
      </c>
    </row>
    <row r="18" spans="1:13">
      <c r="B18" s="11" t="s">
        <v>13</v>
      </c>
      <c r="C18" s="12" t="s">
        <v>14</v>
      </c>
      <c r="D18" s="28" t="s">
        <v>113</v>
      </c>
      <c r="E18" s="28"/>
      <c r="F18" s="28"/>
      <c r="G18" s="34">
        <f>SUM(G15:G16)</f>
        <v>1.581</v>
      </c>
      <c r="H18" s="23"/>
      <c r="I18" s="10">
        <f t="shared" si="5"/>
        <v>0</v>
      </c>
    </row>
    <row r="19" spans="1:13">
      <c r="B19" s="11" t="s">
        <v>13</v>
      </c>
      <c r="C19" s="12" t="s">
        <v>15</v>
      </c>
      <c r="D19" s="28"/>
      <c r="E19" s="28"/>
      <c r="F19" s="28"/>
      <c r="G19" s="34">
        <v>2</v>
      </c>
      <c r="H19" s="23"/>
      <c r="I19" s="10">
        <f t="shared" si="5"/>
        <v>0</v>
      </c>
    </row>
    <row r="20" spans="1:13">
      <c r="B20" s="11" t="s">
        <v>13</v>
      </c>
      <c r="C20" s="12" t="s">
        <v>15</v>
      </c>
      <c r="D20" s="28"/>
      <c r="E20" s="28"/>
      <c r="F20" s="28"/>
      <c r="G20" s="34"/>
      <c r="H20" s="23"/>
      <c r="I20" s="10">
        <f t="shared" ref="I20" si="6">SUM(G20*H20)</f>
        <v>0</v>
      </c>
    </row>
    <row r="21" spans="1:13">
      <c r="B21" s="11" t="s">
        <v>13</v>
      </c>
      <c r="C21" s="12" t="s">
        <v>15</v>
      </c>
      <c r="D21" s="28"/>
      <c r="E21" s="28"/>
      <c r="F21" s="28"/>
      <c r="G21" s="34"/>
      <c r="H21" s="23"/>
      <c r="I21" s="10">
        <f t="shared" ref="I21:I28" si="7">SUM(G21*H21)</f>
        <v>0</v>
      </c>
    </row>
    <row r="22" spans="1:13">
      <c r="B22" s="11" t="s">
        <v>13</v>
      </c>
      <c r="C22" s="12" t="s">
        <v>16</v>
      </c>
      <c r="D22" s="28"/>
      <c r="E22" s="28"/>
      <c r="F22" s="28"/>
      <c r="G22" s="34">
        <f>SUM(G9)/10</f>
        <v>0.58100000000000007</v>
      </c>
      <c r="H22" s="23"/>
      <c r="I22" s="10">
        <f t="shared" si="7"/>
        <v>0</v>
      </c>
    </row>
    <row r="23" spans="1:13">
      <c r="B23" s="11" t="s">
        <v>13</v>
      </c>
      <c r="C23" s="12" t="s">
        <v>16</v>
      </c>
      <c r="D23" s="28"/>
      <c r="E23" s="28"/>
      <c r="F23" s="28"/>
      <c r="G23" s="34"/>
      <c r="H23" s="23"/>
      <c r="I23" s="10">
        <f t="shared" si="7"/>
        <v>0</v>
      </c>
    </row>
    <row r="24" spans="1:13">
      <c r="B24" s="11" t="s">
        <v>21</v>
      </c>
      <c r="C24" s="12" t="s">
        <v>14</v>
      </c>
      <c r="D24" s="28"/>
      <c r="E24" s="28"/>
      <c r="F24" s="28"/>
      <c r="G24" s="22">
        <f>SUM(G15:G18)</f>
        <v>3.6619999999999999</v>
      </c>
      <c r="H24" s="15">
        <v>37.42</v>
      </c>
      <c r="I24" s="10">
        <f t="shared" si="7"/>
        <v>137.03203999999999</v>
      </c>
      <c r="K24" s="5">
        <f>SUM(G24)*I7</f>
        <v>54.93</v>
      </c>
    </row>
    <row r="25" spans="1:13">
      <c r="B25" s="11" t="s">
        <v>21</v>
      </c>
      <c r="C25" s="12" t="s">
        <v>15</v>
      </c>
      <c r="D25" s="28"/>
      <c r="E25" s="28"/>
      <c r="F25" s="28"/>
      <c r="G25" s="22">
        <f>SUM(G19:G21)</f>
        <v>2</v>
      </c>
      <c r="H25" s="15">
        <v>37.42</v>
      </c>
      <c r="I25" s="10">
        <f t="shared" si="7"/>
        <v>74.84</v>
      </c>
      <c r="L25" s="5">
        <f>SUM(G25)*I7</f>
        <v>30</v>
      </c>
    </row>
    <row r="26" spans="1:13">
      <c r="B26" s="11" t="s">
        <v>21</v>
      </c>
      <c r="C26" s="12" t="s">
        <v>16</v>
      </c>
      <c r="D26" s="28"/>
      <c r="E26" s="28"/>
      <c r="F26" s="28"/>
      <c r="G26" s="22">
        <f>SUM(G22:G23)</f>
        <v>0.58100000000000007</v>
      </c>
      <c r="H26" s="15">
        <v>37.42</v>
      </c>
      <c r="I26" s="10">
        <f t="shared" si="7"/>
        <v>21.741020000000002</v>
      </c>
      <c r="M26" s="5">
        <f>SUM(G26)*I7</f>
        <v>8.7150000000000016</v>
      </c>
    </row>
    <row r="27" spans="1:13">
      <c r="B27" s="11" t="s">
        <v>13</v>
      </c>
      <c r="C27" s="12" t="s">
        <v>17</v>
      </c>
      <c r="D27" s="28"/>
      <c r="E27" s="28"/>
      <c r="F27" s="28"/>
      <c r="G27" s="34">
        <v>0.5</v>
      </c>
      <c r="H27" s="15">
        <v>37.42</v>
      </c>
      <c r="I27" s="10">
        <f t="shared" si="7"/>
        <v>18.71</v>
      </c>
      <c r="L27" s="5">
        <f>SUM(G27)*I7</f>
        <v>7.5</v>
      </c>
    </row>
    <row r="28" spans="1:13">
      <c r="B28" s="11" t="s">
        <v>12</v>
      </c>
      <c r="C28" s="12"/>
      <c r="D28" s="28"/>
      <c r="E28" s="28"/>
      <c r="F28" s="28"/>
      <c r="G28" s="10"/>
      <c r="H28" s="15">
        <v>37.42</v>
      </c>
      <c r="I28" s="10">
        <f t="shared" si="7"/>
        <v>0</v>
      </c>
    </row>
    <row r="29" spans="1:13">
      <c r="B29" s="11" t="s">
        <v>11</v>
      </c>
      <c r="C29" s="12"/>
      <c r="D29" s="28"/>
      <c r="E29" s="28"/>
      <c r="F29" s="28"/>
      <c r="G29" s="10">
        <v>1</v>
      </c>
      <c r="H29" s="15">
        <f>SUM(I9:I28)*0.01</f>
        <v>4.2289126499999998</v>
      </c>
      <c r="I29" s="10">
        <f>SUM(G29*H29)</f>
        <v>4.2289126499999998</v>
      </c>
    </row>
    <row r="30" spans="1:13" s="2" customFormat="1" ht="13.6">
      <c r="B30" s="8" t="s">
        <v>10</v>
      </c>
      <c r="D30" s="27"/>
      <c r="E30" s="27"/>
      <c r="F30" s="27"/>
      <c r="G30" s="6">
        <f>SUM(G24:G27)</f>
        <v>6.7430000000000003</v>
      </c>
      <c r="H30" s="14"/>
      <c r="I30" s="6">
        <f>SUM(I9:I29)</f>
        <v>427.12017764999996</v>
      </c>
      <c r="J30" s="6">
        <f>SUM(I30)*I7</f>
        <v>6406.8026647499992</v>
      </c>
      <c r="K30" s="6">
        <f>SUM(K24:K29)</f>
        <v>54.93</v>
      </c>
      <c r="L30" s="6">
        <f t="shared" ref="L30:M30" si="8">SUM(L24:L29)</f>
        <v>37.5</v>
      </c>
      <c r="M30" s="6">
        <f t="shared" si="8"/>
        <v>8.7150000000000016</v>
      </c>
    </row>
    <row r="31" spans="1:13" ht="15.65">
      <c r="A31" s="3" t="s">
        <v>9</v>
      </c>
      <c r="B31" s="154" t="s">
        <v>217</v>
      </c>
      <c r="C31" t="s">
        <v>479</v>
      </c>
      <c r="D31" s="26">
        <v>0.55000000000000004</v>
      </c>
      <c r="E31" s="26">
        <v>2.2000000000000002</v>
      </c>
      <c r="F31" s="182">
        <v>0.12</v>
      </c>
      <c r="G31" s="5" t="s">
        <v>562</v>
      </c>
      <c r="H31" s="13" t="s">
        <v>22</v>
      </c>
      <c r="I31" s="24">
        <v>1</v>
      </c>
    </row>
    <row r="32" spans="1:13" s="2" customFormat="1" ht="13.6">
      <c r="A32" s="77" t="s">
        <v>118</v>
      </c>
      <c r="B32" s="8" t="s">
        <v>3</v>
      </c>
      <c r="C32" s="2" t="s">
        <v>4</v>
      </c>
      <c r="D32" s="27" t="s">
        <v>5</v>
      </c>
      <c r="E32" s="27" t="s">
        <v>5</v>
      </c>
      <c r="F32" s="27" t="s">
        <v>23</v>
      </c>
      <c r="G32" s="6" t="s">
        <v>6</v>
      </c>
      <c r="H32" s="14" t="s">
        <v>7</v>
      </c>
      <c r="I32" s="6" t="s">
        <v>8</v>
      </c>
      <c r="J32" s="6"/>
      <c r="K32" s="6" t="s">
        <v>18</v>
      </c>
      <c r="L32" s="6" t="s">
        <v>19</v>
      </c>
      <c r="M32" s="6" t="s">
        <v>20</v>
      </c>
    </row>
    <row r="33" spans="1:13">
      <c r="A33" s="30" t="s">
        <v>24</v>
      </c>
      <c r="B33" s="11" t="s">
        <v>217</v>
      </c>
      <c r="C33" s="12" t="s">
        <v>561</v>
      </c>
      <c r="D33" s="28">
        <v>0.125</v>
      </c>
      <c r="E33" s="28">
        <v>0.05</v>
      </c>
      <c r="F33" s="28">
        <f t="shared" ref="F33" si="9">SUM(D33*E33)</f>
        <v>6.2500000000000003E-3</v>
      </c>
      <c r="G33" s="10">
        <f>SUM(D31+E31+E31+0.4)</f>
        <v>5.3500000000000005</v>
      </c>
      <c r="H33" s="15">
        <v>1247.4000000000001</v>
      </c>
      <c r="I33" s="10">
        <f t="shared" ref="I33" si="10">SUM(F33*G33)*H33</f>
        <v>41.709937500000002</v>
      </c>
    </row>
    <row r="34" spans="1:13">
      <c r="A34" s="31" t="s">
        <v>39</v>
      </c>
      <c r="B34" s="11" t="s">
        <v>558</v>
      </c>
      <c r="C34" s="12"/>
      <c r="D34" s="28"/>
      <c r="E34" s="28"/>
      <c r="F34" s="28"/>
      <c r="G34" s="10">
        <v>0</v>
      </c>
      <c r="H34" s="15">
        <v>2.5</v>
      </c>
      <c r="I34" s="10">
        <f t="shared" ref="I34:I36" si="11">SUM(G34*H34)</f>
        <v>0</v>
      </c>
    </row>
    <row r="35" spans="1:13">
      <c r="A35" s="31" t="s">
        <v>39</v>
      </c>
      <c r="B35" s="11" t="s">
        <v>559</v>
      </c>
      <c r="C35" s="12"/>
      <c r="D35" s="28"/>
      <c r="E35" s="28"/>
      <c r="F35" s="28"/>
      <c r="G35" s="10">
        <v>0</v>
      </c>
      <c r="H35" s="15">
        <v>3.5</v>
      </c>
      <c r="I35" s="10">
        <f t="shared" si="11"/>
        <v>0</v>
      </c>
    </row>
    <row r="36" spans="1:13">
      <c r="A36" s="31" t="s">
        <v>39</v>
      </c>
      <c r="B36" s="11" t="s">
        <v>560</v>
      </c>
      <c r="C36" s="12"/>
      <c r="D36" s="28"/>
      <c r="E36" s="28"/>
      <c r="F36" s="28"/>
      <c r="G36" s="10">
        <v>0</v>
      </c>
      <c r="H36" s="15">
        <v>1.5</v>
      </c>
      <c r="I36" s="10">
        <f t="shared" si="11"/>
        <v>0</v>
      </c>
    </row>
    <row r="37" spans="1:13">
      <c r="B37" s="11" t="s">
        <v>27</v>
      </c>
      <c r="C37" s="12"/>
      <c r="D37" s="28"/>
      <c r="E37" s="28"/>
      <c r="F37" s="28"/>
      <c r="G37" s="10">
        <f>SUM(G33)</f>
        <v>5.3500000000000005</v>
      </c>
      <c r="H37" s="15">
        <f>SUM(D33+D33+E33+E33)*2</f>
        <v>0.7</v>
      </c>
      <c r="I37" s="10">
        <f t="shared" ref="I37:I50" si="12">SUM(G37*H37)</f>
        <v>3.7450000000000001</v>
      </c>
    </row>
    <row r="38" spans="1:13">
      <c r="B38" s="11" t="s">
        <v>13</v>
      </c>
      <c r="C38" s="12" t="s">
        <v>14</v>
      </c>
      <c r="D38" s="28" t="s">
        <v>29</v>
      </c>
      <c r="E38" s="28"/>
      <c r="F38" s="28">
        <f>SUM(G33:G33)</f>
        <v>5.3500000000000005</v>
      </c>
      <c r="G38" s="34">
        <f>SUM(F38)/20</f>
        <v>0.26750000000000002</v>
      </c>
      <c r="H38" s="23"/>
      <c r="I38" s="10">
        <f t="shared" si="12"/>
        <v>0</v>
      </c>
    </row>
    <row r="39" spans="1:13">
      <c r="B39" s="11" t="s">
        <v>13</v>
      </c>
      <c r="C39" s="12" t="s">
        <v>14</v>
      </c>
      <c r="D39" s="28" t="s">
        <v>60</v>
      </c>
      <c r="E39" s="28"/>
      <c r="F39" s="81">
        <v>2</v>
      </c>
      <c r="G39" s="34">
        <f>SUM(F39)*0.25</f>
        <v>0.5</v>
      </c>
      <c r="H39" s="23"/>
      <c r="I39" s="10">
        <f t="shared" si="12"/>
        <v>0</v>
      </c>
    </row>
    <row r="40" spans="1:13">
      <c r="B40" s="11" t="s">
        <v>13</v>
      </c>
      <c r="C40" s="12" t="s">
        <v>14</v>
      </c>
      <c r="D40" s="28" t="s">
        <v>113</v>
      </c>
      <c r="E40" s="28"/>
      <c r="F40" s="28"/>
      <c r="G40" s="34">
        <f>SUM(G38:G39)</f>
        <v>0.76750000000000007</v>
      </c>
      <c r="H40" s="23"/>
      <c r="I40" s="10">
        <f t="shared" si="12"/>
        <v>0</v>
      </c>
    </row>
    <row r="41" spans="1:13">
      <c r="B41" s="11" t="s">
        <v>13</v>
      </c>
      <c r="C41" s="12" t="s">
        <v>15</v>
      </c>
      <c r="D41" s="28"/>
      <c r="E41" s="28"/>
      <c r="F41" s="28"/>
      <c r="G41" s="34">
        <v>1</v>
      </c>
      <c r="H41" s="23"/>
      <c r="I41" s="10">
        <f t="shared" si="12"/>
        <v>0</v>
      </c>
    </row>
    <row r="42" spans="1:13">
      <c r="B42" s="11" t="s">
        <v>13</v>
      </c>
      <c r="C42" s="12" t="s">
        <v>15</v>
      </c>
      <c r="D42" s="28"/>
      <c r="E42" s="28"/>
      <c r="F42" s="28"/>
      <c r="G42" s="34"/>
      <c r="H42" s="23"/>
      <c r="I42" s="10">
        <f t="shared" ref="I42" si="13">SUM(G42*H42)</f>
        <v>0</v>
      </c>
    </row>
    <row r="43" spans="1:13">
      <c r="B43" s="11" t="s">
        <v>13</v>
      </c>
      <c r="C43" s="12" t="s">
        <v>15</v>
      </c>
      <c r="D43" s="28"/>
      <c r="E43" s="28"/>
      <c r="F43" s="28"/>
      <c r="G43" s="34"/>
      <c r="H43" s="23"/>
      <c r="I43" s="10">
        <f t="shared" si="12"/>
        <v>0</v>
      </c>
    </row>
    <row r="44" spans="1:13">
      <c r="B44" s="11" t="s">
        <v>13</v>
      </c>
      <c r="C44" s="12" t="s">
        <v>16</v>
      </c>
      <c r="D44" s="28"/>
      <c r="E44" s="28"/>
      <c r="F44" s="28"/>
      <c r="G44" s="34">
        <f>SUM(G33)/15</f>
        <v>0.35666666666666669</v>
      </c>
      <c r="H44" s="23"/>
      <c r="I44" s="10">
        <f t="shared" si="12"/>
        <v>0</v>
      </c>
    </row>
    <row r="45" spans="1:13">
      <c r="B45" s="11" t="s">
        <v>13</v>
      </c>
      <c r="C45" s="12" t="s">
        <v>16</v>
      </c>
      <c r="D45" s="28"/>
      <c r="E45" s="28"/>
      <c r="F45" s="28"/>
      <c r="G45" s="34"/>
      <c r="H45" s="23"/>
      <c r="I45" s="10">
        <f t="shared" si="12"/>
        <v>0</v>
      </c>
    </row>
    <row r="46" spans="1:13">
      <c r="B46" s="11" t="s">
        <v>21</v>
      </c>
      <c r="C46" s="12" t="s">
        <v>14</v>
      </c>
      <c r="D46" s="28"/>
      <c r="E46" s="28"/>
      <c r="F46" s="28"/>
      <c r="G46" s="22">
        <f>SUM(G38:G40)</f>
        <v>1.5350000000000001</v>
      </c>
      <c r="H46" s="15">
        <v>37.42</v>
      </c>
      <c r="I46" s="10">
        <f t="shared" si="12"/>
        <v>57.439700000000009</v>
      </c>
      <c r="K46" s="5">
        <f>SUM(G46)*I31</f>
        <v>1.5350000000000001</v>
      </c>
    </row>
    <row r="47" spans="1:13">
      <c r="B47" s="11" t="s">
        <v>21</v>
      </c>
      <c r="C47" s="12" t="s">
        <v>15</v>
      </c>
      <c r="D47" s="28"/>
      <c r="E47" s="28"/>
      <c r="F47" s="28"/>
      <c r="G47" s="22">
        <f>SUM(G41:G43)</f>
        <v>1</v>
      </c>
      <c r="H47" s="15">
        <v>37.42</v>
      </c>
      <c r="I47" s="10">
        <f t="shared" si="12"/>
        <v>37.42</v>
      </c>
      <c r="L47" s="5">
        <f>SUM(G47)*I31</f>
        <v>1</v>
      </c>
    </row>
    <row r="48" spans="1:13">
      <c r="B48" s="11" t="s">
        <v>21</v>
      </c>
      <c r="C48" s="12" t="s">
        <v>16</v>
      </c>
      <c r="D48" s="28"/>
      <c r="E48" s="28"/>
      <c r="F48" s="28"/>
      <c r="G48" s="22">
        <f>SUM(G44:G45)</f>
        <v>0.35666666666666669</v>
      </c>
      <c r="H48" s="15">
        <v>37.42</v>
      </c>
      <c r="I48" s="10">
        <f t="shared" si="12"/>
        <v>13.346466666666668</v>
      </c>
      <c r="M48" s="5">
        <f>SUM(G48)*I31</f>
        <v>0.35666666666666669</v>
      </c>
    </row>
    <row r="49" spans="1:13">
      <c r="B49" s="11" t="s">
        <v>13</v>
      </c>
      <c r="C49" s="12" t="s">
        <v>17</v>
      </c>
      <c r="D49" s="28"/>
      <c r="E49" s="28"/>
      <c r="F49" s="28"/>
      <c r="G49" s="34">
        <v>0.25</v>
      </c>
      <c r="H49" s="15">
        <v>37.42</v>
      </c>
      <c r="I49" s="10">
        <f t="shared" si="12"/>
        <v>9.3550000000000004</v>
      </c>
      <c r="L49" s="5">
        <f>SUM(G49)*I31</f>
        <v>0.25</v>
      </c>
    </row>
    <row r="50" spans="1:13">
      <c r="B50" s="11" t="s">
        <v>12</v>
      </c>
      <c r="C50" s="12"/>
      <c r="D50" s="28"/>
      <c r="E50" s="28"/>
      <c r="F50" s="28"/>
      <c r="G50" s="10"/>
      <c r="H50" s="15">
        <v>37.42</v>
      </c>
      <c r="I50" s="10">
        <f t="shared" si="12"/>
        <v>0</v>
      </c>
    </row>
    <row r="51" spans="1:13">
      <c r="B51" s="11" t="s">
        <v>11</v>
      </c>
      <c r="C51" s="12"/>
      <c r="D51" s="28"/>
      <c r="E51" s="28"/>
      <c r="F51" s="28"/>
      <c r="G51" s="10">
        <v>1</v>
      </c>
      <c r="H51" s="15">
        <f>SUM(I33:I50)*0.01</f>
        <v>1.6301610416666665</v>
      </c>
      <c r="I51" s="10">
        <f>SUM(G51*H51)</f>
        <v>1.6301610416666665</v>
      </c>
    </row>
    <row r="52" spans="1:13" s="2" customFormat="1" ht="13.6">
      <c r="B52" s="8" t="s">
        <v>10</v>
      </c>
      <c r="D52" s="27"/>
      <c r="E52" s="27"/>
      <c r="F52" s="27"/>
      <c r="G52" s="6">
        <f>SUM(G46:G49)</f>
        <v>3.1416666666666666</v>
      </c>
      <c r="H52" s="14"/>
      <c r="I52" s="6">
        <f>SUM(I33:I51)</f>
        <v>164.64626520833332</v>
      </c>
      <c r="J52" s="6">
        <f>SUM(I52)*I31</f>
        <v>164.64626520833332</v>
      </c>
      <c r="K52" s="6">
        <f>SUM(K46:K51)</f>
        <v>1.5350000000000001</v>
      </c>
      <c r="L52" s="6">
        <f t="shared" ref="L52:M52" si="14">SUM(L46:L51)</f>
        <v>1.25</v>
      </c>
      <c r="M52" s="6">
        <f t="shared" si="14"/>
        <v>0.35666666666666669</v>
      </c>
    </row>
    <row r="53" spans="1:13" ht="15.65">
      <c r="A53" s="3" t="s">
        <v>9</v>
      </c>
      <c r="B53" s="154" t="s">
        <v>217</v>
      </c>
      <c r="C53" t="s">
        <v>479</v>
      </c>
      <c r="D53" s="26">
        <v>0.71</v>
      </c>
      <c r="E53" s="26">
        <v>2.2000000000000002</v>
      </c>
      <c r="F53" s="182">
        <v>0.12</v>
      </c>
      <c r="G53" s="5" t="s">
        <v>562</v>
      </c>
      <c r="H53" s="13" t="s">
        <v>22</v>
      </c>
      <c r="I53" s="24">
        <v>1</v>
      </c>
    </row>
    <row r="54" spans="1:13" s="2" customFormat="1" ht="13.6">
      <c r="A54" s="77" t="s">
        <v>118</v>
      </c>
      <c r="B54" s="8" t="s">
        <v>3</v>
      </c>
      <c r="C54" s="2" t="s">
        <v>4</v>
      </c>
      <c r="D54" s="27" t="s">
        <v>5</v>
      </c>
      <c r="E54" s="27" t="s">
        <v>5</v>
      </c>
      <c r="F54" s="27" t="s">
        <v>23</v>
      </c>
      <c r="G54" s="6" t="s">
        <v>6</v>
      </c>
      <c r="H54" s="14" t="s">
        <v>7</v>
      </c>
      <c r="I54" s="6" t="s">
        <v>8</v>
      </c>
      <c r="J54" s="6"/>
      <c r="K54" s="6" t="s">
        <v>18</v>
      </c>
      <c r="L54" s="6" t="s">
        <v>19</v>
      </c>
      <c r="M54" s="6" t="s">
        <v>20</v>
      </c>
    </row>
    <row r="55" spans="1:13">
      <c r="A55" s="30" t="s">
        <v>24</v>
      </c>
      <c r="B55" s="11" t="s">
        <v>217</v>
      </c>
      <c r="C55" s="12" t="s">
        <v>561</v>
      </c>
      <c r="D55" s="28">
        <v>0.125</v>
      </c>
      <c r="E55" s="28">
        <v>0.05</v>
      </c>
      <c r="F55" s="28">
        <f t="shared" ref="F55" si="15">SUM(D55*E55)</f>
        <v>6.2500000000000003E-3</v>
      </c>
      <c r="G55" s="10">
        <f>SUM(D53+E53+E53+0.4)</f>
        <v>5.5100000000000007</v>
      </c>
      <c r="H55" s="15">
        <v>1247.4000000000001</v>
      </c>
      <c r="I55" s="10">
        <f t="shared" ref="I55" si="16">SUM(F55*G55)*H55</f>
        <v>42.957337500000008</v>
      </c>
    </row>
    <row r="56" spans="1:13">
      <c r="A56" s="31" t="s">
        <v>39</v>
      </c>
      <c r="B56" s="11" t="s">
        <v>558</v>
      </c>
      <c r="C56" s="12"/>
      <c r="D56" s="28"/>
      <c r="E56" s="28"/>
      <c r="F56" s="28"/>
      <c r="G56" s="10">
        <v>0</v>
      </c>
      <c r="H56" s="15">
        <v>2.5</v>
      </c>
      <c r="I56" s="10">
        <f t="shared" ref="I56:I58" si="17">SUM(G56*H56)</f>
        <v>0</v>
      </c>
    </row>
    <row r="57" spans="1:13">
      <c r="A57" s="31" t="s">
        <v>39</v>
      </c>
      <c r="B57" s="11" t="s">
        <v>559</v>
      </c>
      <c r="C57" s="12"/>
      <c r="D57" s="28"/>
      <c r="E57" s="28"/>
      <c r="F57" s="28"/>
      <c r="G57" s="10">
        <v>0</v>
      </c>
      <c r="H57" s="15">
        <v>3.5</v>
      </c>
      <c r="I57" s="10">
        <f t="shared" si="17"/>
        <v>0</v>
      </c>
    </row>
    <row r="58" spans="1:13">
      <c r="A58" s="31" t="s">
        <v>39</v>
      </c>
      <c r="B58" s="11" t="s">
        <v>560</v>
      </c>
      <c r="C58" s="12"/>
      <c r="D58" s="28"/>
      <c r="E58" s="28"/>
      <c r="F58" s="28"/>
      <c r="G58" s="10">
        <v>0</v>
      </c>
      <c r="H58" s="15">
        <v>1.5</v>
      </c>
      <c r="I58" s="10">
        <f t="shared" si="17"/>
        <v>0</v>
      </c>
    </row>
    <row r="59" spans="1:13">
      <c r="B59" s="11" t="s">
        <v>27</v>
      </c>
      <c r="C59" s="12"/>
      <c r="D59" s="28"/>
      <c r="E59" s="28"/>
      <c r="F59" s="28"/>
      <c r="G59" s="10">
        <f>SUM(G55)</f>
        <v>5.5100000000000007</v>
      </c>
      <c r="H59" s="15">
        <f>SUM(D55+D55+E55+E55)*2</f>
        <v>0.7</v>
      </c>
      <c r="I59" s="10">
        <f t="shared" ref="I59:I63" si="18">SUM(G59*H59)</f>
        <v>3.8570000000000002</v>
      </c>
    </row>
    <row r="60" spans="1:13">
      <c r="B60" s="11" t="s">
        <v>13</v>
      </c>
      <c r="C60" s="12" t="s">
        <v>14</v>
      </c>
      <c r="D60" s="28" t="s">
        <v>29</v>
      </c>
      <c r="E60" s="28"/>
      <c r="F60" s="28">
        <f>SUM(G55:G55)</f>
        <v>5.5100000000000007</v>
      </c>
      <c r="G60" s="34">
        <f>SUM(F60)/20</f>
        <v>0.27550000000000002</v>
      </c>
      <c r="H60" s="23"/>
      <c r="I60" s="10">
        <f t="shared" si="18"/>
        <v>0</v>
      </c>
    </row>
    <row r="61" spans="1:13">
      <c r="B61" s="11" t="s">
        <v>13</v>
      </c>
      <c r="C61" s="12" t="s">
        <v>14</v>
      </c>
      <c r="D61" s="28" t="s">
        <v>60</v>
      </c>
      <c r="E61" s="28"/>
      <c r="F61" s="81">
        <v>2</v>
      </c>
      <c r="G61" s="34">
        <f>SUM(F61)*0.25</f>
        <v>0.5</v>
      </c>
      <c r="H61" s="23"/>
      <c r="I61" s="10">
        <f t="shared" si="18"/>
        <v>0</v>
      </c>
    </row>
    <row r="62" spans="1:13">
      <c r="B62" s="11" t="s">
        <v>13</v>
      </c>
      <c r="C62" s="12" t="s">
        <v>14</v>
      </c>
      <c r="D62" s="28" t="s">
        <v>113</v>
      </c>
      <c r="E62" s="28"/>
      <c r="F62" s="28"/>
      <c r="G62" s="34">
        <f>SUM(G60:G61)</f>
        <v>0.77550000000000008</v>
      </c>
      <c r="H62" s="23"/>
      <c r="I62" s="10">
        <f t="shared" si="18"/>
        <v>0</v>
      </c>
    </row>
    <row r="63" spans="1:13">
      <c r="B63" s="11" t="s">
        <v>13</v>
      </c>
      <c r="C63" s="12" t="s">
        <v>15</v>
      </c>
      <c r="D63" s="28"/>
      <c r="E63" s="28"/>
      <c r="F63" s="28"/>
      <c r="G63" s="34">
        <v>1</v>
      </c>
      <c r="H63" s="23"/>
      <c r="I63" s="10">
        <f t="shared" si="18"/>
        <v>0</v>
      </c>
    </row>
    <row r="64" spans="1:13">
      <c r="B64" s="11" t="s">
        <v>13</v>
      </c>
      <c r="C64" s="12" t="s">
        <v>15</v>
      </c>
      <c r="D64" s="28"/>
      <c r="E64" s="28"/>
      <c r="F64" s="28"/>
      <c r="G64" s="34"/>
      <c r="H64" s="23"/>
      <c r="I64" s="10">
        <f t="shared" ref="I64" si="19">SUM(G64*H64)</f>
        <v>0</v>
      </c>
    </row>
    <row r="65" spans="1:13">
      <c r="B65" s="11" t="s">
        <v>13</v>
      </c>
      <c r="C65" s="12" t="s">
        <v>15</v>
      </c>
      <c r="D65" s="28"/>
      <c r="E65" s="28"/>
      <c r="F65" s="28"/>
      <c r="G65" s="34"/>
      <c r="H65" s="23"/>
      <c r="I65" s="10">
        <f t="shared" ref="I65:I72" si="20">SUM(G65*H65)</f>
        <v>0</v>
      </c>
    </row>
    <row r="66" spans="1:13">
      <c r="B66" s="11" t="s">
        <v>13</v>
      </c>
      <c r="C66" s="12" t="s">
        <v>16</v>
      </c>
      <c r="D66" s="28"/>
      <c r="E66" s="28"/>
      <c r="F66" s="28"/>
      <c r="G66" s="34">
        <f>SUM(G55)/15</f>
        <v>0.3673333333333334</v>
      </c>
      <c r="H66" s="23"/>
      <c r="I66" s="10">
        <f t="shared" si="20"/>
        <v>0</v>
      </c>
    </row>
    <row r="67" spans="1:13">
      <c r="B67" s="11" t="s">
        <v>13</v>
      </c>
      <c r="C67" s="12" t="s">
        <v>16</v>
      </c>
      <c r="D67" s="28"/>
      <c r="E67" s="28"/>
      <c r="F67" s="28"/>
      <c r="G67" s="34"/>
      <c r="H67" s="23"/>
      <c r="I67" s="10">
        <f t="shared" si="20"/>
        <v>0</v>
      </c>
    </row>
    <row r="68" spans="1:13">
      <c r="B68" s="11" t="s">
        <v>21</v>
      </c>
      <c r="C68" s="12" t="s">
        <v>14</v>
      </c>
      <c r="D68" s="28"/>
      <c r="E68" s="28"/>
      <c r="F68" s="28"/>
      <c r="G68" s="22">
        <f>SUM(G60:G62)</f>
        <v>1.5510000000000002</v>
      </c>
      <c r="H68" s="15">
        <v>37.42</v>
      </c>
      <c r="I68" s="10">
        <f t="shared" si="20"/>
        <v>58.038420000000009</v>
      </c>
      <c r="K68" s="5">
        <f>SUM(G68)*I53</f>
        <v>1.5510000000000002</v>
      </c>
    </row>
    <row r="69" spans="1:13">
      <c r="B69" s="11" t="s">
        <v>21</v>
      </c>
      <c r="C69" s="12" t="s">
        <v>15</v>
      </c>
      <c r="D69" s="28"/>
      <c r="E69" s="28"/>
      <c r="F69" s="28"/>
      <c r="G69" s="22">
        <f>SUM(G63:G65)</f>
        <v>1</v>
      </c>
      <c r="H69" s="15">
        <v>37.42</v>
      </c>
      <c r="I69" s="10">
        <f t="shared" si="20"/>
        <v>37.42</v>
      </c>
      <c r="L69" s="5">
        <f>SUM(G69)*I53</f>
        <v>1</v>
      </c>
    </row>
    <row r="70" spans="1:13">
      <c r="B70" s="11" t="s">
        <v>21</v>
      </c>
      <c r="C70" s="12" t="s">
        <v>16</v>
      </c>
      <c r="D70" s="28"/>
      <c r="E70" s="28"/>
      <c r="F70" s="28"/>
      <c r="G70" s="22">
        <f>SUM(G66:G67)</f>
        <v>0.3673333333333334</v>
      </c>
      <c r="H70" s="15">
        <v>37.42</v>
      </c>
      <c r="I70" s="10">
        <f t="shared" si="20"/>
        <v>13.745613333333337</v>
      </c>
      <c r="M70" s="5">
        <f>SUM(G70)*I53</f>
        <v>0.3673333333333334</v>
      </c>
    </row>
    <row r="71" spans="1:13">
      <c r="B71" s="11" t="s">
        <v>13</v>
      </c>
      <c r="C71" s="12" t="s">
        <v>17</v>
      </c>
      <c r="D71" s="28"/>
      <c r="E71" s="28"/>
      <c r="F71" s="28"/>
      <c r="G71" s="34">
        <v>0.25</v>
      </c>
      <c r="H71" s="15">
        <v>37.42</v>
      </c>
      <c r="I71" s="10">
        <f t="shared" si="20"/>
        <v>9.3550000000000004</v>
      </c>
      <c r="L71" s="5">
        <f>SUM(G71)*I53</f>
        <v>0.25</v>
      </c>
    </row>
    <row r="72" spans="1:13">
      <c r="B72" s="11" t="s">
        <v>12</v>
      </c>
      <c r="C72" s="12"/>
      <c r="D72" s="28"/>
      <c r="E72" s="28"/>
      <c r="F72" s="28"/>
      <c r="G72" s="10"/>
      <c r="H72" s="15">
        <v>37.42</v>
      </c>
      <c r="I72" s="10">
        <f t="shared" si="20"/>
        <v>0</v>
      </c>
    </row>
    <row r="73" spans="1:13">
      <c r="B73" s="11" t="s">
        <v>11</v>
      </c>
      <c r="C73" s="12"/>
      <c r="D73" s="28"/>
      <c r="E73" s="28"/>
      <c r="F73" s="28"/>
      <c r="G73" s="10">
        <v>1</v>
      </c>
      <c r="H73" s="15">
        <f>SUM(I55:I72)*0.01</f>
        <v>1.6537337083333332</v>
      </c>
      <c r="I73" s="10">
        <f>SUM(G73*H73)</f>
        <v>1.6537337083333332</v>
      </c>
    </row>
    <row r="74" spans="1:13" s="2" customFormat="1" ht="13.6">
      <c r="B74" s="8" t="s">
        <v>10</v>
      </c>
      <c r="D74" s="27"/>
      <c r="E74" s="27"/>
      <c r="F74" s="27"/>
      <c r="G74" s="6">
        <f>SUM(G68:G71)</f>
        <v>3.1683333333333334</v>
      </c>
      <c r="H74" s="14"/>
      <c r="I74" s="6">
        <f>SUM(I55:I73)</f>
        <v>167.02710454166666</v>
      </c>
      <c r="J74" s="6">
        <f>SUM(I74)*I53</f>
        <v>167.02710454166666</v>
      </c>
      <c r="K74" s="6">
        <f>SUM(K68:K73)</f>
        <v>1.5510000000000002</v>
      </c>
      <c r="L74" s="6">
        <f t="shared" ref="L74:M74" si="21">SUM(L68:L73)</f>
        <v>1.25</v>
      </c>
      <c r="M74" s="6">
        <f t="shared" si="21"/>
        <v>0.3673333333333334</v>
      </c>
    </row>
    <row r="75" spans="1:13" ht="15.65">
      <c r="A75" s="3" t="s">
        <v>9</v>
      </c>
      <c r="B75" s="154" t="s">
        <v>217</v>
      </c>
      <c r="C75" t="s">
        <v>479</v>
      </c>
      <c r="D75" s="26">
        <v>0.91</v>
      </c>
      <c r="E75" s="26">
        <v>2.2000000000000002</v>
      </c>
      <c r="F75" s="182">
        <v>0.12</v>
      </c>
      <c r="G75" s="5" t="s">
        <v>562</v>
      </c>
      <c r="H75" s="13" t="s">
        <v>22</v>
      </c>
      <c r="I75" s="24">
        <v>1</v>
      </c>
    </row>
    <row r="76" spans="1:13" s="2" customFormat="1" ht="13.6">
      <c r="A76" s="77" t="s">
        <v>118</v>
      </c>
      <c r="B76" s="8" t="s">
        <v>3</v>
      </c>
      <c r="C76" s="2" t="s">
        <v>4</v>
      </c>
      <c r="D76" s="27" t="s">
        <v>5</v>
      </c>
      <c r="E76" s="27" t="s">
        <v>5</v>
      </c>
      <c r="F76" s="27" t="s">
        <v>23</v>
      </c>
      <c r="G76" s="6" t="s">
        <v>6</v>
      </c>
      <c r="H76" s="14" t="s">
        <v>7</v>
      </c>
      <c r="I76" s="6" t="s">
        <v>8</v>
      </c>
      <c r="J76" s="6"/>
      <c r="K76" s="6" t="s">
        <v>18</v>
      </c>
      <c r="L76" s="6" t="s">
        <v>19</v>
      </c>
      <c r="M76" s="6" t="s">
        <v>20</v>
      </c>
    </row>
    <row r="77" spans="1:13">
      <c r="A77" s="30" t="s">
        <v>24</v>
      </c>
      <c r="B77" s="11" t="s">
        <v>217</v>
      </c>
      <c r="C77" s="12" t="s">
        <v>561</v>
      </c>
      <c r="D77" s="28">
        <v>0.125</v>
      </c>
      <c r="E77" s="28">
        <v>0.05</v>
      </c>
      <c r="F77" s="28">
        <f t="shared" ref="F77" si="22">SUM(D77*E77)</f>
        <v>6.2500000000000003E-3</v>
      </c>
      <c r="G77" s="10">
        <f>SUM(D75+E75+E75+0.4)</f>
        <v>5.7100000000000009</v>
      </c>
      <c r="H77" s="15">
        <v>1247.4000000000001</v>
      </c>
      <c r="I77" s="10">
        <f t="shared" ref="I77" si="23">SUM(F77*G77)*H77</f>
        <v>44.516587500000007</v>
      </c>
    </row>
    <row r="78" spans="1:13">
      <c r="A78" s="31" t="s">
        <v>39</v>
      </c>
      <c r="B78" s="11" t="s">
        <v>558</v>
      </c>
      <c r="C78" s="12"/>
      <c r="D78" s="28"/>
      <c r="E78" s="28"/>
      <c r="F78" s="28"/>
      <c r="G78" s="10">
        <v>0</v>
      </c>
      <c r="H78" s="15">
        <v>2.5</v>
      </c>
      <c r="I78" s="10">
        <f t="shared" ref="I78:I80" si="24">SUM(G78*H78)</f>
        <v>0</v>
      </c>
    </row>
    <row r="79" spans="1:13">
      <c r="A79" s="31" t="s">
        <v>39</v>
      </c>
      <c r="B79" s="11" t="s">
        <v>559</v>
      </c>
      <c r="C79" s="12"/>
      <c r="D79" s="28"/>
      <c r="E79" s="28"/>
      <c r="F79" s="28"/>
      <c r="G79" s="10">
        <v>0</v>
      </c>
      <c r="H79" s="15">
        <v>3.5</v>
      </c>
      <c r="I79" s="10">
        <f t="shared" si="24"/>
        <v>0</v>
      </c>
    </row>
    <row r="80" spans="1:13">
      <c r="A80" s="31" t="s">
        <v>39</v>
      </c>
      <c r="B80" s="11" t="s">
        <v>560</v>
      </c>
      <c r="C80" s="12"/>
      <c r="D80" s="28"/>
      <c r="E80" s="28"/>
      <c r="F80" s="28"/>
      <c r="G80" s="10">
        <v>0</v>
      </c>
      <c r="H80" s="15">
        <v>1.5</v>
      </c>
      <c r="I80" s="10">
        <f t="shared" si="24"/>
        <v>0</v>
      </c>
    </row>
    <row r="81" spans="2:13">
      <c r="B81" s="11" t="s">
        <v>27</v>
      </c>
      <c r="C81" s="12"/>
      <c r="D81" s="28"/>
      <c r="E81" s="28"/>
      <c r="F81" s="28"/>
      <c r="G81" s="10">
        <f>SUM(G77)</f>
        <v>5.7100000000000009</v>
      </c>
      <c r="H81" s="15">
        <f>SUM(D77+D77+E77+E77)*2</f>
        <v>0.7</v>
      </c>
      <c r="I81" s="10">
        <f t="shared" ref="I81:I85" si="25">SUM(G81*H81)</f>
        <v>3.9970000000000003</v>
      </c>
    </row>
    <row r="82" spans="2:13">
      <c r="B82" s="11" t="s">
        <v>13</v>
      </c>
      <c r="C82" s="12" t="s">
        <v>14</v>
      </c>
      <c r="D82" s="28" t="s">
        <v>29</v>
      </c>
      <c r="E82" s="28"/>
      <c r="F82" s="28">
        <f>SUM(G77:G77)</f>
        <v>5.7100000000000009</v>
      </c>
      <c r="G82" s="34">
        <f>SUM(F82)/20</f>
        <v>0.28550000000000003</v>
      </c>
      <c r="H82" s="23"/>
      <c r="I82" s="10">
        <f t="shared" si="25"/>
        <v>0</v>
      </c>
    </row>
    <row r="83" spans="2:13">
      <c r="B83" s="11" t="s">
        <v>13</v>
      </c>
      <c r="C83" s="12" t="s">
        <v>14</v>
      </c>
      <c r="D83" s="28" t="s">
        <v>60</v>
      </c>
      <c r="E83" s="28"/>
      <c r="F83" s="81">
        <v>2</v>
      </c>
      <c r="G83" s="34">
        <f>SUM(F83)*0.25</f>
        <v>0.5</v>
      </c>
      <c r="H83" s="23"/>
      <c r="I83" s="10">
        <f t="shared" si="25"/>
        <v>0</v>
      </c>
    </row>
    <row r="84" spans="2:13">
      <c r="B84" s="11" t="s">
        <v>13</v>
      </c>
      <c r="C84" s="12" t="s">
        <v>14</v>
      </c>
      <c r="D84" s="28" t="s">
        <v>113</v>
      </c>
      <c r="E84" s="28"/>
      <c r="F84" s="28"/>
      <c r="G84" s="34">
        <f>SUM(G82:G83)</f>
        <v>0.78550000000000009</v>
      </c>
      <c r="H84" s="23"/>
      <c r="I84" s="10">
        <f t="shared" si="25"/>
        <v>0</v>
      </c>
    </row>
    <row r="85" spans="2:13">
      <c r="B85" s="11" t="s">
        <v>13</v>
      </c>
      <c r="C85" s="12" t="s">
        <v>15</v>
      </c>
      <c r="D85" s="28"/>
      <c r="E85" s="28"/>
      <c r="F85" s="28"/>
      <c r="G85" s="34">
        <v>1</v>
      </c>
      <c r="H85" s="23"/>
      <c r="I85" s="10">
        <f t="shared" si="25"/>
        <v>0</v>
      </c>
    </row>
    <row r="86" spans="2:13">
      <c r="B86" s="11" t="s">
        <v>13</v>
      </c>
      <c r="C86" s="12" t="s">
        <v>15</v>
      </c>
      <c r="D86" s="28"/>
      <c r="E86" s="28"/>
      <c r="F86" s="28"/>
      <c r="G86" s="34"/>
      <c r="H86" s="23"/>
      <c r="I86" s="10">
        <f t="shared" ref="I86" si="26">SUM(G86*H86)</f>
        <v>0</v>
      </c>
    </row>
    <row r="87" spans="2:13">
      <c r="B87" s="11" t="s">
        <v>13</v>
      </c>
      <c r="C87" s="12" t="s">
        <v>15</v>
      </c>
      <c r="D87" s="28"/>
      <c r="E87" s="28"/>
      <c r="F87" s="28"/>
      <c r="G87" s="34"/>
      <c r="H87" s="23"/>
      <c r="I87" s="10">
        <f t="shared" ref="I87:I94" si="27">SUM(G87*H87)</f>
        <v>0</v>
      </c>
    </row>
    <row r="88" spans="2:13">
      <c r="B88" s="11" t="s">
        <v>13</v>
      </c>
      <c r="C88" s="12" t="s">
        <v>16</v>
      </c>
      <c r="D88" s="28"/>
      <c r="E88" s="28"/>
      <c r="F88" s="28"/>
      <c r="G88" s="34">
        <f>SUM(G77)/15</f>
        <v>0.38066666666666671</v>
      </c>
      <c r="H88" s="23"/>
      <c r="I88" s="10">
        <f t="shared" si="27"/>
        <v>0</v>
      </c>
    </row>
    <row r="89" spans="2:13">
      <c r="B89" s="11" t="s">
        <v>13</v>
      </c>
      <c r="C89" s="12" t="s">
        <v>16</v>
      </c>
      <c r="D89" s="28"/>
      <c r="E89" s="28"/>
      <c r="F89" s="28"/>
      <c r="G89" s="34"/>
      <c r="H89" s="23"/>
      <c r="I89" s="10">
        <f t="shared" si="27"/>
        <v>0</v>
      </c>
    </row>
    <row r="90" spans="2:13">
      <c r="B90" s="11" t="s">
        <v>21</v>
      </c>
      <c r="C90" s="12" t="s">
        <v>14</v>
      </c>
      <c r="D90" s="28"/>
      <c r="E90" s="28"/>
      <c r="F90" s="28"/>
      <c r="G90" s="22">
        <f>SUM(G82:G84)</f>
        <v>1.5710000000000002</v>
      </c>
      <c r="H90" s="15">
        <v>37.42</v>
      </c>
      <c r="I90" s="10">
        <f t="shared" si="27"/>
        <v>58.786820000000006</v>
      </c>
      <c r="K90" s="5">
        <f>SUM(G90)*I75</f>
        <v>1.5710000000000002</v>
      </c>
    </row>
    <row r="91" spans="2:13">
      <c r="B91" s="11" t="s">
        <v>21</v>
      </c>
      <c r="C91" s="12" t="s">
        <v>15</v>
      </c>
      <c r="D91" s="28"/>
      <c r="E91" s="28"/>
      <c r="F91" s="28"/>
      <c r="G91" s="22">
        <f>SUM(G85:G87)</f>
        <v>1</v>
      </c>
      <c r="H91" s="15">
        <v>37.42</v>
      </c>
      <c r="I91" s="10">
        <f t="shared" si="27"/>
        <v>37.42</v>
      </c>
      <c r="L91" s="5">
        <f>SUM(G91)*I75</f>
        <v>1</v>
      </c>
    </row>
    <row r="92" spans="2:13">
      <c r="B92" s="11" t="s">
        <v>21</v>
      </c>
      <c r="C92" s="12" t="s">
        <v>16</v>
      </c>
      <c r="D92" s="28"/>
      <c r="E92" s="28"/>
      <c r="F92" s="28"/>
      <c r="G92" s="22">
        <f>SUM(G88:G89)</f>
        <v>0.38066666666666671</v>
      </c>
      <c r="H92" s="15">
        <v>37.42</v>
      </c>
      <c r="I92" s="10">
        <f t="shared" si="27"/>
        <v>14.244546666666668</v>
      </c>
      <c r="M92" s="5">
        <f>SUM(G92)*I75</f>
        <v>0.38066666666666671</v>
      </c>
    </row>
    <row r="93" spans="2:13">
      <c r="B93" s="11" t="s">
        <v>13</v>
      </c>
      <c r="C93" s="12" t="s">
        <v>17</v>
      </c>
      <c r="D93" s="28"/>
      <c r="E93" s="28"/>
      <c r="F93" s="28"/>
      <c r="G93" s="34">
        <v>0.25</v>
      </c>
      <c r="H93" s="15">
        <v>37.42</v>
      </c>
      <c r="I93" s="10">
        <f t="shared" si="27"/>
        <v>9.3550000000000004</v>
      </c>
      <c r="L93" s="5">
        <f>SUM(G93)*I75</f>
        <v>0.25</v>
      </c>
    </row>
    <row r="94" spans="2:13">
      <c r="B94" s="11" t="s">
        <v>12</v>
      </c>
      <c r="C94" s="12"/>
      <c r="D94" s="28"/>
      <c r="E94" s="28"/>
      <c r="F94" s="28"/>
      <c r="G94" s="10"/>
      <c r="H94" s="15">
        <v>37.42</v>
      </c>
      <c r="I94" s="10">
        <f t="shared" si="27"/>
        <v>0</v>
      </c>
    </row>
    <row r="95" spans="2:13">
      <c r="B95" s="11" t="s">
        <v>11</v>
      </c>
      <c r="C95" s="12"/>
      <c r="D95" s="28"/>
      <c r="E95" s="28"/>
      <c r="F95" s="28"/>
      <c r="G95" s="10">
        <v>1</v>
      </c>
      <c r="H95" s="15">
        <f>SUM(I77:I94)*0.01</f>
        <v>1.683199541666667</v>
      </c>
      <c r="I95" s="10">
        <f>SUM(G95*H95)</f>
        <v>1.683199541666667</v>
      </c>
    </row>
    <row r="96" spans="2:13" s="2" customFormat="1" ht="13.6">
      <c r="B96" s="8" t="s">
        <v>10</v>
      </c>
      <c r="D96" s="27"/>
      <c r="E96" s="27"/>
      <c r="F96" s="27"/>
      <c r="G96" s="6">
        <f>SUM(G90:G93)</f>
        <v>3.2016666666666671</v>
      </c>
      <c r="H96" s="14"/>
      <c r="I96" s="6">
        <f>SUM(I77:I95)</f>
        <v>170.00315370833334</v>
      </c>
      <c r="J96" s="6">
        <f>SUM(I96)*I75</f>
        <v>170.00315370833334</v>
      </c>
      <c r="K96" s="6">
        <f>SUM(K90:K95)</f>
        <v>1.5710000000000002</v>
      </c>
      <c r="L96" s="6">
        <f t="shared" ref="L96:M96" si="28">SUM(L90:L95)</f>
        <v>1.25</v>
      </c>
      <c r="M96" s="6">
        <f t="shared" si="28"/>
        <v>0.38066666666666671</v>
      </c>
    </row>
    <row r="97" spans="1:13" ht="15.65">
      <c r="A97" s="3" t="s">
        <v>9</v>
      </c>
      <c r="B97" s="154" t="s">
        <v>217</v>
      </c>
      <c r="C97" t="s">
        <v>479</v>
      </c>
      <c r="D97" s="26">
        <v>1.01</v>
      </c>
      <c r="E97" s="26">
        <v>2.2000000000000002</v>
      </c>
      <c r="F97" s="182">
        <v>0.12</v>
      </c>
      <c r="G97" s="5" t="s">
        <v>562</v>
      </c>
      <c r="H97" s="13" t="s">
        <v>22</v>
      </c>
      <c r="I97" s="24">
        <v>28</v>
      </c>
    </row>
    <row r="98" spans="1:13" s="2" customFormat="1" ht="13.6">
      <c r="A98" s="77" t="s">
        <v>118</v>
      </c>
      <c r="B98" s="8" t="s">
        <v>3</v>
      </c>
      <c r="C98" s="2" t="s">
        <v>4</v>
      </c>
      <c r="D98" s="27" t="s">
        <v>5</v>
      </c>
      <c r="E98" s="27" t="s">
        <v>5</v>
      </c>
      <c r="F98" s="27" t="s">
        <v>23</v>
      </c>
      <c r="G98" s="6" t="s">
        <v>6</v>
      </c>
      <c r="H98" s="14" t="s">
        <v>7</v>
      </c>
      <c r="I98" s="6" t="s">
        <v>8</v>
      </c>
      <c r="J98" s="6"/>
      <c r="K98" s="6" t="s">
        <v>18</v>
      </c>
      <c r="L98" s="6" t="s">
        <v>19</v>
      </c>
      <c r="M98" s="6" t="s">
        <v>20</v>
      </c>
    </row>
    <row r="99" spans="1:13">
      <c r="A99" s="30" t="s">
        <v>24</v>
      </c>
      <c r="B99" s="11" t="s">
        <v>217</v>
      </c>
      <c r="C99" s="12" t="s">
        <v>561</v>
      </c>
      <c r="D99" s="28">
        <v>0.125</v>
      </c>
      <c r="E99" s="28">
        <v>0.05</v>
      </c>
      <c r="F99" s="28">
        <f t="shared" ref="F99" si="29">SUM(D99*E99)</f>
        <v>6.2500000000000003E-3</v>
      </c>
      <c r="G99" s="10">
        <f>SUM(D97+E97+E97+0.4)</f>
        <v>5.8100000000000005</v>
      </c>
      <c r="H99" s="15">
        <v>1247.4000000000001</v>
      </c>
      <c r="I99" s="10">
        <f t="shared" ref="I99" si="30">SUM(F99*G99)*H99</f>
        <v>45.29621250000001</v>
      </c>
    </row>
    <row r="100" spans="1:13">
      <c r="A100" s="31" t="s">
        <v>39</v>
      </c>
      <c r="B100" s="11" t="s">
        <v>558</v>
      </c>
      <c r="C100" s="12"/>
      <c r="D100" s="28"/>
      <c r="E100" s="28"/>
      <c r="F100" s="28"/>
      <c r="G100" s="10">
        <v>0</v>
      </c>
      <c r="H100" s="15">
        <v>2.5</v>
      </c>
      <c r="I100" s="10">
        <f t="shared" ref="I100:I102" si="31">SUM(G100*H100)</f>
        <v>0</v>
      </c>
    </row>
    <row r="101" spans="1:13">
      <c r="A101" s="31" t="s">
        <v>39</v>
      </c>
      <c r="B101" s="11" t="s">
        <v>559</v>
      </c>
      <c r="C101" s="12"/>
      <c r="D101" s="28"/>
      <c r="E101" s="28"/>
      <c r="F101" s="28"/>
      <c r="G101" s="10">
        <v>0</v>
      </c>
      <c r="H101" s="15">
        <v>3.5</v>
      </c>
      <c r="I101" s="10">
        <f t="shared" si="31"/>
        <v>0</v>
      </c>
    </row>
    <row r="102" spans="1:13">
      <c r="A102" s="31" t="s">
        <v>39</v>
      </c>
      <c r="B102" s="11" t="s">
        <v>560</v>
      </c>
      <c r="C102" s="12"/>
      <c r="D102" s="28"/>
      <c r="E102" s="28"/>
      <c r="F102" s="28"/>
      <c r="G102" s="10">
        <v>0</v>
      </c>
      <c r="H102" s="15">
        <v>1.5</v>
      </c>
      <c r="I102" s="10">
        <f t="shared" si="31"/>
        <v>0</v>
      </c>
    </row>
    <row r="103" spans="1:13">
      <c r="B103" s="11" t="s">
        <v>27</v>
      </c>
      <c r="C103" s="12"/>
      <c r="D103" s="28"/>
      <c r="E103" s="28"/>
      <c r="F103" s="28"/>
      <c r="G103" s="10">
        <f>SUM(G99)</f>
        <v>5.8100000000000005</v>
      </c>
      <c r="H103" s="15">
        <f>SUM(D99+D99+E99+E99)*2</f>
        <v>0.7</v>
      </c>
      <c r="I103" s="10">
        <f t="shared" ref="I103:I107" si="32">SUM(G103*H103)</f>
        <v>4.0670000000000002</v>
      </c>
    </row>
    <row r="104" spans="1:13">
      <c r="B104" s="11" t="s">
        <v>13</v>
      </c>
      <c r="C104" s="12" t="s">
        <v>14</v>
      </c>
      <c r="D104" s="28" t="s">
        <v>29</v>
      </c>
      <c r="E104" s="28"/>
      <c r="F104" s="28">
        <f>SUM(G99:G99)</f>
        <v>5.8100000000000005</v>
      </c>
      <c r="G104" s="34">
        <f>SUM(F104)/20</f>
        <v>0.29050000000000004</v>
      </c>
      <c r="H104" s="23"/>
      <c r="I104" s="10">
        <f t="shared" si="32"/>
        <v>0</v>
      </c>
    </row>
    <row r="105" spans="1:13">
      <c r="B105" s="11" t="s">
        <v>13</v>
      </c>
      <c r="C105" s="12" t="s">
        <v>14</v>
      </c>
      <c r="D105" s="28" t="s">
        <v>60</v>
      </c>
      <c r="E105" s="28"/>
      <c r="F105" s="81">
        <v>2</v>
      </c>
      <c r="G105" s="34">
        <f>SUM(F105)*0.25</f>
        <v>0.5</v>
      </c>
      <c r="H105" s="23"/>
      <c r="I105" s="10">
        <f t="shared" si="32"/>
        <v>0</v>
      </c>
    </row>
    <row r="106" spans="1:13">
      <c r="B106" s="11" t="s">
        <v>13</v>
      </c>
      <c r="C106" s="12" t="s">
        <v>14</v>
      </c>
      <c r="D106" s="28" t="s">
        <v>113</v>
      </c>
      <c r="E106" s="28"/>
      <c r="F106" s="28"/>
      <c r="G106" s="34">
        <f>SUM(G104:G105)</f>
        <v>0.79049999999999998</v>
      </c>
      <c r="H106" s="23"/>
      <c r="I106" s="10">
        <f t="shared" si="32"/>
        <v>0</v>
      </c>
    </row>
    <row r="107" spans="1:13">
      <c r="B107" s="11" t="s">
        <v>13</v>
      </c>
      <c r="C107" s="12" t="s">
        <v>15</v>
      </c>
      <c r="D107" s="28"/>
      <c r="E107" s="28"/>
      <c r="F107" s="28"/>
      <c r="G107" s="34">
        <v>1</v>
      </c>
      <c r="H107" s="23"/>
      <c r="I107" s="10">
        <f t="shared" si="32"/>
        <v>0</v>
      </c>
    </row>
    <row r="108" spans="1:13">
      <c r="B108" s="11" t="s">
        <v>13</v>
      </c>
      <c r="C108" s="12" t="s">
        <v>15</v>
      </c>
      <c r="D108" s="28"/>
      <c r="E108" s="28"/>
      <c r="F108" s="28"/>
      <c r="G108" s="34"/>
      <c r="H108" s="23"/>
      <c r="I108" s="10">
        <f t="shared" ref="I108" si="33">SUM(G108*H108)</f>
        <v>0</v>
      </c>
    </row>
    <row r="109" spans="1:13">
      <c r="B109" s="11" t="s">
        <v>13</v>
      </c>
      <c r="C109" s="12" t="s">
        <v>15</v>
      </c>
      <c r="D109" s="28"/>
      <c r="E109" s="28"/>
      <c r="F109" s="28"/>
      <c r="G109" s="34"/>
      <c r="H109" s="23"/>
      <c r="I109" s="10">
        <f t="shared" ref="I109:I116" si="34">SUM(G109*H109)</f>
        <v>0</v>
      </c>
    </row>
    <row r="110" spans="1:13">
      <c r="B110" s="11" t="s">
        <v>13</v>
      </c>
      <c r="C110" s="12" t="s">
        <v>16</v>
      </c>
      <c r="D110" s="28"/>
      <c r="E110" s="28"/>
      <c r="F110" s="28"/>
      <c r="G110" s="34">
        <f>SUM(G99)/15</f>
        <v>0.38733333333333336</v>
      </c>
      <c r="H110" s="23"/>
      <c r="I110" s="10">
        <f t="shared" si="34"/>
        <v>0</v>
      </c>
    </row>
    <row r="111" spans="1:13">
      <c r="B111" s="11" t="s">
        <v>13</v>
      </c>
      <c r="C111" s="12" t="s">
        <v>16</v>
      </c>
      <c r="D111" s="28"/>
      <c r="E111" s="28"/>
      <c r="F111" s="28"/>
      <c r="G111" s="34"/>
      <c r="H111" s="23"/>
      <c r="I111" s="10">
        <f t="shared" si="34"/>
        <v>0</v>
      </c>
    </row>
    <row r="112" spans="1:13">
      <c r="B112" s="11" t="s">
        <v>21</v>
      </c>
      <c r="C112" s="12" t="s">
        <v>14</v>
      </c>
      <c r="D112" s="28"/>
      <c r="E112" s="28"/>
      <c r="F112" s="28"/>
      <c r="G112" s="22">
        <f>SUM(G104:G106)</f>
        <v>1.581</v>
      </c>
      <c r="H112" s="15">
        <v>37.42</v>
      </c>
      <c r="I112" s="10">
        <f t="shared" si="34"/>
        <v>59.161020000000001</v>
      </c>
      <c r="K112" s="5">
        <f>SUM(G112)*I97</f>
        <v>44.268000000000001</v>
      </c>
    </row>
    <row r="113" spans="1:13">
      <c r="B113" s="11" t="s">
        <v>21</v>
      </c>
      <c r="C113" s="12" t="s">
        <v>15</v>
      </c>
      <c r="D113" s="28"/>
      <c r="E113" s="28"/>
      <c r="F113" s="28"/>
      <c r="G113" s="22">
        <f>SUM(G107:G109)</f>
        <v>1</v>
      </c>
      <c r="H113" s="15">
        <v>37.42</v>
      </c>
      <c r="I113" s="10">
        <f t="shared" si="34"/>
        <v>37.42</v>
      </c>
      <c r="L113" s="5">
        <f>SUM(G113)*I97</f>
        <v>28</v>
      </c>
    </row>
    <row r="114" spans="1:13">
      <c r="B114" s="11" t="s">
        <v>21</v>
      </c>
      <c r="C114" s="12" t="s">
        <v>16</v>
      </c>
      <c r="D114" s="28"/>
      <c r="E114" s="28"/>
      <c r="F114" s="28"/>
      <c r="G114" s="22">
        <f>SUM(G110:G111)</f>
        <v>0.38733333333333336</v>
      </c>
      <c r="H114" s="15">
        <v>37.42</v>
      </c>
      <c r="I114" s="10">
        <f t="shared" si="34"/>
        <v>14.494013333333335</v>
      </c>
      <c r="M114" s="5">
        <f>SUM(G114)*I97</f>
        <v>10.845333333333334</v>
      </c>
    </row>
    <row r="115" spans="1:13">
      <c r="B115" s="11" t="s">
        <v>13</v>
      </c>
      <c r="C115" s="12" t="s">
        <v>17</v>
      </c>
      <c r="D115" s="28"/>
      <c r="E115" s="28"/>
      <c r="F115" s="28"/>
      <c r="G115" s="34">
        <v>0.25</v>
      </c>
      <c r="H115" s="15">
        <v>37.42</v>
      </c>
      <c r="I115" s="10">
        <f t="shared" si="34"/>
        <v>9.3550000000000004</v>
      </c>
      <c r="L115" s="5">
        <f>SUM(G115)*I97</f>
        <v>7</v>
      </c>
    </row>
    <row r="116" spans="1:13">
      <c r="B116" s="11" t="s">
        <v>12</v>
      </c>
      <c r="C116" s="12"/>
      <c r="D116" s="28"/>
      <c r="E116" s="28"/>
      <c r="F116" s="28"/>
      <c r="G116" s="10"/>
      <c r="H116" s="15">
        <v>37.42</v>
      </c>
      <c r="I116" s="10">
        <f t="shared" si="34"/>
        <v>0</v>
      </c>
    </row>
    <row r="117" spans="1:13">
      <c r="B117" s="11" t="s">
        <v>11</v>
      </c>
      <c r="C117" s="12"/>
      <c r="D117" s="28"/>
      <c r="E117" s="28"/>
      <c r="F117" s="28"/>
      <c r="G117" s="10">
        <v>1</v>
      </c>
      <c r="H117" s="15">
        <f>SUM(I99:I116)*0.01</f>
        <v>1.6979324583333333</v>
      </c>
      <c r="I117" s="10">
        <f>SUM(G117*H117)</f>
        <v>1.6979324583333333</v>
      </c>
    </row>
    <row r="118" spans="1:13" s="2" customFormat="1" ht="13.6">
      <c r="B118" s="8" t="s">
        <v>10</v>
      </c>
      <c r="D118" s="27"/>
      <c r="E118" s="27"/>
      <c r="F118" s="27"/>
      <c r="G118" s="6">
        <f>SUM(G112:G115)</f>
        <v>3.2183333333333333</v>
      </c>
      <c r="H118" s="14"/>
      <c r="I118" s="6">
        <f>SUM(I99:I117)</f>
        <v>171.49117829166664</v>
      </c>
      <c r="J118" s="6">
        <f>SUM(I118)*I97</f>
        <v>4801.7529921666664</v>
      </c>
      <c r="K118" s="6">
        <f>SUM(K112:K117)</f>
        <v>44.268000000000001</v>
      </c>
      <c r="L118" s="6">
        <f t="shared" ref="L118:M118" si="35">SUM(L112:L117)</f>
        <v>35</v>
      </c>
      <c r="M118" s="6">
        <f t="shared" si="35"/>
        <v>10.845333333333334</v>
      </c>
    </row>
    <row r="119" spans="1:13" ht="15.65">
      <c r="A119" s="3" t="s">
        <v>9</v>
      </c>
      <c r="B119" s="154" t="s">
        <v>217</v>
      </c>
      <c r="C119" t="s">
        <v>479</v>
      </c>
      <c r="D119" s="26">
        <v>0.91</v>
      </c>
      <c r="E119" s="26">
        <v>2.2000000000000002</v>
      </c>
      <c r="F119" s="182">
        <v>0.13500000000000001</v>
      </c>
      <c r="G119" s="5" t="s">
        <v>562</v>
      </c>
      <c r="H119" s="13" t="s">
        <v>22</v>
      </c>
      <c r="I119" s="24">
        <v>1</v>
      </c>
    </row>
    <row r="120" spans="1:13" s="2" customFormat="1" ht="13.6">
      <c r="A120" s="77" t="s">
        <v>118</v>
      </c>
      <c r="B120" s="8" t="s">
        <v>3</v>
      </c>
      <c r="C120" s="2" t="s">
        <v>4</v>
      </c>
      <c r="D120" s="27" t="s">
        <v>5</v>
      </c>
      <c r="E120" s="27" t="s">
        <v>5</v>
      </c>
      <c r="F120" s="27" t="s">
        <v>23</v>
      </c>
      <c r="G120" s="6" t="s">
        <v>6</v>
      </c>
      <c r="H120" s="14" t="s">
        <v>7</v>
      </c>
      <c r="I120" s="6" t="s">
        <v>8</v>
      </c>
      <c r="J120" s="6"/>
      <c r="K120" s="6" t="s">
        <v>18</v>
      </c>
      <c r="L120" s="6" t="s">
        <v>19</v>
      </c>
      <c r="M120" s="6" t="s">
        <v>20</v>
      </c>
    </row>
    <row r="121" spans="1:13">
      <c r="A121" s="30" t="s">
        <v>24</v>
      </c>
      <c r="B121" s="11" t="s">
        <v>217</v>
      </c>
      <c r="C121" s="12" t="s">
        <v>561</v>
      </c>
      <c r="D121" s="28">
        <v>0.15</v>
      </c>
      <c r="E121" s="28">
        <v>0.05</v>
      </c>
      <c r="F121" s="28">
        <f t="shared" ref="F121" si="36">SUM(D121*E121)</f>
        <v>7.4999999999999997E-3</v>
      </c>
      <c r="G121" s="10">
        <f>SUM(D119+E119+E119+0.4)</f>
        <v>5.7100000000000009</v>
      </c>
      <c r="H121" s="15">
        <v>1247.4000000000001</v>
      </c>
      <c r="I121" s="10">
        <f t="shared" ref="I121" si="37">SUM(F121*G121)*H121</f>
        <v>53.419905000000007</v>
      </c>
    </row>
    <row r="122" spans="1:13">
      <c r="A122" s="31" t="s">
        <v>39</v>
      </c>
      <c r="B122" s="11" t="s">
        <v>558</v>
      </c>
      <c r="C122" s="12"/>
      <c r="D122" s="28"/>
      <c r="E122" s="28"/>
      <c r="F122" s="28"/>
      <c r="G122" s="10">
        <v>0</v>
      </c>
      <c r="H122" s="15">
        <v>2.5</v>
      </c>
      <c r="I122" s="10">
        <f t="shared" ref="I122:I124" si="38">SUM(G122*H122)</f>
        <v>0</v>
      </c>
    </row>
    <row r="123" spans="1:13">
      <c r="A123" s="31" t="s">
        <v>39</v>
      </c>
      <c r="B123" s="11" t="s">
        <v>559</v>
      </c>
      <c r="C123" s="12"/>
      <c r="D123" s="28"/>
      <c r="E123" s="28"/>
      <c r="F123" s="28"/>
      <c r="G123" s="10">
        <v>0</v>
      </c>
      <c r="H123" s="15">
        <v>3.5</v>
      </c>
      <c r="I123" s="10">
        <f t="shared" si="38"/>
        <v>0</v>
      </c>
    </row>
    <row r="124" spans="1:13">
      <c r="A124" s="31" t="s">
        <v>39</v>
      </c>
      <c r="B124" s="11" t="s">
        <v>560</v>
      </c>
      <c r="C124" s="12"/>
      <c r="D124" s="28"/>
      <c r="E124" s="28"/>
      <c r="F124" s="28"/>
      <c r="G124" s="10">
        <v>0</v>
      </c>
      <c r="H124" s="15">
        <v>1.5</v>
      </c>
      <c r="I124" s="10">
        <f t="shared" si="38"/>
        <v>0</v>
      </c>
    </row>
    <row r="125" spans="1:13">
      <c r="B125" s="11" t="s">
        <v>27</v>
      </c>
      <c r="C125" s="12"/>
      <c r="D125" s="28"/>
      <c r="E125" s="28"/>
      <c r="F125" s="28"/>
      <c r="G125" s="10">
        <f>SUM(G121)</f>
        <v>5.7100000000000009</v>
      </c>
      <c r="H125" s="15">
        <f>SUM(D121+D121+E121+E121)*2</f>
        <v>0.79999999999999993</v>
      </c>
      <c r="I125" s="10">
        <f t="shared" ref="I125:I129" si="39">SUM(G125*H125)</f>
        <v>4.5680000000000005</v>
      </c>
    </row>
    <row r="126" spans="1:13">
      <c r="B126" s="11" t="s">
        <v>13</v>
      </c>
      <c r="C126" s="12" t="s">
        <v>14</v>
      </c>
      <c r="D126" s="28" t="s">
        <v>29</v>
      </c>
      <c r="E126" s="28"/>
      <c r="F126" s="28">
        <f>SUM(G121:G121)</f>
        <v>5.7100000000000009</v>
      </c>
      <c r="G126" s="34">
        <f>SUM(F126)/20</f>
        <v>0.28550000000000003</v>
      </c>
      <c r="H126" s="23"/>
      <c r="I126" s="10">
        <f t="shared" si="39"/>
        <v>0</v>
      </c>
    </row>
    <row r="127" spans="1:13">
      <c r="B127" s="11" t="s">
        <v>13</v>
      </c>
      <c r="C127" s="12" t="s">
        <v>14</v>
      </c>
      <c r="D127" s="28" t="s">
        <v>60</v>
      </c>
      <c r="E127" s="28"/>
      <c r="F127" s="81">
        <v>2</v>
      </c>
      <c r="G127" s="34">
        <f>SUM(F127)*0.25</f>
        <v>0.5</v>
      </c>
      <c r="H127" s="23"/>
      <c r="I127" s="10">
        <f t="shared" si="39"/>
        <v>0</v>
      </c>
    </row>
    <row r="128" spans="1:13">
      <c r="B128" s="11" t="s">
        <v>13</v>
      </c>
      <c r="C128" s="12" t="s">
        <v>14</v>
      </c>
      <c r="D128" s="28" t="s">
        <v>113</v>
      </c>
      <c r="E128" s="28"/>
      <c r="F128" s="28"/>
      <c r="G128" s="34">
        <f>SUM(G126:G127)</f>
        <v>0.78550000000000009</v>
      </c>
      <c r="H128" s="23"/>
      <c r="I128" s="10">
        <f t="shared" si="39"/>
        <v>0</v>
      </c>
    </row>
    <row r="129" spans="1:13">
      <c r="B129" s="11" t="s">
        <v>13</v>
      </c>
      <c r="C129" s="12" t="s">
        <v>15</v>
      </c>
      <c r="D129" s="28"/>
      <c r="E129" s="28"/>
      <c r="F129" s="28"/>
      <c r="G129" s="34">
        <v>1</v>
      </c>
      <c r="H129" s="23"/>
      <c r="I129" s="10">
        <f t="shared" si="39"/>
        <v>0</v>
      </c>
    </row>
    <row r="130" spans="1:13">
      <c r="B130" s="11" t="s">
        <v>13</v>
      </c>
      <c r="C130" s="12" t="s">
        <v>15</v>
      </c>
      <c r="D130" s="28"/>
      <c r="E130" s="28"/>
      <c r="F130" s="28"/>
      <c r="G130" s="34"/>
      <c r="H130" s="23"/>
      <c r="I130" s="10">
        <f t="shared" ref="I130" si="40">SUM(G130*H130)</f>
        <v>0</v>
      </c>
    </row>
    <row r="131" spans="1:13">
      <c r="B131" s="11" t="s">
        <v>13</v>
      </c>
      <c r="C131" s="12" t="s">
        <v>15</v>
      </c>
      <c r="D131" s="28"/>
      <c r="E131" s="28"/>
      <c r="F131" s="28"/>
      <c r="G131" s="34"/>
      <c r="H131" s="23"/>
      <c r="I131" s="10">
        <f t="shared" ref="I131:I138" si="41">SUM(G131*H131)</f>
        <v>0</v>
      </c>
    </row>
    <row r="132" spans="1:13">
      <c r="B132" s="11" t="s">
        <v>13</v>
      </c>
      <c r="C132" s="12" t="s">
        <v>16</v>
      </c>
      <c r="D132" s="28"/>
      <c r="E132" s="28"/>
      <c r="F132" s="28"/>
      <c r="G132" s="34">
        <f>SUM(G121)/15</f>
        <v>0.38066666666666671</v>
      </c>
      <c r="H132" s="23"/>
      <c r="I132" s="10">
        <f t="shared" si="41"/>
        <v>0</v>
      </c>
    </row>
    <row r="133" spans="1:13">
      <c r="B133" s="11" t="s">
        <v>13</v>
      </c>
      <c r="C133" s="12" t="s">
        <v>16</v>
      </c>
      <c r="D133" s="28"/>
      <c r="E133" s="28"/>
      <c r="F133" s="28"/>
      <c r="G133" s="34"/>
      <c r="H133" s="23"/>
      <c r="I133" s="10">
        <f t="shared" si="41"/>
        <v>0</v>
      </c>
    </row>
    <row r="134" spans="1:13">
      <c r="B134" s="11" t="s">
        <v>21</v>
      </c>
      <c r="C134" s="12" t="s">
        <v>14</v>
      </c>
      <c r="D134" s="28"/>
      <c r="E134" s="28"/>
      <c r="F134" s="28"/>
      <c r="G134" s="22">
        <f>SUM(G126:G128)</f>
        <v>1.5710000000000002</v>
      </c>
      <c r="H134" s="15">
        <v>37.42</v>
      </c>
      <c r="I134" s="10">
        <f t="shared" si="41"/>
        <v>58.786820000000006</v>
      </c>
      <c r="K134" s="5">
        <f>SUM(G134)*I119</f>
        <v>1.5710000000000002</v>
      </c>
    </row>
    <row r="135" spans="1:13">
      <c r="B135" s="11" t="s">
        <v>21</v>
      </c>
      <c r="C135" s="12" t="s">
        <v>15</v>
      </c>
      <c r="D135" s="28"/>
      <c r="E135" s="28"/>
      <c r="F135" s="28"/>
      <c r="G135" s="22">
        <f>SUM(G129:G131)</f>
        <v>1</v>
      </c>
      <c r="H135" s="15">
        <v>37.42</v>
      </c>
      <c r="I135" s="10">
        <f t="shared" si="41"/>
        <v>37.42</v>
      </c>
      <c r="L135" s="5">
        <f>SUM(G135)*I119</f>
        <v>1</v>
      </c>
    </row>
    <row r="136" spans="1:13">
      <c r="B136" s="11" t="s">
        <v>21</v>
      </c>
      <c r="C136" s="12" t="s">
        <v>16</v>
      </c>
      <c r="D136" s="28"/>
      <c r="E136" s="28"/>
      <c r="F136" s="28"/>
      <c r="G136" s="22">
        <f>SUM(G132:G133)</f>
        <v>0.38066666666666671</v>
      </c>
      <c r="H136" s="15">
        <v>37.42</v>
      </c>
      <c r="I136" s="10">
        <f t="shared" si="41"/>
        <v>14.244546666666668</v>
      </c>
      <c r="M136" s="5">
        <f>SUM(G136)*I119</f>
        <v>0.38066666666666671</v>
      </c>
    </row>
    <row r="137" spans="1:13">
      <c r="B137" s="11" t="s">
        <v>13</v>
      </c>
      <c r="C137" s="12" t="s">
        <v>17</v>
      </c>
      <c r="D137" s="28"/>
      <c r="E137" s="28"/>
      <c r="F137" s="28"/>
      <c r="G137" s="34">
        <v>0.25</v>
      </c>
      <c r="H137" s="15">
        <v>37.42</v>
      </c>
      <c r="I137" s="10">
        <f t="shared" si="41"/>
        <v>9.3550000000000004</v>
      </c>
      <c r="L137" s="5">
        <f>SUM(G137)*I119</f>
        <v>0.25</v>
      </c>
    </row>
    <row r="138" spans="1:13">
      <c r="B138" s="11" t="s">
        <v>12</v>
      </c>
      <c r="C138" s="12"/>
      <c r="D138" s="28"/>
      <c r="E138" s="28"/>
      <c r="F138" s="28"/>
      <c r="G138" s="10"/>
      <c r="H138" s="15">
        <v>37.42</v>
      </c>
      <c r="I138" s="10">
        <f t="shared" si="41"/>
        <v>0</v>
      </c>
    </row>
    <row r="139" spans="1:13">
      <c r="B139" s="11" t="s">
        <v>11</v>
      </c>
      <c r="C139" s="12"/>
      <c r="D139" s="28"/>
      <c r="E139" s="28"/>
      <c r="F139" s="28"/>
      <c r="G139" s="10">
        <v>1</v>
      </c>
      <c r="H139" s="15">
        <f>SUM(I121:I138)*0.01</f>
        <v>1.7779427166666668</v>
      </c>
      <c r="I139" s="10">
        <f>SUM(G139*H139)</f>
        <v>1.7779427166666668</v>
      </c>
    </row>
    <row r="140" spans="1:13" s="2" customFormat="1" ht="13.6">
      <c r="B140" s="8" t="s">
        <v>10</v>
      </c>
      <c r="D140" s="27"/>
      <c r="E140" s="27"/>
      <c r="F140" s="27"/>
      <c r="G140" s="6">
        <f>SUM(G134:G137)</f>
        <v>3.2016666666666671</v>
      </c>
      <c r="H140" s="14"/>
      <c r="I140" s="6">
        <f>SUM(I121:I139)</f>
        <v>179.57221438333335</v>
      </c>
      <c r="J140" s="6">
        <f>SUM(I140)*I119</f>
        <v>179.57221438333335</v>
      </c>
      <c r="K140" s="6">
        <f>SUM(K134:K139)</f>
        <v>1.5710000000000002</v>
      </c>
      <c r="L140" s="6">
        <f t="shared" ref="L140:M140" si="42">SUM(L134:L139)</f>
        <v>1.25</v>
      </c>
      <c r="M140" s="6">
        <f t="shared" si="42"/>
        <v>0.38066666666666671</v>
      </c>
    </row>
    <row r="141" spans="1:13" ht="15.65">
      <c r="A141" s="3" t="s">
        <v>9</v>
      </c>
      <c r="B141" s="154" t="s">
        <v>217</v>
      </c>
      <c r="C141" t="s">
        <v>479</v>
      </c>
      <c r="D141" s="26">
        <v>1.01</v>
      </c>
      <c r="E141" s="26">
        <v>2.2000000000000002</v>
      </c>
      <c r="F141" s="182">
        <v>0.13500000000000001</v>
      </c>
      <c r="G141" s="5" t="s">
        <v>562</v>
      </c>
      <c r="H141" s="13" t="s">
        <v>22</v>
      </c>
      <c r="I141" s="24">
        <v>14</v>
      </c>
    </row>
    <row r="142" spans="1:13" s="2" customFormat="1" ht="13.6">
      <c r="A142" s="77" t="s">
        <v>118</v>
      </c>
      <c r="B142" s="8" t="s">
        <v>3</v>
      </c>
      <c r="C142" s="2" t="s">
        <v>4</v>
      </c>
      <c r="D142" s="27" t="s">
        <v>5</v>
      </c>
      <c r="E142" s="27" t="s">
        <v>5</v>
      </c>
      <c r="F142" s="27" t="s">
        <v>23</v>
      </c>
      <c r="G142" s="6" t="s">
        <v>6</v>
      </c>
      <c r="H142" s="14" t="s">
        <v>7</v>
      </c>
      <c r="I142" s="6" t="s">
        <v>8</v>
      </c>
      <c r="J142" s="6"/>
      <c r="K142" s="6" t="s">
        <v>18</v>
      </c>
      <c r="L142" s="6" t="s">
        <v>19</v>
      </c>
      <c r="M142" s="6" t="s">
        <v>20</v>
      </c>
    </row>
    <row r="143" spans="1:13">
      <c r="A143" s="30" t="s">
        <v>24</v>
      </c>
      <c r="B143" s="11" t="s">
        <v>217</v>
      </c>
      <c r="C143" s="12" t="s">
        <v>561</v>
      </c>
      <c r="D143" s="28">
        <v>0.15</v>
      </c>
      <c r="E143" s="28">
        <v>0.05</v>
      </c>
      <c r="F143" s="28">
        <f t="shared" ref="F143" si="43">SUM(D143*E143)</f>
        <v>7.4999999999999997E-3</v>
      </c>
      <c r="G143" s="10">
        <f>SUM(D141+E141+E141+0.4)</f>
        <v>5.8100000000000005</v>
      </c>
      <c r="H143" s="15">
        <v>1247.4000000000001</v>
      </c>
      <c r="I143" s="10">
        <f t="shared" ref="I143" si="44">SUM(F143*G143)*H143</f>
        <v>54.355455000000006</v>
      </c>
    </row>
    <row r="144" spans="1:13">
      <c r="A144" s="31" t="s">
        <v>39</v>
      </c>
      <c r="B144" s="11" t="s">
        <v>558</v>
      </c>
      <c r="C144" s="12"/>
      <c r="D144" s="28"/>
      <c r="E144" s="28"/>
      <c r="F144" s="28"/>
      <c r="G144" s="10">
        <v>0</v>
      </c>
      <c r="H144" s="15">
        <v>2.5</v>
      </c>
      <c r="I144" s="10">
        <f t="shared" ref="I144:I146" si="45">SUM(G144*H144)</f>
        <v>0</v>
      </c>
    </row>
    <row r="145" spans="1:13">
      <c r="A145" s="31" t="s">
        <v>39</v>
      </c>
      <c r="B145" s="11" t="s">
        <v>559</v>
      </c>
      <c r="C145" s="12"/>
      <c r="D145" s="28"/>
      <c r="E145" s="28"/>
      <c r="F145" s="28"/>
      <c r="G145" s="10">
        <v>0</v>
      </c>
      <c r="H145" s="15">
        <v>3.5</v>
      </c>
      <c r="I145" s="10">
        <f t="shared" si="45"/>
        <v>0</v>
      </c>
    </row>
    <row r="146" spans="1:13">
      <c r="A146" s="31" t="s">
        <v>39</v>
      </c>
      <c r="B146" s="11" t="s">
        <v>560</v>
      </c>
      <c r="C146" s="12"/>
      <c r="D146" s="28"/>
      <c r="E146" s="28"/>
      <c r="F146" s="28"/>
      <c r="G146" s="10">
        <v>0</v>
      </c>
      <c r="H146" s="15">
        <v>1.5</v>
      </c>
      <c r="I146" s="10">
        <f t="shared" si="45"/>
        <v>0</v>
      </c>
    </row>
    <row r="147" spans="1:13">
      <c r="B147" s="11" t="s">
        <v>27</v>
      </c>
      <c r="C147" s="12"/>
      <c r="D147" s="28"/>
      <c r="E147" s="28"/>
      <c r="F147" s="28"/>
      <c r="G147" s="10">
        <f>SUM(G143)</f>
        <v>5.8100000000000005</v>
      </c>
      <c r="H147" s="15">
        <f>SUM(D143+D143+E143+E143)*2</f>
        <v>0.79999999999999993</v>
      </c>
      <c r="I147" s="10">
        <f t="shared" ref="I147:I151" si="46">SUM(G147*H147)</f>
        <v>4.6479999999999997</v>
      </c>
    </row>
    <row r="148" spans="1:13">
      <c r="B148" s="11" t="s">
        <v>13</v>
      </c>
      <c r="C148" s="12" t="s">
        <v>14</v>
      </c>
      <c r="D148" s="28" t="s">
        <v>29</v>
      </c>
      <c r="E148" s="28"/>
      <c r="F148" s="28">
        <f>SUM(G143:G143)</f>
        <v>5.8100000000000005</v>
      </c>
      <c r="G148" s="34">
        <f>SUM(F148)/20</f>
        <v>0.29050000000000004</v>
      </c>
      <c r="H148" s="23"/>
      <c r="I148" s="10">
        <f t="shared" si="46"/>
        <v>0</v>
      </c>
    </row>
    <row r="149" spans="1:13">
      <c r="B149" s="11" t="s">
        <v>13</v>
      </c>
      <c r="C149" s="12" t="s">
        <v>14</v>
      </c>
      <c r="D149" s="28" t="s">
        <v>60</v>
      </c>
      <c r="E149" s="28"/>
      <c r="F149" s="81">
        <v>2</v>
      </c>
      <c r="G149" s="34">
        <f>SUM(F149)*0.25</f>
        <v>0.5</v>
      </c>
      <c r="H149" s="23"/>
      <c r="I149" s="10">
        <f t="shared" si="46"/>
        <v>0</v>
      </c>
    </row>
    <row r="150" spans="1:13">
      <c r="B150" s="11" t="s">
        <v>13</v>
      </c>
      <c r="C150" s="12" t="s">
        <v>14</v>
      </c>
      <c r="D150" s="28" t="s">
        <v>113</v>
      </c>
      <c r="E150" s="28"/>
      <c r="F150" s="28"/>
      <c r="G150" s="34">
        <f>SUM(G148:G149)</f>
        <v>0.79049999999999998</v>
      </c>
      <c r="H150" s="23"/>
      <c r="I150" s="10">
        <f t="shared" si="46"/>
        <v>0</v>
      </c>
    </row>
    <row r="151" spans="1:13">
      <c r="B151" s="11" t="s">
        <v>13</v>
      </c>
      <c r="C151" s="12" t="s">
        <v>15</v>
      </c>
      <c r="D151" s="28"/>
      <c r="E151" s="28"/>
      <c r="F151" s="28"/>
      <c r="G151" s="34">
        <v>1</v>
      </c>
      <c r="H151" s="23"/>
      <c r="I151" s="10">
        <f t="shared" si="46"/>
        <v>0</v>
      </c>
    </row>
    <row r="152" spans="1:13">
      <c r="B152" s="11" t="s">
        <v>13</v>
      </c>
      <c r="C152" s="12" t="s">
        <v>15</v>
      </c>
      <c r="D152" s="28"/>
      <c r="E152" s="28"/>
      <c r="F152" s="28"/>
      <c r="G152" s="34"/>
      <c r="H152" s="23"/>
      <c r="I152" s="10">
        <f t="shared" ref="I152" si="47">SUM(G152*H152)</f>
        <v>0</v>
      </c>
    </row>
    <row r="153" spans="1:13">
      <c r="B153" s="11" t="s">
        <v>13</v>
      </c>
      <c r="C153" s="12" t="s">
        <v>15</v>
      </c>
      <c r="D153" s="28"/>
      <c r="E153" s="28"/>
      <c r="F153" s="28"/>
      <c r="G153" s="34"/>
      <c r="H153" s="23"/>
      <c r="I153" s="10">
        <f t="shared" ref="I153:I160" si="48">SUM(G153*H153)</f>
        <v>0</v>
      </c>
    </row>
    <row r="154" spans="1:13">
      <c r="B154" s="11" t="s">
        <v>13</v>
      </c>
      <c r="C154" s="12" t="s">
        <v>16</v>
      </c>
      <c r="D154" s="28"/>
      <c r="E154" s="28"/>
      <c r="F154" s="28"/>
      <c r="G154" s="34">
        <f>SUM(G143)/15</f>
        <v>0.38733333333333336</v>
      </c>
      <c r="H154" s="23"/>
      <c r="I154" s="10">
        <f t="shared" si="48"/>
        <v>0</v>
      </c>
    </row>
    <row r="155" spans="1:13">
      <c r="B155" s="11" t="s">
        <v>13</v>
      </c>
      <c r="C155" s="12" t="s">
        <v>16</v>
      </c>
      <c r="D155" s="28"/>
      <c r="E155" s="28"/>
      <c r="F155" s="28"/>
      <c r="G155" s="34"/>
      <c r="H155" s="23"/>
      <c r="I155" s="10">
        <f t="shared" si="48"/>
        <v>0</v>
      </c>
    </row>
    <row r="156" spans="1:13">
      <c r="B156" s="11" t="s">
        <v>21</v>
      </c>
      <c r="C156" s="12" t="s">
        <v>14</v>
      </c>
      <c r="D156" s="28"/>
      <c r="E156" s="28"/>
      <c r="F156" s="28"/>
      <c r="G156" s="22">
        <f>SUM(G148:G150)</f>
        <v>1.581</v>
      </c>
      <c r="H156" s="15">
        <v>37.42</v>
      </c>
      <c r="I156" s="10">
        <f t="shared" si="48"/>
        <v>59.161020000000001</v>
      </c>
      <c r="K156" s="5">
        <f>SUM(G156)*I141</f>
        <v>22.134</v>
      </c>
    </row>
    <row r="157" spans="1:13">
      <c r="B157" s="11" t="s">
        <v>21</v>
      </c>
      <c r="C157" s="12" t="s">
        <v>15</v>
      </c>
      <c r="D157" s="28"/>
      <c r="E157" s="28"/>
      <c r="F157" s="28"/>
      <c r="G157" s="22">
        <f>SUM(G151:G153)</f>
        <v>1</v>
      </c>
      <c r="H157" s="15">
        <v>37.42</v>
      </c>
      <c r="I157" s="10">
        <f t="shared" si="48"/>
        <v>37.42</v>
      </c>
      <c r="L157" s="5">
        <f>SUM(G157)*I141</f>
        <v>14</v>
      </c>
    </row>
    <row r="158" spans="1:13">
      <c r="B158" s="11" t="s">
        <v>21</v>
      </c>
      <c r="C158" s="12" t="s">
        <v>16</v>
      </c>
      <c r="D158" s="28"/>
      <c r="E158" s="28"/>
      <c r="F158" s="28"/>
      <c r="G158" s="22">
        <f>SUM(G154:G155)</f>
        <v>0.38733333333333336</v>
      </c>
      <c r="H158" s="15">
        <v>37.42</v>
      </c>
      <c r="I158" s="10">
        <f t="shared" si="48"/>
        <v>14.494013333333335</v>
      </c>
      <c r="M158" s="5">
        <f>SUM(G158)*I141</f>
        <v>5.4226666666666672</v>
      </c>
    </row>
    <row r="159" spans="1:13">
      <c r="B159" s="11" t="s">
        <v>13</v>
      </c>
      <c r="C159" s="12" t="s">
        <v>17</v>
      </c>
      <c r="D159" s="28"/>
      <c r="E159" s="28"/>
      <c r="F159" s="28"/>
      <c r="G159" s="34">
        <v>0.25</v>
      </c>
      <c r="H159" s="15">
        <v>37.42</v>
      </c>
      <c r="I159" s="10">
        <f t="shared" si="48"/>
        <v>9.3550000000000004</v>
      </c>
      <c r="L159" s="5">
        <f>SUM(G159)*I141</f>
        <v>3.5</v>
      </c>
    </row>
    <row r="160" spans="1:13">
      <c r="B160" s="11" t="s">
        <v>12</v>
      </c>
      <c r="C160" s="12"/>
      <c r="D160" s="28"/>
      <c r="E160" s="28"/>
      <c r="F160" s="28"/>
      <c r="G160" s="10"/>
      <c r="H160" s="15">
        <v>37.42</v>
      </c>
      <c r="I160" s="10">
        <f t="shared" si="48"/>
        <v>0</v>
      </c>
    </row>
    <row r="161" spans="1:13">
      <c r="B161" s="11" t="s">
        <v>11</v>
      </c>
      <c r="C161" s="12"/>
      <c r="D161" s="28"/>
      <c r="E161" s="28"/>
      <c r="F161" s="28"/>
      <c r="G161" s="10">
        <v>1</v>
      </c>
      <c r="H161" s="15">
        <f>SUM(I143:I160)*0.01</f>
        <v>1.7943348833333332</v>
      </c>
      <c r="I161" s="10">
        <f>SUM(G161*H161)</f>
        <v>1.7943348833333332</v>
      </c>
    </row>
    <row r="162" spans="1:13" s="2" customFormat="1" ht="13.6">
      <c r="B162" s="8" t="s">
        <v>10</v>
      </c>
      <c r="D162" s="27"/>
      <c r="E162" s="27"/>
      <c r="F162" s="27"/>
      <c r="G162" s="6">
        <f>SUM(G156:G159)</f>
        <v>3.2183333333333333</v>
      </c>
      <c r="H162" s="14"/>
      <c r="I162" s="6">
        <f>SUM(I143:I161)</f>
        <v>181.22782321666665</v>
      </c>
      <c r="J162" s="6">
        <f>SUM(I162)*I141</f>
        <v>2537.1895250333332</v>
      </c>
      <c r="K162" s="6">
        <f>SUM(K156:K161)</f>
        <v>22.134</v>
      </c>
      <c r="L162" s="6">
        <f t="shared" ref="L162:M162" si="49">SUM(L156:L161)</f>
        <v>17.5</v>
      </c>
      <c r="M162" s="6">
        <f t="shared" si="49"/>
        <v>5.4226666666666672</v>
      </c>
    </row>
    <row r="163" spans="1:13" ht="15.65">
      <c r="A163" s="3" t="s">
        <v>9</v>
      </c>
      <c r="B163" s="154" t="s">
        <v>217</v>
      </c>
      <c r="C163" s="12" t="s">
        <v>477</v>
      </c>
      <c r="D163" s="26">
        <v>1.1399999999999999</v>
      </c>
      <c r="E163" s="26">
        <v>2.2000000000000002</v>
      </c>
      <c r="F163" s="182">
        <v>0.12</v>
      </c>
      <c r="G163" s="5" t="s">
        <v>562</v>
      </c>
      <c r="H163" s="13" t="s">
        <v>22</v>
      </c>
      <c r="I163" s="24">
        <v>3</v>
      </c>
    </row>
    <row r="164" spans="1:13" s="2" customFormat="1" ht="13.6">
      <c r="A164" s="77" t="s">
        <v>118</v>
      </c>
      <c r="B164" s="8" t="s">
        <v>3</v>
      </c>
      <c r="C164" s="2" t="s">
        <v>4</v>
      </c>
      <c r="D164" s="27" t="s">
        <v>5</v>
      </c>
      <c r="E164" s="27" t="s">
        <v>5</v>
      </c>
      <c r="F164" s="27" t="s">
        <v>23</v>
      </c>
      <c r="G164" s="6" t="s">
        <v>6</v>
      </c>
      <c r="H164" s="14" t="s">
        <v>7</v>
      </c>
      <c r="I164" s="6" t="s">
        <v>8</v>
      </c>
      <c r="J164" s="6"/>
      <c r="K164" s="6" t="s">
        <v>18</v>
      </c>
      <c r="L164" s="6" t="s">
        <v>19</v>
      </c>
      <c r="M164" s="6" t="s">
        <v>20</v>
      </c>
    </row>
    <row r="165" spans="1:13">
      <c r="A165" s="30" t="s">
        <v>24</v>
      </c>
      <c r="B165" s="11" t="s">
        <v>217</v>
      </c>
      <c r="C165" s="12" t="s">
        <v>561</v>
      </c>
      <c r="D165" s="28">
        <v>0.125</v>
      </c>
      <c r="E165" s="28">
        <v>0.05</v>
      </c>
      <c r="F165" s="28">
        <f t="shared" ref="F165" si="50">SUM(D165*E165)</f>
        <v>6.2500000000000003E-3</v>
      </c>
      <c r="G165" s="10">
        <f>SUM(D163+E163+E163+0.4)</f>
        <v>5.94</v>
      </c>
      <c r="H165" s="15">
        <v>1247.4000000000001</v>
      </c>
      <c r="I165" s="10">
        <f t="shared" ref="I165" si="51">SUM(F165*G165)*H165</f>
        <v>46.309725000000007</v>
      </c>
    </row>
    <row r="166" spans="1:13">
      <c r="A166" s="31" t="s">
        <v>39</v>
      </c>
      <c r="B166" s="11" t="s">
        <v>558</v>
      </c>
      <c r="C166" s="12"/>
      <c r="D166" s="28"/>
      <c r="E166" s="28"/>
      <c r="F166" s="28"/>
      <c r="G166" s="10">
        <v>0</v>
      </c>
      <c r="H166" s="15">
        <v>2.5</v>
      </c>
      <c r="I166" s="10">
        <f t="shared" ref="I166:I168" si="52">SUM(G166*H166)</f>
        <v>0</v>
      </c>
    </row>
    <row r="167" spans="1:13">
      <c r="A167" s="31" t="s">
        <v>39</v>
      </c>
      <c r="B167" s="11" t="s">
        <v>559</v>
      </c>
      <c r="C167" s="12"/>
      <c r="D167" s="28"/>
      <c r="E167" s="28"/>
      <c r="F167" s="28"/>
      <c r="G167" s="10">
        <v>0</v>
      </c>
      <c r="H167" s="15">
        <v>3.5</v>
      </c>
      <c r="I167" s="10">
        <f t="shared" si="52"/>
        <v>0</v>
      </c>
    </row>
    <row r="168" spans="1:13">
      <c r="A168" s="31" t="s">
        <v>39</v>
      </c>
      <c r="B168" s="11" t="s">
        <v>560</v>
      </c>
      <c r="C168" s="12"/>
      <c r="D168" s="28"/>
      <c r="E168" s="28"/>
      <c r="F168" s="28"/>
      <c r="G168" s="10">
        <v>0</v>
      </c>
      <c r="H168" s="15">
        <v>1.5</v>
      </c>
      <c r="I168" s="10">
        <f t="shared" si="52"/>
        <v>0</v>
      </c>
    </row>
    <row r="169" spans="1:13">
      <c r="B169" s="11" t="s">
        <v>27</v>
      </c>
      <c r="C169" s="12"/>
      <c r="D169" s="28"/>
      <c r="E169" s="28"/>
      <c r="F169" s="28"/>
      <c r="G169" s="10">
        <f>SUM(G165)</f>
        <v>5.94</v>
      </c>
      <c r="H169" s="15">
        <f>SUM(D165+D165+E165+E165)*2</f>
        <v>0.7</v>
      </c>
      <c r="I169" s="10">
        <f t="shared" ref="I169:I173" si="53">SUM(G169*H169)</f>
        <v>4.1580000000000004</v>
      </c>
    </row>
    <row r="170" spans="1:13">
      <c r="B170" s="11" t="s">
        <v>13</v>
      </c>
      <c r="C170" s="12" t="s">
        <v>14</v>
      </c>
      <c r="D170" s="28" t="s">
        <v>29</v>
      </c>
      <c r="E170" s="28"/>
      <c r="F170" s="28">
        <f>SUM(G165:G165)</f>
        <v>5.94</v>
      </c>
      <c r="G170" s="34">
        <f>SUM(F170)/20</f>
        <v>0.29700000000000004</v>
      </c>
      <c r="H170" s="23"/>
      <c r="I170" s="10">
        <f t="shared" si="53"/>
        <v>0</v>
      </c>
    </row>
    <row r="171" spans="1:13">
      <c r="B171" s="11" t="s">
        <v>13</v>
      </c>
      <c r="C171" s="12" t="s">
        <v>14</v>
      </c>
      <c r="D171" s="28" t="s">
        <v>60</v>
      </c>
      <c r="E171" s="28"/>
      <c r="F171" s="81">
        <v>2</v>
      </c>
      <c r="G171" s="34">
        <f>SUM(F171)*0.25</f>
        <v>0.5</v>
      </c>
      <c r="H171" s="23"/>
      <c r="I171" s="10">
        <f t="shared" si="53"/>
        <v>0</v>
      </c>
    </row>
    <row r="172" spans="1:13">
      <c r="B172" s="11" t="s">
        <v>13</v>
      </c>
      <c r="C172" s="12" t="s">
        <v>14</v>
      </c>
      <c r="D172" s="28" t="s">
        <v>113</v>
      </c>
      <c r="E172" s="28"/>
      <c r="F172" s="28"/>
      <c r="G172" s="34">
        <f>SUM(G170:G171)</f>
        <v>0.79700000000000004</v>
      </c>
      <c r="H172" s="23"/>
      <c r="I172" s="10">
        <f t="shared" si="53"/>
        <v>0</v>
      </c>
    </row>
    <row r="173" spans="1:13">
      <c r="B173" s="11" t="s">
        <v>13</v>
      </c>
      <c r="C173" s="12" t="s">
        <v>15</v>
      </c>
      <c r="D173" s="28"/>
      <c r="E173" s="28"/>
      <c r="F173" s="28"/>
      <c r="G173" s="34">
        <v>1</v>
      </c>
      <c r="H173" s="23"/>
      <c r="I173" s="10">
        <f t="shared" si="53"/>
        <v>0</v>
      </c>
    </row>
    <row r="174" spans="1:13">
      <c r="B174" s="11" t="s">
        <v>13</v>
      </c>
      <c r="C174" s="12" t="s">
        <v>15</v>
      </c>
      <c r="D174" s="28"/>
      <c r="E174" s="28"/>
      <c r="F174" s="28"/>
      <c r="G174" s="34"/>
      <c r="H174" s="23"/>
      <c r="I174" s="10">
        <f t="shared" ref="I174" si="54">SUM(G174*H174)</f>
        <v>0</v>
      </c>
    </row>
    <row r="175" spans="1:13">
      <c r="B175" s="11" t="s">
        <v>13</v>
      </c>
      <c r="C175" s="12" t="s">
        <v>15</v>
      </c>
      <c r="D175" s="28"/>
      <c r="E175" s="28"/>
      <c r="F175" s="28"/>
      <c r="G175" s="34"/>
      <c r="H175" s="23"/>
      <c r="I175" s="10">
        <f t="shared" ref="I175:I182" si="55">SUM(G175*H175)</f>
        <v>0</v>
      </c>
    </row>
    <row r="176" spans="1:13">
      <c r="B176" s="11" t="s">
        <v>13</v>
      </c>
      <c r="C176" s="12" t="s">
        <v>16</v>
      </c>
      <c r="D176" s="28"/>
      <c r="E176" s="28"/>
      <c r="F176" s="28"/>
      <c r="G176" s="34">
        <f>SUM(G165)/15</f>
        <v>0.39600000000000002</v>
      </c>
      <c r="H176" s="23"/>
      <c r="I176" s="10">
        <f t="shared" si="55"/>
        <v>0</v>
      </c>
    </row>
    <row r="177" spans="1:13">
      <c r="B177" s="11" t="s">
        <v>13</v>
      </c>
      <c r="C177" s="12" t="s">
        <v>16</v>
      </c>
      <c r="D177" s="28"/>
      <c r="E177" s="28"/>
      <c r="F177" s="28"/>
      <c r="G177" s="34"/>
      <c r="H177" s="23"/>
      <c r="I177" s="10">
        <f t="shared" si="55"/>
        <v>0</v>
      </c>
    </row>
    <row r="178" spans="1:13">
      <c r="B178" s="11" t="s">
        <v>21</v>
      </c>
      <c r="C178" s="12" t="s">
        <v>14</v>
      </c>
      <c r="D178" s="28"/>
      <c r="E178" s="28"/>
      <c r="F178" s="28"/>
      <c r="G178" s="22">
        <f>SUM(G170:G172)</f>
        <v>1.5940000000000001</v>
      </c>
      <c r="H178" s="15">
        <v>37.42</v>
      </c>
      <c r="I178" s="10">
        <f t="shared" si="55"/>
        <v>59.647480000000009</v>
      </c>
      <c r="K178" s="5">
        <f>SUM(G178)*I163</f>
        <v>4.782</v>
      </c>
    </row>
    <row r="179" spans="1:13">
      <c r="B179" s="11" t="s">
        <v>21</v>
      </c>
      <c r="C179" s="12" t="s">
        <v>15</v>
      </c>
      <c r="D179" s="28"/>
      <c r="E179" s="28"/>
      <c r="F179" s="28"/>
      <c r="G179" s="22">
        <f>SUM(G173:G175)</f>
        <v>1</v>
      </c>
      <c r="H179" s="15">
        <v>37.42</v>
      </c>
      <c r="I179" s="10">
        <f t="shared" si="55"/>
        <v>37.42</v>
      </c>
      <c r="L179" s="5">
        <f>SUM(G179)*I163</f>
        <v>3</v>
      </c>
    </row>
    <row r="180" spans="1:13">
      <c r="B180" s="11" t="s">
        <v>21</v>
      </c>
      <c r="C180" s="12" t="s">
        <v>16</v>
      </c>
      <c r="D180" s="28"/>
      <c r="E180" s="28"/>
      <c r="F180" s="28"/>
      <c r="G180" s="22">
        <f>SUM(G176:G177)</f>
        <v>0.39600000000000002</v>
      </c>
      <c r="H180" s="15">
        <v>37.42</v>
      </c>
      <c r="I180" s="10">
        <f t="shared" si="55"/>
        <v>14.818320000000002</v>
      </c>
      <c r="M180" s="5">
        <f>SUM(G180)*I163</f>
        <v>1.1880000000000002</v>
      </c>
    </row>
    <row r="181" spans="1:13">
      <c r="B181" s="11" t="s">
        <v>13</v>
      </c>
      <c r="C181" s="12" t="s">
        <v>17</v>
      </c>
      <c r="D181" s="28"/>
      <c r="E181" s="28"/>
      <c r="F181" s="28"/>
      <c r="G181" s="34">
        <v>0.25</v>
      </c>
      <c r="H181" s="15">
        <v>37.42</v>
      </c>
      <c r="I181" s="10">
        <f t="shared" si="55"/>
        <v>9.3550000000000004</v>
      </c>
      <c r="L181" s="5">
        <f>SUM(G181)*I163</f>
        <v>0.75</v>
      </c>
    </row>
    <row r="182" spans="1:13">
      <c r="B182" s="11" t="s">
        <v>12</v>
      </c>
      <c r="C182" s="12"/>
      <c r="D182" s="28"/>
      <c r="E182" s="28"/>
      <c r="F182" s="28"/>
      <c r="G182" s="10"/>
      <c r="H182" s="15">
        <v>37.42</v>
      </c>
      <c r="I182" s="10">
        <f t="shared" si="55"/>
        <v>0</v>
      </c>
    </row>
    <row r="183" spans="1:13">
      <c r="B183" s="11" t="s">
        <v>11</v>
      </c>
      <c r="C183" s="12"/>
      <c r="D183" s="28"/>
      <c r="E183" s="28"/>
      <c r="F183" s="28"/>
      <c r="G183" s="10">
        <v>1</v>
      </c>
      <c r="H183" s="15">
        <f>SUM(I165:I182)*0.01</f>
        <v>1.7170852500000002</v>
      </c>
      <c r="I183" s="10">
        <f>SUM(G183*H183)</f>
        <v>1.7170852500000002</v>
      </c>
    </row>
    <row r="184" spans="1:13" s="2" customFormat="1" ht="13.6">
      <c r="B184" s="8" t="s">
        <v>10</v>
      </c>
      <c r="D184" s="27"/>
      <c r="E184" s="27"/>
      <c r="F184" s="27"/>
      <c r="G184" s="6">
        <f>SUM(G178:G181)</f>
        <v>3.24</v>
      </c>
      <c r="H184" s="14"/>
      <c r="I184" s="6">
        <f>SUM(I165:I183)</f>
        <v>173.42561025000001</v>
      </c>
      <c r="J184" s="6">
        <f>SUM(I184)*I163</f>
        <v>520.27683075000004</v>
      </c>
      <c r="K184" s="6">
        <f>SUM(K178:K183)</f>
        <v>4.782</v>
      </c>
      <c r="L184" s="6">
        <f t="shared" ref="L184:M184" si="56">SUM(L178:L183)</f>
        <v>3.75</v>
      </c>
      <c r="M184" s="6">
        <f t="shared" si="56"/>
        <v>1.1880000000000002</v>
      </c>
    </row>
    <row r="185" spans="1:13" ht="15.65">
      <c r="A185" s="3" t="s">
        <v>9</v>
      </c>
      <c r="B185" s="154" t="s">
        <v>217</v>
      </c>
      <c r="C185" s="12" t="s">
        <v>477</v>
      </c>
      <c r="D185" s="26">
        <v>1.1950000000000001</v>
      </c>
      <c r="E185" s="26">
        <v>2.2000000000000002</v>
      </c>
      <c r="F185" s="182">
        <v>0.12</v>
      </c>
      <c r="G185" s="5" t="s">
        <v>562</v>
      </c>
      <c r="H185" s="13" t="s">
        <v>22</v>
      </c>
      <c r="I185" s="24">
        <v>1</v>
      </c>
    </row>
    <row r="186" spans="1:13" s="2" customFormat="1" ht="13.6">
      <c r="A186" s="77" t="s">
        <v>118</v>
      </c>
      <c r="B186" s="8" t="s">
        <v>3</v>
      </c>
      <c r="C186" s="2" t="s">
        <v>4</v>
      </c>
      <c r="D186" s="27" t="s">
        <v>5</v>
      </c>
      <c r="E186" s="27" t="s">
        <v>5</v>
      </c>
      <c r="F186" s="27" t="s">
        <v>23</v>
      </c>
      <c r="G186" s="6" t="s">
        <v>6</v>
      </c>
      <c r="H186" s="14" t="s">
        <v>7</v>
      </c>
      <c r="I186" s="6" t="s">
        <v>8</v>
      </c>
      <c r="J186" s="6"/>
      <c r="K186" s="6" t="s">
        <v>18</v>
      </c>
      <c r="L186" s="6" t="s">
        <v>19</v>
      </c>
      <c r="M186" s="6" t="s">
        <v>20</v>
      </c>
    </row>
    <row r="187" spans="1:13">
      <c r="A187" s="30" t="s">
        <v>24</v>
      </c>
      <c r="B187" s="11" t="s">
        <v>217</v>
      </c>
      <c r="C187" s="12" t="s">
        <v>561</v>
      </c>
      <c r="D187" s="28">
        <v>0.125</v>
      </c>
      <c r="E187" s="28">
        <v>0.05</v>
      </c>
      <c r="F187" s="28">
        <f t="shared" ref="F187" si="57">SUM(D187*E187)</f>
        <v>6.2500000000000003E-3</v>
      </c>
      <c r="G187" s="10">
        <f>SUM(D185+E185+E185+0.4)</f>
        <v>5.995000000000001</v>
      </c>
      <c r="H187" s="15">
        <v>1247.4000000000001</v>
      </c>
      <c r="I187" s="10">
        <f t="shared" ref="I187" si="58">SUM(F187*G187)*H187</f>
        <v>46.738518750000011</v>
      </c>
    </row>
    <row r="188" spans="1:13">
      <c r="A188" s="31" t="s">
        <v>39</v>
      </c>
      <c r="B188" s="11" t="s">
        <v>558</v>
      </c>
      <c r="C188" s="12"/>
      <c r="D188" s="28"/>
      <c r="E188" s="28"/>
      <c r="F188" s="28"/>
      <c r="G188" s="10">
        <v>0</v>
      </c>
      <c r="H188" s="15">
        <v>2.5</v>
      </c>
      <c r="I188" s="10">
        <f t="shared" ref="I188:I190" si="59">SUM(G188*H188)</f>
        <v>0</v>
      </c>
    </row>
    <row r="189" spans="1:13">
      <c r="A189" s="31" t="s">
        <v>39</v>
      </c>
      <c r="B189" s="11" t="s">
        <v>559</v>
      </c>
      <c r="C189" s="12"/>
      <c r="D189" s="28"/>
      <c r="E189" s="28"/>
      <c r="F189" s="28"/>
      <c r="G189" s="10">
        <v>0</v>
      </c>
      <c r="H189" s="15">
        <v>3.5</v>
      </c>
      <c r="I189" s="10">
        <f t="shared" si="59"/>
        <v>0</v>
      </c>
    </row>
    <row r="190" spans="1:13">
      <c r="A190" s="31" t="s">
        <v>39</v>
      </c>
      <c r="B190" s="11" t="s">
        <v>560</v>
      </c>
      <c r="C190" s="12"/>
      <c r="D190" s="28"/>
      <c r="E190" s="28"/>
      <c r="F190" s="28"/>
      <c r="G190" s="10">
        <v>0</v>
      </c>
      <c r="H190" s="15">
        <v>1.5</v>
      </c>
      <c r="I190" s="10">
        <f t="shared" si="59"/>
        <v>0</v>
      </c>
    </row>
    <row r="191" spans="1:13">
      <c r="B191" s="11" t="s">
        <v>27</v>
      </c>
      <c r="C191" s="12"/>
      <c r="D191" s="28"/>
      <c r="E191" s="28"/>
      <c r="F191" s="28"/>
      <c r="G191" s="10">
        <f>SUM(G187)</f>
        <v>5.995000000000001</v>
      </c>
      <c r="H191" s="15">
        <f>SUM(D187+D187+E187+E187)*2</f>
        <v>0.7</v>
      </c>
      <c r="I191" s="10">
        <f t="shared" ref="I191:I195" si="60">SUM(G191*H191)</f>
        <v>4.1965000000000003</v>
      </c>
    </row>
    <row r="192" spans="1:13">
      <c r="B192" s="11" t="s">
        <v>13</v>
      </c>
      <c r="C192" s="12" t="s">
        <v>14</v>
      </c>
      <c r="D192" s="28" t="s">
        <v>29</v>
      </c>
      <c r="E192" s="28"/>
      <c r="F192" s="28">
        <f>SUM(G187:G187)</f>
        <v>5.995000000000001</v>
      </c>
      <c r="G192" s="34">
        <f>SUM(F192)/20</f>
        <v>0.29975000000000007</v>
      </c>
      <c r="H192" s="23"/>
      <c r="I192" s="10">
        <f t="shared" si="60"/>
        <v>0</v>
      </c>
    </row>
    <row r="193" spans="1:13">
      <c r="B193" s="11" t="s">
        <v>13</v>
      </c>
      <c r="C193" s="12" t="s">
        <v>14</v>
      </c>
      <c r="D193" s="28" t="s">
        <v>60</v>
      </c>
      <c r="E193" s="28"/>
      <c r="F193" s="81">
        <v>2</v>
      </c>
      <c r="G193" s="34">
        <f>SUM(F193)*0.25</f>
        <v>0.5</v>
      </c>
      <c r="H193" s="23"/>
      <c r="I193" s="10">
        <f t="shared" si="60"/>
        <v>0</v>
      </c>
    </row>
    <row r="194" spans="1:13">
      <c r="B194" s="11" t="s">
        <v>13</v>
      </c>
      <c r="C194" s="12" t="s">
        <v>14</v>
      </c>
      <c r="D194" s="28" t="s">
        <v>113</v>
      </c>
      <c r="E194" s="28"/>
      <c r="F194" s="28"/>
      <c r="G194" s="34">
        <f>SUM(G192:G193)</f>
        <v>0.79975000000000007</v>
      </c>
      <c r="H194" s="23"/>
      <c r="I194" s="10">
        <f t="shared" si="60"/>
        <v>0</v>
      </c>
    </row>
    <row r="195" spans="1:13">
      <c r="B195" s="11" t="s">
        <v>13</v>
      </c>
      <c r="C195" s="12" t="s">
        <v>15</v>
      </c>
      <c r="D195" s="28"/>
      <c r="E195" s="28"/>
      <c r="F195" s="28"/>
      <c r="G195" s="34">
        <v>1</v>
      </c>
      <c r="H195" s="23"/>
      <c r="I195" s="10">
        <f t="shared" si="60"/>
        <v>0</v>
      </c>
    </row>
    <row r="196" spans="1:13">
      <c r="B196" s="11" t="s">
        <v>13</v>
      </c>
      <c r="C196" s="12" t="s">
        <v>15</v>
      </c>
      <c r="D196" s="28"/>
      <c r="E196" s="28"/>
      <c r="F196" s="28"/>
      <c r="G196" s="34"/>
      <c r="H196" s="23"/>
      <c r="I196" s="10">
        <f t="shared" ref="I196" si="61">SUM(G196*H196)</f>
        <v>0</v>
      </c>
    </row>
    <row r="197" spans="1:13">
      <c r="B197" s="11" t="s">
        <v>13</v>
      </c>
      <c r="C197" s="12" t="s">
        <v>15</v>
      </c>
      <c r="D197" s="28"/>
      <c r="E197" s="28"/>
      <c r="F197" s="28"/>
      <c r="G197" s="34"/>
      <c r="H197" s="23"/>
      <c r="I197" s="10">
        <f t="shared" ref="I197:I204" si="62">SUM(G197*H197)</f>
        <v>0</v>
      </c>
    </row>
    <row r="198" spans="1:13">
      <c r="B198" s="11" t="s">
        <v>13</v>
      </c>
      <c r="C198" s="12" t="s">
        <v>16</v>
      </c>
      <c r="D198" s="28"/>
      <c r="E198" s="28"/>
      <c r="F198" s="28"/>
      <c r="G198" s="34">
        <f>SUM(G187)/15</f>
        <v>0.39966666666666673</v>
      </c>
      <c r="H198" s="23"/>
      <c r="I198" s="10">
        <f t="shared" si="62"/>
        <v>0</v>
      </c>
    </row>
    <row r="199" spans="1:13">
      <c r="B199" s="11" t="s">
        <v>13</v>
      </c>
      <c r="C199" s="12" t="s">
        <v>16</v>
      </c>
      <c r="D199" s="28"/>
      <c r="E199" s="28"/>
      <c r="F199" s="28"/>
      <c r="G199" s="34"/>
      <c r="H199" s="23"/>
      <c r="I199" s="10">
        <f t="shared" si="62"/>
        <v>0</v>
      </c>
    </row>
    <row r="200" spans="1:13">
      <c r="B200" s="11" t="s">
        <v>21</v>
      </c>
      <c r="C200" s="12" t="s">
        <v>14</v>
      </c>
      <c r="D200" s="28"/>
      <c r="E200" s="28"/>
      <c r="F200" s="28"/>
      <c r="G200" s="22">
        <f>SUM(G192:G194)</f>
        <v>1.5995000000000001</v>
      </c>
      <c r="H200" s="15">
        <v>37.42</v>
      </c>
      <c r="I200" s="10">
        <f t="shared" si="62"/>
        <v>59.853290000000008</v>
      </c>
      <c r="K200" s="5">
        <f>SUM(G200)*I185</f>
        <v>1.5995000000000001</v>
      </c>
    </row>
    <row r="201" spans="1:13">
      <c r="B201" s="11" t="s">
        <v>21</v>
      </c>
      <c r="C201" s="12" t="s">
        <v>15</v>
      </c>
      <c r="D201" s="28"/>
      <c r="E201" s="28"/>
      <c r="F201" s="28"/>
      <c r="G201" s="22">
        <f>SUM(G195:G197)</f>
        <v>1</v>
      </c>
      <c r="H201" s="15">
        <v>37.42</v>
      </c>
      <c r="I201" s="10">
        <f t="shared" si="62"/>
        <v>37.42</v>
      </c>
      <c r="L201" s="5">
        <f>SUM(G201)*I185</f>
        <v>1</v>
      </c>
    </row>
    <row r="202" spans="1:13">
      <c r="B202" s="11" t="s">
        <v>21</v>
      </c>
      <c r="C202" s="12" t="s">
        <v>16</v>
      </c>
      <c r="D202" s="28"/>
      <c r="E202" s="28"/>
      <c r="F202" s="28"/>
      <c r="G202" s="22">
        <f>SUM(G198:G199)</f>
        <v>0.39966666666666673</v>
      </c>
      <c r="H202" s="15">
        <v>37.42</v>
      </c>
      <c r="I202" s="10">
        <f t="shared" si="62"/>
        <v>14.955526666666669</v>
      </c>
      <c r="M202" s="5">
        <f>SUM(G202)*I185</f>
        <v>0.39966666666666673</v>
      </c>
    </row>
    <row r="203" spans="1:13">
      <c r="B203" s="11" t="s">
        <v>13</v>
      </c>
      <c r="C203" s="12" t="s">
        <v>17</v>
      </c>
      <c r="D203" s="28"/>
      <c r="E203" s="28"/>
      <c r="F203" s="28"/>
      <c r="G203" s="34">
        <v>0.25</v>
      </c>
      <c r="H203" s="15">
        <v>37.42</v>
      </c>
      <c r="I203" s="10">
        <f t="shared" si="62"/>
        <v>9.3550000000000004</v>
      </c>
      <c r="L203" s="5">
        <f>SUM(G203)*I185</f>
        <v>0.25</v>
      </c>
    </row>
    <row r="204" spans="1:13">
      <c r="B204" s="11" t="s">
        <v>12</v>
      </c>
      <c r="C204" s="12"/>
      <c r="D204" s="28"/>
      <c r="E204" s="28"/>
      <c r="F204" s="28"/>
      <c r="G204" s="10"/>
      <c r="H204" s="15">
        <v>37.42</v>
      </c>
      <c r="I204" s="10">
        <f t="shared" si="62"/>
        <v>0</v>
      </c>
    </row>
    <row r="205" spans="1:13">
      <c r="B205" s="11" t="s">
        <v>11</v>
      </c>
      <c r="C205" s="12"/>
      <c r="D205" s="28"/>
      <c r="E205" s="28"/>
      <c r="F205" s="28"/>
      <c r="G205" s="10">
        <v>1</v>
      </c>
      <c r="H205" s="15">
        <f>SUM(I187:I204)*0.01</f>
        <v>1.7251883541666666</v>
      </c>
      <c r="I205" s="10">
        <f>SUM(G205*H205)</f>
        <v>1.7251883541666666</v>
      </c>
    </row>
    <row r="206" spans="1:13" s="2" customFormat="1" ht="13.6">
      <c r="B206" s="8" t="s">
        <v>10</v>
      </c>
      <c r="D206" s="27"/>
      <c r="E206" s="27"/>
      <c r="F206" s="27"/>
      <c r="G206" s="6">
        <f>SUM(G200:G203)</f>
        <v>3.2491666666666665</v>
      </c>
      <c r="H206" s="14"/>
      <c r="I206" s="6">
        <f>SUM(I187:I205)</f>
        <v>174.24402377083334</v>
      </c>
      <c r="J206" s="6">
        <f>SUM(I206)*I185</f>
        <v>174.24402377083334</v>
      </c>
      <c r="K206" s="6">
        <f>SUM(K200:K205)</f>
        <v>1.5995000000000001</v>
      </c>
      <c r="L206" s="6">
        <f t="shared" ref="L206:M206" si="63">SUM(L200:L205)</f>
        <v>1.25</v>
      </c>
      <c r="M206" s="6">
        <f t="shared" si="63"/>
        <v>0.39966666666666673</v>
      </c>
    </row>
    <row r="207" spans="1:13" ht="15.65">
      <c r="A207" s="3" t="s">
        <v>9</v>
      </c>
      <c r="B207" s="154" t="s">
        <v>217</v>
      </c>
      <c r="C207" s="12" t="s">
        <v>477</v>
      </c>
      <c r="D207" s="26">
        <v>1.34</v>
      </c>
      <c r="E207" s="26">
        <v>2.2000000000000002</v>
      </c>
      <c r="F207" s="182">
        <v>0.12</v>
      </c>
      <c r="G207" s="5" t="s">
        <v>562</v>
      </c>
      <c r="H207" s="13" t="s">
        <v>22</v>
      </c>
      <c r="I207" s="24">
        <v>6</v>
      </c>
    </row>
    <row r="208" spans="1:13" s="2" customFormat="1" ht="13.6">
      <c r="A208" s="77" t="s">
        <v>118</v>
      </c>
      <c r="B208" s="8" t="s">
        <v>3</v>
      </c>
      <c r="C208" s="2" t="s">
        <v>4</v>
      </c>
      <c r="D208" s="27" t="s">
        <v>5</v>
      </c>
      <c r="E208" s="27" t="s">
        <v>5</v>
      </c>
      <c r="F208" s="27" t="s">
        <v>23</v>
      </c>
      <c r="G208" s="6" t="s">
        <v>6</v>
      </c>
      <c r="H208" s="14" t="s">
        <v>7</v>
      </c>
      <c r="I208" s="6" t="s">
        <v>8</v>
      </c>
      <c r="J208" s="6"/>
      <c r="K208" s="6" t="s">
        <v>18</v>
      </c>
      <c r="L208" s="6" t="s">
        <v>19</v>
      </c>
      <c r="M208" s="6" t="s">
        <v>20</v>
      </c>
    </row>
    <row r="209" spans="1:13">
      <c r="A209" s="30" t="s">
        <v>24</v>
      </c>
      <c r="B209" s="11" t="s">
        <v>217</v>
      </c>
      <c r="C209" s="12" t="s">
        <v>561</v>
      </c>
      <c r="D209" s="28">
        <v>0.125</v>
      </c>
      <c r="E209" s="28">
        <v>0.05</v>
      </c>
      <c r="F209" s="28">
        <f t="shared" ref="F209" si="64">SUM(D209*E209)</f>
        <v>6.2500000000000003E-3</v>
      </c>
      <c r="G209" s="10">
        <f>SUM(D207+E207+E207+0.4)</f>
        <v>6.1400000000000006</v>
      </c>
      <c r="H209" s="15">
        <v>1247.4000000000001</v>
      </c>
      <c r="I209" s="10">
        <f t="shared" ref="I209" si="65">SUM(F209*G209)*H209</f>
        <v>47.868975000000013</v>
      </c>
    </row>
    <row r="210" spans="1:13">
      <c r="A210" s="31" t="s">
        <v>39</v>
      </c>
      <c r="B210" s="11" t="s">
        <v>558</v>
      </c>
      <c r="C210" s="12"/>
      <c r="D210" s="28"/>
      <c r="E210" s="28"/>
      <c r="F210" s="28"/>
      <c r="G210" s="10">
        <v>0</v>
      </c>
      <c r="H210" s="15">
        <v>2.5</v>
      </c>
      <c r="I210" s="10">
        <f t="shared" ref="I210:I212" si="66">SUM(G210*H210)</f>
        <v>0</v>
      </c>
    </row>
    <row r="211" spans="1:13">
      <c r="A211" s="31" t="s">
        <v>39</v>
      </c>
      <c r="B211" s="11" t="s">
        <v>559</v>
      </c>
      <c r="C211" s="12"/>
      <c r="D211" s="28"/>
      <c r="E211" s="28"/>
      <c r="F211" s="28"/>
      <c r="G211" s="10">
        <v>0</v>
      </c>
      <c r="H211" s="15">
        <v>3.5</v>
      </c>
      <c r="I211" s="10">
        <f t="shared" si="66"/>
        <v>0</v>
      </c>
    </row>
    <row r="212" spans="1:13">
      <c r="A212" s="31" t="s">
        <v>39</v>
      </c>
      <c r="B212" s="11" t="s">
        <v>560</v>
      </c>
      <c r="C212" s="12"/>
      <c r="D212" s="28"/>
      <c r="E212" s="28"/>
      <c r="F212" s="28"/>
      <c r="G212" s="10">
        <v>0</v>
      </c>
      <c r="H212" s="15">
        <v>1.5</v>
      </c>
      <c r="I212" s="10">
        <f t="shared" si="66"/>
        <v>0</v>
      </c>
    </row>
    <row r="213" spans="1:13">
      <c r="B213" s="11" t="s">
        <v>27</v>
      </c>
      <c r="C213" s="12"/>
      <c r="D213" s="28"/>
      <c r="E213" s="28"/>
      <c r="F213" s="28"/>
      <c r="G213" s="10">
        <f>SUM(G209)</f>
        <v>6.1400000000000006</v>
      </c>
      <c r="H213" s="15">
        <f>SUM(D209+D209+E209+E209)*2</f>
        <v>0.7</v>
      </c>
      <c r="I213" s="10">
        <f t="shared" ref="I213:I217" si="67">SUM(G213*H213)</f>
        <v>4.298</v>
      </c>
    </row>
    <row r="214" spans="1:13">
      <c r="B214" s="11" t="s">
        <v>13</v>
      </c>
      <c r="C214" s="12" t="s">
        <v>14</v>
      </c>
      <c r="D214" s="28" t="s">
        <v>29</v>
      </c>
      <c r="E214" s="28"/>
      <c r="F214" s="28">
        <f>SUM(G209:G209)</f>
        <v>6.1400000000000006</v>
      </c>
      <c r="G214" s="34">
        <f>SUM(F214)/20</f>
        <v>0.30700000000000005</v>
      </c>
      <c r="H214" s="23"/>
      <c r="I214" s="10">
        <f t="shared" si="67"/>
        <v>0</v>
      </c>
    </row>
    <row r="215" spans="1:13">
      <c r="B215" s="11" t="s">
        <v>13</v>
      </c>
      <c r="C215" s="12" t="s">
        <v>14</v>
      </c>
      <c r="D215" s="28" t="s">
        <v>60</v>
      </c>
      <c r="E215" s="28"/>
      <c r="F215" s="81">
        <v>2</v>
      </c>
      <c r="G215" s="34">
        <f>SUM(F215)*0.25</f>
        <v>0.5</v>
      </c>
      <c r="H215" s="23"/>
      <c r="I215" s="10">
        <f t="shared" si="67"/>
        <v>0</v>
      </c>
    </row>
    <row r="216" spans="1:13">
      <c r="B216" s="11" t="s">
        <v>13</v>
      </c>
      <c r="C216" s="12" t="s">
        <v>14</v>
      </c>
      <c r="D216" s="28" t="s">
        <v>113</v>
      </c>
      <c r="E216" s="28"/>
      <c r="F216" s="28"/>
      <c r="G216" s="34">
        <f>SUM(G214:G215)</f>
        <v>0.80700000000000005</v>
      </c>
      <c r="H216" s="23"/>
      <c r="I216" s="10">
        <f t="shared" si="67"/>
        <v>0</v>
      </c>
    </row>
    <row r="217" spans="1:13">
      <c r="B217" s="11" t="s">
        <v>13</v>
      </c>
      <c r="C217" s="12" t="s">
        <v>15</v>
      </c>
      <c r="D217" s="28"/>
      <c r="E217" s="28"/>
      <c r="F217" s="28"/>
      <c r="G217" s="34">
        <v>1</v>
      </c>
      <c r="H217" s="23"/>
      <c r="I217" s="10">
        <f t="shared" si="67"/>
        <v>0</v>
      </c>
    </row>
    <row r="218" spans="1:13">
      <c r="B218" s="11" t="s">
        <v>13</v>
      </c>
      <c r="C218" s="12" t="s">
        <v>15</v>
      </c>
      <c r="D218" s="28"/>
      <c r="E218" s="28"/>
      <c r="F218" s="28"/>
      <c r="G218" s="34"/>
      <c r="H218" s="23"/>
      <c r="I218" s="10">
        <f t="shared" ref="I218" si="68">SUM(G218*H218)</f>
        <v>0</v>
      </c>
    </row>
    <row r="219" spans="1:13">
      <c r="B219" s="11" t="s">
        <v>13</v>
      </c>
      <c r="C219" s="12" t="s">
        <v>15</v>
      </c>
      <c r="D219" s="28"/>
      <c r="E219" s="28"/>
      <c r="F219" s="28"/>
      <c r="G219" s="34"/>
      <c r="H219" s="23"/>
      <c r="I219" s="10">
        <f t="shared" ref="I219:I226" si="69">SUM(G219*H219)</f>
        <v>0</v>
      </c>
    </row>
    <row r="220" spans="1:13">
      <c r="B220" s="11" t="s">
        <v>13</v>
      </c>
      <c r="C220" s="12" t="s">
        <v>16</v>
      </c>
      <c r="D220" s="28"/>
      <c r="E220" s="28"/>
      <c r="F220" s="28"/>
      <c r="G220" s="34">
        <f>SUM(G209)/15</f>
        <v>0.40933333333333338</v>
      </c>
      <c r="H220" s="23"/>
      <c r="I220" s="10">
        <f t="shared" si="69"/>
        <v>0</v>
      </c>
    </row>
    <row r="221" spans="1:13">
      <c r="B221" s="11" t="s">
        <v>13</v>
      </c>
      <c r="C221" s="12" t="s">
        <v>16</v>
      </c>
      <c r="D221" s="28"/>
      <c r="E221" s="28"/>
      <c r="F221" s="28"/>
      <c r="G221" s="34"/>
      <c r="H221" s="23"/>
      <c r="I221" s="10">
        <f t="shared" si="69"/>
        <v>0</v>
      </c>
    </row>
    <row r="222" spans="1:13">
      <c r="B222" s="11" t="s">
        <v>21</v>
      </c>
      <c r="C222" s="12" t="s">
        <v>14</v>
      </c>
      <c r="D222" s="28"/>
      <c r="E222" s="28"/>
      <c r="F222" s="28"/>
      <c r="G222" s="22">
        <f>SUM(G214:G216)</f>
        <v>1.6140000000000001</v>
      </c>
      <c r="H222" s="15">
        <v>37.42</v>
      </c>
      <c r="I222" s="10">
        <f t="shared" si="69"/>
        <v>60.395880000000005</v>
      </c>
      <c r="K222" s="5">
        <f>SUM(G222)*I207</f>
        <v>9.6840000000000011</v>
      </c>
    </row>
    <row r="223" spans="1:13">
      <c r="B223" s="11" t="s">
        <v>21</v>
      </c>
      <c r="C223" s="12" t="s">
        <v>15</v>
      </c>
      <c r="D223" s="28"/>
      <c r="E223" s="28"/>
      <c r="F223" s="28"/>
      <c r="G223" s="22">
        <f>SUM(G217:G219)</f>
        <v>1</v>
      </c>
      <c r="H223" s="15">
        <v>37.42</v>
      </c>
      <c r="I223" s="10">
        <f t="shared" si="69"/>
        <v>37.42</v>
      </c>
      <c r="L223" s="5">
        <f>SUM(G223)*I207</f>
        <v>6</v>
      </c>
    </row>
    <row r="224" spans="1:13">
      <c r="B224" s="11" t="s">
        <v>21</v>
      </c>
      <c r="C224" s="12" t="s">
        <v>16</v>
      </c>
      <c r="D224" s="28"/>
      <c r="E224" s="28"/>
      <c r="F224" s="28"/>
      <c r="G224" s="22">
        <f>SUM(G220:G221)</f>
        <v>0.40933333333333338</v>
      </c>
      <c r="H224" s="15">
        <v>37.42</v>
      </c>
      <c r="I224" s="10">
        <f t="shared" si="69"/>
        <v>15.317253333333335</v>
      </c>
      <c r="M224" s="5">
        <f>SUM(G224)*I207</f>
        <v>2.4560000000000004</v>
      </c>
    </row>
    <row r="225" spans="1:13">
      <c r="B225" s="11" t="s">
        <v>13</v>
      </c>
      <c r="C225" s="12" t="s">
        <v>17</v>
      </c>
      <c r="D225" s="28"/>
      <c r="E225" s="28"/>
      <c r="F225" s="28"/>
      <c r="G225" s="34">
        <v>0.25</v>
      </c>
      <c r="H225" s="15">
        <v>37.42</v>
      </c>
      <c r="I225" s="10">
        <f t="shared" si="69"/>
        <v>9.3550000000000004</v>
      </c>
      <c r="L225" s="5">
        <f>SUM(G225)*I207</f>
        <v>1.5</v>
      </c>
    </row>
    <row r="226" spans="1:13">
      <c r="B226" s="11" t="s">
        <v>12</v>
      </c>
      <c r="C226" s="12"/>
      <c r="D226" s="28"/>
      <c r="E226" s="28"/>
      <c r="F226" s="28"/>
      <c r="G226" s="10"/>
      <c r="H226" s="15">
        <v>37.42</v>
      </c>
      <c r="I226" s="10">
        <f t="shared" si="69"/>
        <v>0</v>
      </c>
    </row>
    <row r="227" spans="1:13">
      <c r="B227" s="11" t="s">
        <v>11</v>
      </c>
      <c r="C227" s="12"/>
      <c r="D227" s="28"/>
      <c r="E227" s="28"/>
      <c r="F227" s="28"/>
      <c r="G227" s="10">
        <v>1</v>
      </c>
      <c r="H227" s="15">
        <f>SUM(I209:I226)*0.01</f>
        <v>1.7465510833333335</v>
      </c>
      <c r="I227" s="10">
        <f>SUM(G227*H227)</f>
        <v>1.7465510833333335</v>
      </c>
    </row>
    <row r="228" spans="1:13" s="2" customFormat="1" ht="13.6">
      <c r="B228" s="8" t="s">
        <v>10</v>
      </c>
      <c r="D228" s="27"/>
      <c r="E228" s="27"/>
      <c r="F228" s="27"/>
      <c r="G228" s="6">
        <f>SUM(G222:G225)</f>
        <v>3.2733333333333334</v>
      </c>
      <c r="H228" s="14"/>
      <c r="I228" s="6">
        <f>SUM(I209:I227)</f>
        <v>176.40165941666669</v>
      </c>
      <c r="J228" s="6">
        <f>SUM(I228)*I207</f>
        <v>1058.4099565000001</v>
      </c>
      <c r="K228" s="6">
        <f>SUM(K222:K227)</f>
        <v>9.6840000000000011</v>
      </c>
      <c r="L228" s="6">
        <f t="shared" ref="L228:M228" si="70">SUM(L222:L227)</f>
        <v>7.5</v>
      </c>
      <c r="M228" s="6">
        <f t="shared" si="70"/>
        <v>2.4560000000000004</v>
      </c>
    </row>
    <row r="229" spans="1:13" ht="15.65">
      <c r="A229" s="3" t="s">
        <v>9</v>
      </c>
      <c r="B229" s="154" t="s">
        <v>217</v>
      </c>
      <c r="C229" s="12" t="s">
        <v>477</v>
      </c>
      <c r="D229" s="26">
        <v>1.54</v>
      </c>
      <c r="E229" s="26">
        <v>2.2000000000000002</v>
      </c>
      <c r="F229" s="182">
        <v>0.12</v>
      </c>
      <c r="G229" s="5" t="s">
        <v>562</v>
      </c>
      <c r="H229" s="13" t="s">
        <v>22</v>
      </c>
      <c r="I229" s="24">
        <v>4</v>
      </c>
    </row>
    <row r="230" spans="1:13" s="2" customFormat="1" ht="13.6">
      <c r="A230" s="77" t="s">
        <v>118</v>
      </c>
      <c r="B230" s="8" t="s">
        <v>3</v>
      </c>
      <c r="C230" s="2" t="s">
        <v>4</v>
      </c>
      <c r="D230" s="27" t="s">
        <v>5</v>
      </c>
      <c r="E230" s="27" t="s">
        <v>5</v>
      </c>
      <c r="F230" s="27" t="s">
        <v>23</v>
      </c>
      <c r="G230" s="6" t="s">
        <v>6</v>
      </c>
      <c r="H230" s="14" t="s">
        <v>7</v>
      </c>
      <c r="I230" s="6" t="s">
        <v>8</v>
      </c>
      <c r="J230" s="6"/>
      <c r="K230" s="6" t="s">
        <v>18</v>
      </c>
      <c r="L230" s="6" t="s">
        <v>19</v>
      </c>
      <c r="M230" s="6" t="s">
        <v>20</v>
      </c>
    </row>
    <row r="231" spans="1:13">
      <c r="A231" s="30" t="s">
        <v>24</v>
      </c>
      <c r="B231" s="11" t="s">
        <v>217</v>
      </c>
      <c r="C231" s="12" t="s">
        <v>561</v>
      </c>
      <c r="D231" s="28">
        <v>0.125</v>
      </c>
      <c r="E231" s="28">
        <v>0.05</v>
      </c>
      <c r="F231" s="28">
        <f t="shared" ref="F231" si="71">SUM(D231*E231)</f>
        <v>6.2500000000000003E-3</v>
      </c>
      <c r="G231" s="10">
        <f>SUM(D229+E229+E229+0.4)</f>
        <v>6.3400000000000007</v>
      </c>
      <c r="H231" s="15">
        <v>1247.4000000000001</v>
      </c>
      <c r="I231" s="10">
        <f t="shared" ref="I231" si="72">SUM(F231*G231)*H231</f>
        <v>49.428225000000012</v>
      </c>
    </row>
    <row r="232" spans="1:13">
      <c r="A232" s="31" t="s">
        <v>39</v>
      </c>
      <c r="B232" s="11" t="s">
        <v>558</v>
      </c>
      <c r="C232" s="12"/>
      <c r="D232" s="28"/>
      <c r="E232" s="28"/>
      <c r="F232" s="28"/>
      <c r="G232" s="10">
        <v>0</v>
      </c>
      <c r="H232" s="15">
        <v>2.5</v>
      </c>
      <c r="I232" s="10">
        <f t="shared" ref="I232:I234" si="73">SUM(G232*H232)</f>
        <v>0</v>
      </c>
    </row>
    <row r="233" spans="1:13">
      <c r="A233" s="31" t="s">
        <v>39</v>
      </c>
      <c r="B233" s="11" t="s">
        <v>559</v>
      </c>
      <c r="C233" s="12"/>
      <c r="D233" s="28"/>
      <c r="E233" s="28"/>
      <c r="F233" s="28"/>
      <c r="G233" s="10">
        <v>0</v>
      </c>
      <c r="H233" s="15">
        <v>3.5</v>
      </c>
      <c r="I233" s="10">
        <f t="shared" si="73"/>
        <v>0</v>
      </c>
    </row>
    <row r="234" spans="1:13">
      <c r="A234" s="31" t="s">
        <v>39</v>
      </c>
      <c r="B234" s="11" t="s">
        <v>560</v>
      </c>
      <c r="C234" s="12"/>
      <c r="D234" s="28"/>
      <c r="E234" s="28"/>
      <c r="F234" s="28"/>
      <c r="G234" s="10">
        <v>0</v>
      </c>
      <c r="H234" s="15">
        <v>1.5</v>
      </c>
      <c r="I234" s="10">
        <f t="shared" si="73"/>
        <v>0</v>
      </c>
    </row>
    <row r="235" spans="1:13">
      <c r="B235" s="11" t="s">
        <v>27</v>
      </c>
      <c r="C235" s="12"/>
      <c r="D235" s="28"/>
      <c r="E235" s="28"/>
      <c r="F235" s="28"/>
      <c r="G235" s="10">
        <f>SUM(G231)</f>
        <v>6.3400000000000007</v>
      </c>
      <c r="H235" s="15">
        <f>SUM(D231+D231+E231+E231)*2</f>
        <v>0.7</v>
      </c>
      <c r="I235" s="10">
        <f t="shared" ref="I235:I239" si="74">SUM(G235*H235)</f>
        <v>4.4380000000000006</v>
      </c>
    </row>
    <row r="236" spans="1:13">
      <c r="B236" s="11" t="s">
        <v>13</v>
      </c>
      <c r="C236" s="12" t="s">
        <v>14</v>
      </c>
      <c r="D236" s="28" t="s">
        <v>29</v>
      </c>
      <c r="E236" s="28"/>
      <c r="F236" s="28">
        <f>SUM(G231:G231)</f>
        <v>6.3400000000000007</v>
      </c>
      <c r="G236" s="34">
        <f>SUM(F236)/20</f>
        <v>0.31700000000000006</v>
      </c>
      <c r="H236" s="23"/>
      <c r="I236" s="10">
        <f t="shared" si="74"/>
        <v>0</v>
      </c>
    </row>
    <row r="237" spans="1:13">
      <c r="B237" s="11" t="s">
        <v>13</v>
      </c>
      <c r="C237" s="12" t="s">
        <v>14</v>
      </c>
      <c r="D237" s="28" t="s">
        <v>60</v>
      </c>
      <c r="E237" s="28"/>
      <c r="F237" s="81">
        <v>2</v>
      </c>
      <c r="G237" s="34">
        <f>SUM(F237)*0.25</f>
        <v>0.5</v>
      </c>
      <c r="H237" s="23"/>
      <c r="I237" s="10">
        <f t="shared" si="74"/>
        <v>0</v>
      </c>
    </row>
    <row r="238" spans="1:13">
      <c r="B238" s="11" t="s">
        <v>13</v>
      </c>
      <c r="C238" s="12" t="s">
        <v>14</v>
      </c>
      <c r="D238" s="28" t="s">
        <v>113</v>
      </c>
      <c r="E238" s="28"/>
      <c r="F238" s="28"/>
      <c r="G238" s="34">
        <f>SUM(G236:G237)</f>
        <v>0.81700000000000006</v>
      </c>
      <c r="H238" s="23"/>
      <c r="I238" s="10">
        <f t="shared" si="74"/>
        <v>0</v>
      </c>
    </row>
    <row r="239" spans="1:13">
      <c r="B239" s="11" t="s">
        <v>13</v>
      </c>
      <c r="C239" s="12" t="s">
        <v>15</v>
      </c>
      <c r="D239" s="28"/>
      <c r="E239" s="28"/>
      <c r="F239" s="28"/>
      <c r="G239" s="34">
        <v>1</v>
      </c>
      <c r="H239" s="23"/>
      <c r="I239" s="10">
        <f t="shared" si="74"/>
        <v>0</v>
      </c>
    </row>
    <row r="240" spans="1:13">
      <c r="B240" s="11" t="s">
        <v>13</v>
      </c>
      <c r="C240" s="12" t="s">
        <v>15</v>
      </c>
      <c r="D240" s="28"/>
      <c r="E240" s="28"/>
      <c r="F240" s="28"/>
      <c r="G240" s="34"/>
      <c r="H240" s="23"/>
      <c r="I240" s="10">
        <f t="shared" ref="I240" si="75">SUM(G240*H240)</f>
        <v>0</v>
      </c>
    </row>
    <row r="241" spans="1:13">
      <c r="B241" s="11" t="s">
        <v>13</v>
      </c>
      <c r="C241" s="12" t="s">
        <v>15</v>
      </c>
      <c r="D241" s="28"/>
      <c r="E241" s="28"/>
      <c r="F241" s="28"/>
      <c r="G241" s="34"/>
      <c r="H241" s="23"/>
      <c r="I241" s="10">
        <f t="shared" ref="I241:I248" si="76">SUM(G241*H241)</f>
        <v>0</v>
      </c>
    </row>
    <row r="242" spans="1:13">
      <c r="B242" s="11" t="s">
        <v>13</v>
      </c>
      <c r="C242" s="12" t="s">
        <v>16</v>
      </c>
      <c r="D242" s="28"/>
      <c r="E242" s="28"/>
      <c r="F242" s="28"/>
      <c r="G242" s="34">
        <f>SUM(G231)/15</f>
        <v>0.42266666666666669</v>
      </c>
      <c r="H242" s="23"/>
      <c r="I242" s="10">
        <f t="shared" si="76"/>
        <v>0</v>
      </c>
    </row>
    <row r="243" spans="1:13">
      <c r="B243" s="11" t="s">
        <v>13</v>
      </c>
      <c r="C243" s="12" t="s">
        <v>16</v>
      </c>
      <c r="D243" s="28"/>
      <c r="E243" s="28"/>
      <c r="F243" s="28"/>
      <c r="G243" s="34"/>
      <c r="H243" s="23"/>
      <c r="I243" s="10">
        <f t="shared" si="76"/>
        <v>0</v>
      </c>
    </row>
    <row r="244" spans="1:13">
      <c r="B244" s="11" t="s">
        <v>21</v>
      </c>
      <c r="C244" s="12" t="s">
        <v>14</v>
      </c>
      <c r="D244" s="28"/>
      <c r="E244" s="28"/>
      <c r="F244" s="28"/>
      <c r="G244" s="22">
        <f>SUM(G236:G238)</f>
        <v>1.6340000000000001</v>
      </c>
      <c r="H244" s="15">
        <v>37.42</v>
      </c>
      <c r="I244" s="10">
        <f t="shared" si="76"/>
        <v>61.144280000000009</v>
      </c>
      <c r="K244" s="5">
        <f>SUM(G244)*I229</f>
        <v>6.5360000000000005</v>
      </c>
    </row>
    <row r="245" spans="1:13">
      <c r="B245" s="11" t="s">
        <v>21</v>
      </c>
      <c r="C245" s="12" t="s">
        <v>15</v>
      </c>
      <c r="D245" s="28"/>
      <c r="E245" s="28"/>
      <c r="F245" s="28"/>
      <c r="G245" s="22">
        <f>SUM(G239:G241)</f>
        <v>1</v>
      </c>
      <c r="H245" s="15">
        <v>37.42</v>
      </c>
      <c r="I245" s="10">
        <f t="shared" si="76"/>
        <v>37.42</v>
      </c>
      <c r="L245" s="5">
        <f>SUM(G245)*I229</f>
        <v>4</v>
      </c>
    </row>
    <row r="246" spans="1:13">
      <c r="B246" s="11" t="s">
        <v>21</v>
      </c>
      <c r="C246" s="12" t="s">
        <v>16</v>
      </c>
      <c r="D246" s="28"/>
      <c r="E246" s="28"/>
      <c r="F246" s="28"/>
      <c r="G246" s="22">
        <f>SUM(G242:G243)</f>
        <v>0.42266666666666669</v>
      </c>
      <c r="H246" s="15">
        <v>37.42</v>
      </c>
      <c r="I246" s="10">
        <f t="shared" si="76"/>
        <v>15.816186666666669</v>
      </c>
      <c r="M246" s="5">
        <f>SUM(G246)*I229</f>
        <v>1.6906666666666668</v>
      </c>
    </row>
    <row r="247" spans="1:13">
      <c r="B247" s="11" t="s">
        <v>13</v>
      </c>
      <c r="C247" s="12" t="s">
        <v>17</v>
      </c>
      <c r="D247" s="28"/>
      <c r="E247" s="28"/>
      <c r="F247" s="28"/>
      <c r="G247" s="34">
        <v>0.25</v>
      </c>
      <c r="H247" s="15">
        <v>37.42</v>
      </c>
      <c r="I247" s="10">
        <f t="shared" si="76"/>
        <v>9.3550000000000004</v>
      </c>
      <c r="L247" s="5">
        <f>SUM(G247)*I229</f>
        <v>1</v>
      </c>
    </row>
    <row r="248" spans="1:13">
      <c r="B248" s="11" t="s">
        <v>12</v>
      </c>
      <c r="C248" s="12"/>
      <c r="D248" s="28"/>
      <c r="E248" s="28"/>
      <c r="F248" s="28"/>
      <c r="G248" s="10"/>
      <c r="H248" s="15">
        <v>37.42</v>
      </c>
      <c r="I248" s="10">
        <f t="shared" si="76"/>
        <v>0</v>
      </c>
    </row>
    <row r="249" spans="1:13">
      <c r="B249" s="11" t="s">
        <v>11</v>
      </c>
      <c r="C249" s="12"/>
      <c r="D249" s="28"/>
      <c r="E249" s="28"/>
      <c r="F249" s="28"/>
      <c r="G249" s="10">
        <v>1</v>
      </c>
      <c r="H249" s="15">
        <f>SUM(I231:I248)*0.01</f>
        <v>1.7760169166666671</v>
      </c>
      <c r="I249" s="10">
        <f>SUM(G249*H249)</f>
        <v>1.7760169166666671</v>
      </c>
    </row>
    <row r="250" spans="1:13" s="2" customFormat="1" ht="13.6">
      <c r="B250" s="8" t="s">
        <v>10</v>
      </c>
      <c r="D250" s="27"/>
      <c r="E250" s="27"/>
      <c r="F250" s="27"/>
      <c r="G250" s="6">
        <f>SUM(G244:G247)</f>
        <v>3.3066666666666671</v>
      </c>
      <c r="H250" s="14"/>
      <c r="I250" s="6">
        <f>SUM(I231:I249)</f>
        <v>179.37770858333337</v>
      </c>
      <c r="J250" s="6">
        <f>SUM(I250)*I229</f>
        <v>717.51083433333349</v>
      </c>
      <c r="K250" s="6">
        <f>SUM(K244:K249)</f>
        <v>6.5360000000000005</v>
      </c>
      <c r="L250" s="6">
        <f t="shared" ref="L250:M250" si="77">SUM(L244:L249)</f>
        <v>5</v>
      </c>
      <c r="M250" s="6">
        <f t="shared" si="77"/>
        <v>1.6906666666666668</v>
      </c>
    </row>
    <row r="251" spans="1:13" ht="15.65">
      <c r="A251" s="3" t="s">
        <v>9</v>
      </c>
      <c r="B251" s="154" t="s">
        <v>217</v>
      </c>
      <c r="C251" s="12" t="s">
        <v>477</v>
      </c>
      <c r="D251" s="26">
        <v>1.595</v>
      </c>
      <c r="E251" s="26">
        <v>2.2000000000000002</v>
      </c>
      <c r="F251" s="182">
        <v>0.12</v>
      </c>
      <c r="G251" s="5" t="s">
        <v>562</v>
      </c>
      <c r="H251" s="13" t="s">
        <v>22</v>
      </c>
      <c r="I251" s="24">
        <v>1</v>
      </c>
    </row>
    <row r="252" spans="1:13" s="2" customFormat="1" ht="13.6">
      <c r="A252" s="77" t="s">
        <v>118</v>
      </c>
      <c r="B252" s="8" t="s">
        <v>3</v>
      </c>
      <c r="C252" s="2" t="s">
        <v>4</v>
      </c>
      <c r="D252" s="27" t="s">
        <v>5</v>
      </c>
      <c r="E252" s="27" t="s">
        <v>5</v>
      </c>
      <c r="F252" s="27" t="s">
        <v>23</v>
      </c>
      <c r="G252" s="6" t="s">
        <v>6</v>
      </c>
      <c r="H252" s="14" t="s">
        <v>7</v>
      </c>
      <c r="I252" s="6" t="s">
        <v>8</v>
      </c>
      <c r="J252" s="6"/>
      <c r="K252" s="6" t="s">
        <v>18</v>
      </c>
      <c r="L252" s="6" t="s">
        <v>19</v>
      </c>
      <c r="M252" s="6" t="s">
        <v>20</v>
      </c>
    </row>
    <row r="253" spans="1:13">
      <c r="A253" s="30" t="s">
        <v>24</v>
      </c>
      <c r="B253" s="11" t="s">
        <v>217</v>
      </c>
      <c r="C253" s="12" t="s">
        <v>561</v>
      </c>
      <c r="D253" s="28">
        <v>0.125</v>
      </c>
      <c r="E253" s="28">
        <v>0.05</v>
      </c>
      <c r="F253" s="28">
        <f t="shared" ref="F253" si="78">SUM(D253*E253)</f>
        <v>6.2500000000000003E-3</v>
      </c>
      <c r="G253" s="10">
        <f>SUM(D251+E251+E251+0.4)</f>
        <v>6.3950000000000005</v>
      </c>
      <c r="H253" s="15">
        <v>1247.4000000000001</v>
      </c>
      <c r="I253" s="10">
        <f t="shared" ref="I253" si="79">SUM(F253*G253)*H253</f>
        <v>49.857018750000009</v>
      </c>
    </row>
    <row r="254" spans="1:13">
      <c r="A254" s="31" t="s">
        <v>39</v>
      </c>
      <c r="B254" s="11" t="s">
        <v>558</v>
      </c>
      <c r="C254" s="12"/>
      <c r="D254" s="28"/>
      <c r="E254" s="28"/>
      <c r="F254" s="28"/>
      <c r="G254" s="10">
        <v>0</v>
      </c>
      <c r="H254" s="15">
        <v>2.5</v>
      </c>
      <c r="I254" s="10">
        <f t="shared" ref="I254:I256" si="80">SUM(G254*H254)</f>
        <v>0</v>
      </c>
    </row>
    <row r="255" spans="1:13">
      <c r="A255" s="31" t="s">
        <v>39</v>
      </c>
      <c r="B255" s="11" t="s">
        <v>559</v>
      </c>
      <c r="C255" s="12"/>
      <c r="D255" s="28"/>
      <c r="E255" s="28"/>
      <c r="F255" s="28"/>
      <c r="G255" s="10">
        <v>0</v>
      </c>
      <c r="H255" s="15">
        <v>3.5</v>
      </c>
      <c r="I255" s="10">
        <f t="shared" si="80"/>
        <v>0</v>
      </c>
    </row>
    <row r="256" spans="1:13">
      <c r="A256" s="31" t="s">
        <v>39</v>
      </c>
      <c r="B256" s="11" t="s">
        <v>560</v>
      </c>
      <c r="C256" s="12"/>
      <c r="D256" s="28"/>
      <c r="E256" s="28"/>
      <c r="F256" s="28"/>
      <c r="G256" s="10">
        <v>0</v>
      </c>
      <c r="H256" s="15">
        <v>1.5</v>
      </c>
      <c r="I256" s="10">
        <f t="shared" si="80"/>
        <v>0</v>
      </c>
    </row>
    <row r="257" spans="2:13">
      <c r="B257" s="11" t="s">
        <v>27</v>
      </c>
      <c r="C257" s="12"/>
      <c r="D257" s="28"/>
      <c r="E257" s="28"/>
      <c r="F257" s="28"/>
      <c r="G257" s="10">
        <f>SUM(G253)</f>
        <v>6.3950000000000005</v>
      </c>
      <c r="H257" s="15">
        <f>SUM(D253+D253+E253+E253)*2</f>
        <v>0.7</v>
      </c>
      <c r="I257" s="10">
        <f t="shared" ref="I257:I261" si="81">SUM(G257*H257)</f>
        <v>4.4764999999999997</v>
      </c>
    </row>
    <row r="258" spans="2:13">
      <c r="B258" s="11" t="s">
        <v>13</v>
      </c>
      <c r="C258" s="12" t="s">
        <v>14</v>
      </c>
      <c r="D258" s="28" t="s">
        <v>29</v>
      </c>
      <c r="E258" s="28"/>
      <c r="F258" s="28">
        <f>SUM(G253:G253)</f>
        <v>6.3950000000000005</v>
      </c>
      <c r="G258" s="34">
        <f>SUM(F258)/20</f>
        <v>0.31975000000000003</v>
      </c>
      <c r="H258" s="23"/>
      <c r="I258" s="10">
        <f t="shared" si="81"/>
        <v>0</v>
      </c>
    </row>
    <row r="259" spans="2:13">
      <c r="B259" s="11" t="s">
        <v>13</v>
      </c>
      <c r="C259" s="12" t="s">
        <v>14</v>
      </c>
      <c r="D259" s="28" t="s">
        <v>60</v>
      </c>
      <c r="E259" s="28"/>
      <c r="F259" s="81">
        <v>2</v>
      </c>
      <c r="G259" s="34">
        <f>SUM(F259)*0.25</f>
        <v>0.5</v>
      </c>
      <c r="H259" s="23"/>
      <c r="I259" s="10">
        <f t="shared" si="81"/>
        <v>0</v>
      </c>
    </row>
    <row r="260" spans="2:13">
      <c r="B260" s="11" t="s">
        <v>13</v>
      </c>
      <c r="C260" s="12" t="s">
        <v>14</v>
      </c>
      <c r="D260" s="28" t="s">
        <v>113</v>
      </c>
      <c r="E260" s="28"/>
      <c r="F260" s="28"/>
      <c r="G260" s="34">
        <f>SUM(G258:G259)</f>
        <v>0.81974999999999998</v>
      </c>
      <c r="H260" s="23"/>
      <c r="I260" s="10">
        <f t="shared" si="81"/>
        <v>0</v>
      </c>
    </row>
    <row r="261" spans="2:13">
      <c r="B261" s="11" t="s">
        <v>13</v>
      </c>
      <c r="C261" s="12" t="s">
        <v>15</v>
      </c>
      <c r="D261" s="28"/>
      <c r="E261" s="28"/>
      <c r="F261" s="28"/>
      <c r="G261" s="34">
        <v>1</v>
      </c>
      <c r="H261" s="23"/>
      <c r="I261" s="10">
        <f t="shared" si="81"/>
        <v>0</v>
      </c>
    </row>
    <row r="262" spans="2:13">
      <c r="B262" s="11" t="s">
        <v>13</v>
      </c>
      <c r="C262" s="12" t="s">
        <v>15</v>
      </c>
      <c r="D262" s="28"/>
      <c r="E262" s="28"/>
      <c r="F262" s="28"/>
      <c r="G262" s="34"/>
      <c r="H262" s="23"/>
      <c r="I262" s="10">
        <f t="shared" ref="I262" si="82">SUM(G262*H262)</f>
        <v>0</v>
      </c>
    </row>
    <row r="263" spans="2:13">
      <c r="B263" s="11" t="s">
        <v>13</v>
      </c>
      <c r="C263" s="12" t="s">
        <v>15</v>
      </c>
      <c r="D263" s="28"/>
      <c r="E263" s="28"/>
      <c r="F263" s="28"/>
      <c r="G263" s="34"/>
      <c r="H263" s="23"/>
      <c r="I263" s="10">
        <f t="shared" ref="I263:I270" si="83">SUM(G263*H263)</f>
        <v>0</v>
      </c>
    </row>
    <row r="264" spans="2:13">
      <c r="B264" s="11" t="s">
        <v>13</v>
      </c>
      <c r="C264" s="12" t="s">
        <v>16</v>
      </c>
      <c r="D264" s="28"/>
      <c r="E264" s="28"/>
      <c r="F264" s="28"/>
      <c r="G264" s="34">
        <f>SUM(G253)/15</f>
        <v>0.42633333333333334</v>
      </c>
      <c r="H264" s="23"/>
      <c r="I264" s="10">
        <f t="shared" si="83"/>
        <v>0</v>
      </c>
    </row>
    <row r="265" spans="2:13">
      <c r="B265" s="11" t="s">
        <v>13</v>
      </c>
      <c r="C265" s="12" t="s">
        <v>16</v>
      </c>
      <c r="D265" s="28"/>
      <c r="E265" s="28"/>
      <c r="F265" s="28"/>
      <c r="G265" s="34"/>
      <c r="H265" s="23"/>
      <c r="I265" s="10">
        <f t="shared" si="83"/>
        <v>0</v>
      </c>
    </row>
    <row r="266" spans="2:13">
      <c r="B266" s="11" t="s">
        <v>21</v>
      </c>
      <c r="C266" s="12" t="s">
        <v>14</v>
      </c>
      <c r="D266" s="28"/>
      <c r="E266" s="28"/>
      <c r="F266" s="28"/>
      <c r="G266" s="22">
        <f>SUM(G258:G260)</f>
        <v>1.6395</v>
      </c>
      <c r="H266" s="15">
        <v>37.42</v>
      </c>
      <c r="I266" s="10">
        <f t="shared" si="83"/>
        <v>61.350090000000002</v>
      </c>
      <c r="K266" s="5">
        <f>SUM(G266)*I251</f>
        <v>1.6395</v>
      </c>
    </row>
    <row r="267" spans="2:13">
      <c r="B267" s="11" t="s">
        <v>21</v>
      </c>
      <c r="C267" s="12" t="s">
        <v>15</v>
      </c>
      <c r="D267" s="28"/>
      <c r="E267" s="28"/>
      <c r="F267" s="28"/>
      <c r="G267" s="22">
        <f>SUM(G261:G263)</f>
        <v>1</v>
      </c>
      <c r="H267" s="15">
        <v>37.42</v>
      </c>
      <c r="I267" s="10">
        <f t="shared" si="83"/>
        <v>37.42</v>
      </c>
      <c r="L267" s="5">
        <f>SUM(G267)*I251</f>
        <v>1</v>
      </c>
    </row>
    <row r="268" spans="2:13">
      <c r="B268" s="11" t="s">
        <v>21</v>
      </c>
      <c r="C268" s="12" t="s">
        <v>16</v>
      </c>
      <c r="D268" s="28"/>
      <c r="E268" s="28"/>
      <c r="F268" s="28"/>
      <c r="G268" s="22">
        <f>SUM(G264:G265)</f>
        <v>0.42633333333333334</v>
      </c>
      <c r="H268" s="15">
        <v>37.42</v>
      </c>
      <c r="I268" s="10">
        <f t="shared" si="83"/>
        <v>15.953393333333334</v>
      </c>
      <c r="M268" s="5">
        <f>SUM(G268)*I251</f>
        <v>0.42633333333333334</v>
      </c>
    </row>
    <row r="269" spans="2:13">
      <c r="B269" s="11" t="s">
        <v>13</v>
      </c>
      <c r="C269" s="12" t="s">
        <v>17</v>
      </c>
      <c r="D269" s="28"/>
      <c r="E269" s="28"/>
      <c r="F269" s="28"/>
      <c r="G269" s="34">
        <v>0.25</v>
      </c>
      <c r="H269" s="15">
        <v>37.42</v>
      </c>
      <c r="I269" s="10">
        <f t="shared" si="83"/>
        <v>9.3550000000000004</v>
      </c>
      <c r="L269" s="5">
        <f>SUM(G269)*I251</f>
        <v>0.25</v>
      </c>
    </row>
    <row r="270" spans="2:13">
      <c r="B270" s="11" t="s">
        <v>12</v>
      </c>
      <c r="C270" s="12"/>
      <c r="D270" s="28"/>
      <c r="E270" s="28"/>
      <c r="F270" s="28"/>
      <c r="G270" s="10"/>
      <c r="H270" s="15">
        <v>37.42</v>
      </c>
      <c r="I270" s="10">
        <f t="shared" si="83"/>
        <v>0</v>
      </c>
    </row>
    <row r="271" spans="2:13">
      <c r="B271" s="11" t="s">
        <v>11</v>
      </c>
      <c r="C271" s="12"/>
      <c r="D271" s="28"/>
      <c r="E271" s="28"/>
      <c r="F271" s="28"/>
      <c r="G271" s="10">
        <v>1</v>
      </c>
      <c r="H271" s="15">
        <f>SUM(I253:I270)*0.01</f>
        <v>1.7841200208333337</v>
      </c>
      <c r="I271" s="10">
        <f>SUM(G271*H271)</f>
        <v>1.7841200208333337</v>
      </c>
    </row>
    <row r="272" spans="2:13" s="2" customFormat="1" ht="13.6">
      <c r="B272" s="8" t="s">
        <v>10</v>
      </c>
      <c r="D272" s="27"/>
      <c r="E272" s="27"/>
      <c r="F272" s="27"/>
      <c r="G272" s="6">
        <f>SUM(G266:G269)</f>
        <v>3.3158333333333334</v>
      </c>
      <c r="H272" s="14"/>
      <c r="I272" s="6">
        <f>SUM(I253:I271)</f>
        <v>180.1961221041667</v>
      </c>
      <c r="J272" s="6">
        <f>SUM(I272)*I251</f>
        <v>180.1961221041667</v>
      </c>
      <c r="K272" s="6">
        <f>SUM(K266:K271)</f>
        <v>1.6395</v>
      </c>
      <c r="L272" s="6">
        <f t="shared" ref="L272:M272" si="84">SUM(L266:L271)</f>
        <v>1.25</v>
      </c>
      <c r="M272" s="6">
        <f t="shared" si="84"/>
        <v>0.42633333333333334</v>
      </c>
    </row>
    <row r="273" spans="1:13" ht="15.65">
      <c r="A273" s="3" t="s">
        <v>9</v>
      </c>
      <c r="B273" s="154" t="s">
        <v>217</v>
      </c>
      <c r="C273" s="12" t="s">
        <v>505</v>
      </c>
      <c r="D273" s="26">
        <v>0.5</v>
      </c>
      <c r="E273" s="26">
        <v>0.5</v>
      </c>
      <c r="F273" s="182">
        <v>0.12</v>
      </c>
      <c r="G273" s="5" t="s">
        <v>562</v>
      </c>
      <c r="H273" s="13" t="s">
        <v>22</v>
      </c>
      <c r="I273" s="24">
        <v>6</v>
      </c>
    </row>
    <row r="274" spans="1:13" s="2" customFormat="1" ht="13.6">
      <c r="A274" s="77" t="s">
        <v>118</v>
      </c>
      <c r="B274" s="8" t="s">
        <v>3</v>
      </c>
      <c r="C274" s="2" t="s">
        <v>4</v>
      </c>
      <c r="D274" s="27" t="s">
        <v>5</v>
      </c>
      <c r="E274" s="27" t="s">
        <v>5</v>
      </c>
      <c r="F274" s="27" t="s">
        <v>23</v>
      </c>
      <c r="G274" s="6" t="s">
        <v>6</v>
      </c>
      <c r="H274" s="14" t="s">
        <v>7</v>
      </c>
      <c r="I274" s="6" t="s">
        <v>8</v>
      </c>
      <c r="J274" s="6"/>
      <c r="K274" s="6" t="s">
        <v>18</v>
      </c>
      <c r="L274" s="6" t="s">
        <v>19</v>
      </c>
      <c r="M274" s="6" t="s">
        <v>20</v>
      </c>
    </row>
    <row r="275" spans="1:13">
      <c r="A275" s="30" t="s">
        <v>24</v>
      </c>
      <c r="B275" s="11" t="s">
        <v>217</v>
      </c>
      <c r="C275" s="12" t="s">
        <v>561</v>
      </c>
      <c r="D275" s="28">
        <v>0.125</v>
      </c>
      <c r="E275" s="28">
        <v>0.05</v>
      </c>
      <c r="F275" s="28">
        <f t="shared" ref="F275" si="85">SUM(D275*E275)</f>
        <v>6.2500000000000003E-3</v>
      </c>
      <c r="G275" s="10">
        <f>SUM(D273+D273+E273+E273+0.4)</f>
        <v>2.4</v>
      </c>
      <c r="H275" s="15">
        <v>1247.4000000000001</v>
      </c>
      <c r="I275" s="10">
        <f t="shared" ref="I275" si="86">SUM(F275*G275)*H275</f>
        <v>18.711000000000002</v>
      </c>
    </row>
    <row r="276" spans="1:13">
      <c r="A276" s="31" t="s">
        <v>39</v>
      </c>
      <c r="B276" s="11" t="s">
        <v>558</v>
      </c>
      <c r="C276" s="12"/>
      <c r="D276" s="28"/>
      <c r="E276" s="28"/>
      <c r="F276" s="28"/>
      <c r="G276" s="10">
        <v>0</v>
      </c>
      <c r="H276" s="15">
        <v>2.5</v>
      </c>
      <c r="I276" s="10">
        <f t="shared" ref="I276:I278" si="87">SUM(G276*H276)</f>
        <v>0</v>
      </c>
    </row>
    <row r="277" spans="1:13">
      <c r="A277" s="31" t="s">
        <v>39</v>
      </c>
      <c r="B277" s="11" t="s">
        <v>559</v>
      </c>
      <c r="C277" s="12"/>
      <c r="D277" s="28"/>
      <c r="E277" s="28"/>
      <c r="F277" s="28"/>
      <c r="G277" s="10">
        <v>0</v>
      </c>
      <c r="H277" s="15">
        <v>3.5</v>
      </c>
      <c r="I277" s="10">
        <f t="shared" si="87"/>
        <v>0</v>
      </c>
    </row>
    <row r="278" spans="1:13">
      <c r="A278" s="31" t="s">
        <v>39</v>
      </c>
      <c r="B278" s="11" t="s">
        <v>560</v>
      </c>
      <c r="C278" s="12"/>
      <c r="D278" s="28"/>
      <c r="E278" s="28"/>
      <c r="F278" s="28"/>
      <c r="G278" s="10">
        <v>0</v>
      </c>
      <c r="H278" s="15">
        <v>1.5</v>
      </c>
      <c r="I278" s="10">
        <f t="shared" si="87"/>
        <v>0</v>
      </c>
    </row>
    <row r="279" spans="1:13">
      <c r="B279" s="11" t="s">
        <v>27</v>
      </c>
      <c r="C279" s="12"/>
      <c r="D279" s="28"/>
      <c r="E279" s="28"/>
      <c r="F279" s="28"/>
      <c r="G279" s="10">
        <f>SUM(G275)</f>
        <v>2.4</v>
      </c>
      <c r="H279" s="15">
        <f>SUM(D275+D275+E275+E275)*2</f>
        <v>0.7</v>
      </c>
      <c r="I279" s="10">
        <f t="shared" ref="I279:I283" si="88">SUM(G279*H279)</f>
        <v>1.68</v>
      </c>
    </row>
    <row r="280" spans="1:13">
      <c r="B280" s="11" t="s">
        <v>13</v>
      </c>
      <c r="C280" s="12" t="s">
        <v>14</v>
      </c>
      <c r="D280" s="28" t="s">
        <v>29</v>
      </c>
      <c r="E280" s="28"/>
      <c r="F280" s="28">
        <f>SUM(G275:G275)</f>
        <v>2.4</v>
      </c>
      <c r="G280" s="34">
        <f>SUM(F280)/20</f>
        <v>0.12</v>
      </c>
      <c r="H280" s="23"/>
      <c r="I280" s="10">
        <f t="shared" si="88"/>
        <v>0</v>
      </c>
    </row>
    <row r="281" spans="1:13">
      <c r="B281" s="11" t="s">
        <v>13</v>
      </c>
      <c r="C281" s="12" t="s">
        <v>14</v>
      </c>
      <c r="D281" s="28" t="s">
        <v>60</v>
      </c>
      <c r="E281" s="28"/>
      <c r="F281" s="81">
        <v>4</v>
      </c>
      <c r="G281" s="34">
        <f>SUM(F281)*0.25</f>
        <v>1</v>
      </c>
      <c r="H281" s="23"/>
      <c r="I281" s="10">
        <f t="shared" si="88"/>
        <v>0</v>
      </c>
    </row>
    <row r="282" spans="1:13">
      <c r="B282" s="11" t="s">
        <v>13</v>
      </c>
      <c r="C282" s="12" t="s">
        <v>14</v>
      </c>
      <c r="D282" s="28" t="s">
        <v>113</v>
      </c>
      <c r="E282" s="28"/>
      <c r="F282" s="28"/>
      <c r="G282" s="34">
        <f>SUM(G280:G281)</f>
        <v>1.1200000000000001</v>
      </c>
      <c r="H282" s="23"/>
      <c r="I282" s="10">
        <f t="shared" si="88"/>
        <v>0</v>
      </c>
    </row>
    <row r="283" spans="1:13">
      <c r="B283" s="11" t="s">
        <v>13</v>
      </c>
      <c r="C283" s="12" t="s">
        <v>15</v>
      </c>
      <c r="D283" s="28"/>
      <c r="E283" s="28"/>
      <c r="F283" s="28"/>
      <c r="G283" s="34">
        <v>1.5</v>
      </c>
      <c r="H283" s="23"/>
      <c r="I283" s="10">
        <f t="shared" si="88"/>
        <v>0</v>
      </c>
    </row>
    <row r="284" spans="1:13">
      <c r="B284" s="11" t="s">
        <v>13</v>
      </c>
      <c r="C284" s="12" t="s">
        <v>15</v>
      </c>
      <c r="D284" s="28"/>
      <c r="E284" s="28"/>
      <c r="F284" s="28"/>
      <c r="G284" s="34"/>
      <c r="H284" s="23"/>
      <c r="I284" s="10">
        <f t="shared" ref="I284" si="89">SUM(G284*H284)</f>
        <v>0</v>
      </c>
    </row>
    <row r="285" spans="1:13">
      <c r="B285" s="11" t="s">
        <v>13</v>
      </c>
      <c r="C285" s="12" t="s">
        <v>15</v>
      </c>
      <c r="D285" s="28"/>
      <c r="E285" s="28"/>
      <c r="F285" s="28"/>
      <c r="G285" s="34"/>
      <c r="H285" s="23"/>
      <c r="I285" s="10">
        <f t="shared" ref="I285:I292" si="90">SUM(G285*H285)</f>
        <v>0</v>
      </c>
    </row>
    <row r="286" spans="1:13">
      <c r="B286" s="11" t="s">
        <v>13</v>
      </c>
      <c r="C286" s="12" t="s">
        <v>16</v>
      </c>
      <c r="D286" s="28"/>
      <c r="E286" s="28"/>
      <c r="F286" s="28"/>
      <c r="G286" s="34">
        <f>SUM(G275)/10</f>
        <v>0.24</v>
      </c>
      <c r="H286" s="23"/>
      <c r="I286" s="10">
        <f t="shared" si="90"/>
        <v>0</v>
      </c>
    </row>
    <row r="287" spans="1:13">
      <c r="B287" s="11" t="s">
        <v>13</v>
      </c>
      <c r="C287" s="12" t="s">
        <v>16</v>
      </c>
      <c r="D287" s="28"/>
      <c r="E287" s="28"/>
      <c r="F287" s="28"/>
      <c r="G287" s="34"/>
      <c r="H287" s="23"/>
      <c r="I287" s="10">
        <f t="shared" si="90"/>
        <v>0</v>
      </c>
    </row>
    <row r="288" spans="1:13">
      <c r="B288" s="11" t="s">
        <v>21</v>
      </c>
      <c r="C288" s="12" t="s">
        <v>14</v>
      </c>
      <c r="D288" s="28"/>
      <c r="E288" s="28"/>
      <c r="F288" s="28"/>
      <c r="G288" s="22">
        <f>SUM(G280:G282)</f>
        <v>2.2400000000000002</v>
      </c>
      <c r="H288" s="15">
        <v>37.42</v>
      </c>
      <c r="I288" s="10">
        <f t="shared" si="90"/>
        <v>83.820800000000006</v>
      </c>
      <c r="K288" s="5">
        <f>SUM(G288)*I273</f>
        <v>13.440000000000001</v>
      </c>
    </row>
    <row r="289" spans="1:13">
      <c r="B289" s="11" t="s">
        <v>21</v>
      </c>
      <c r="C289" s="12" t="s">
        <v>15</v>
      </c>
      <c r="D289" s="28"/>
      <c r="E289" s="28"/>
      <c r="F289" s="28"/>
      <c r="G289" s="22">
        <f>SUM(G283:G285)</f>
        <v>1.5</v>
      </c>
      <c r="H289" s="15">
        <v>37.42</v>
      </c>
      <c r="I289" s="10">
        <f t="shared" si="90"/>
        <v>56.13</v>
      </c>
      <c r="L289" s="5">
        <f>SUM(G289)*I273</f>
        <v>9</v>
      </c>
    </row>
    <row r="290" spans="1:13">
      <c r="B290" s="11" t="s">
        <v>21</v>
      </c>
      <c r="C290" s="12" t="s">
        <v>16</v>
      </c>
      <c r="D290" s="28"/>
      <c r="E290" s="28"/>
      <c r="F290" s="28"/>
      <c r="G290" s="22">
        <f>SUM(G286:G287)</f>
        <v>0.24</v>
      </c>
      <c r="H290" s="15">
        <v>37.42</v>
      </c>
      <c r="I290" s="10">
        <f t="shared" si="90"/>
        <v>8.9808000000000003</v>
      </c>
      <c r="M290" s="5">
        <f>SUM(G290)*I273</f>
        <v>1.44</v>
      </c>
    </row>
    <row r="291" spans="1:13">
      <c r="B291" s="11" t="s">
        <v>13</v>
      </c>
      <c r="C291" s="12" t="s">
        <v>17</v>
      </c>
      <c r="D291" s="28"/>
      <c r="E291" s="28"/>
      <c r="F291" s="28"/>
      <c r="G291" s="34">
        <v>0.25</v>
      </c>
      <c r="H291" s="15">
        <v>37.42</v>
      </c>
      <c r="I291" s="10">
        <f t="shared" si="90"/>
        <v>9.3550000000000004</v>
      </c>
      <c r="L291" s="5">
        <f>SUM(G291)*I273</f>
        <v>1.5</v>
      </c>
    </row>
    <row r="292" spans="1:13">
      <c r="B292" s="11" t="s">
        <v>12</v>
      </c>
      <c r="C292" s="12"/>
      <c r="D292" s="28"/>
      <c r="E292" s="28"/>
      <c r="F292" s="28"/>
      <c r="G292" s="10"/>
      <c r="H292" s="15">
        <v>37.42</v>
      </c>
      <c r="I292" s="10">
        <f t="shared" si="90"/>
        <v>0</v>
      </c>
    </row>
    <row r="293" spans="1:13">
      <c r="B293" s="11" t="s">
        <v>11</v>
      </c>
      <c r="C293" s="12"/>
      <c r="D293" s="28"/>
      <c r="E293" s="28"/>
      <c r="F293" s="28"/>
      <c r="G293" s="10">
        <v>1</v>
      </c>
      <c r="H293" s="15">
        <f>SUM(I275:I292)*0.01</f>
        <v>1.7867759999999999</v>
      </c>
      <c r="I293" s="10">
        <f>SUM(G293*H293)</f>
        <v>1.7867759999999999</v>
      </c>
    </row>
    <row r="294" spans="1:13" s="2" customFormat="1" ht="13.6">
      <c r="B294" s="8" t="s">
        <v>10</v>
      </c>
      <c r="D294" s="27"/>
      <c r="E294" s="27"/>
      <c r="F294" s="27"/>
      <c r="G294" s="6">
        <f>SUM(G288:G291)</f>
        <v>4.2300000000000004</v>
      </c>
      <c r="H294" s="14"/>
      <c r="I294" s="6">
        <f>SUM(I275:I293)</f>
        <v>180.46437599999999</v>
      </c>
      <c r="J294" s="6">
        <f>SUM(I294)*I273</f>
        <v>1082.7862559999999</v>
      </c>
      <c r="K294" s="6">
        <f>SUM(K288:K293)</f>
        <v>13.440000000000001</v>
      </c>
      <c r="L294" s="6">
        <f t="shared" ref="L294:M294" si="91">SUM(L288:L293)</f>
        <v>10.5</v>
      </c>
      <c r="M294" s="6">
        <f t="shared" si="91"/>
        <v>1.44</v>
      </c>
    </row>
    <row r="295" spans="1:13" ht="15.65">
      <c r="A295" s="3" t="s">
        <v>9</v>
      </c>
      <c r="B295" s="154" t="s">
        <v>217</v>
      </c>
      <c r="C295" s="12" t="s">
        <v>505</v>
      </c>
      <c r="D295" s="26">
        <v>0.5</v>
      </c>
      <c r="E295" s="26">
        <v>0.5</v>
      </c>
      <c r="F295" s="182">
        <v>0.12</v>
      </c>
      <c r="G295" s="10" t="s">
        <v>566</v>
      </c>
      <c r="H295" s="13" t="s">
        <v>22</v>
      </c>
      <c r="I295" s="24">
        <v>15</v>
      </c>
    </row>
    <row r="296" spans="1:13" s="2" customFormat="1" ht="13.6">
      <c r="A296" s="77" t="s">
        <v>118</v>
      </c>
      <c r="B296" s="8" t="s">
        <v>3</v>
      </c>
      <c r="C296" s="2" t="s">
        <v>4</v>
      </c>
      <c r="D296" s="27" t="s">
        <v>5</v>
      </c>
      <c r="E296" s="27" t="s">
        <v>5</v>
      </c>
      <c r="F296" s="27" t="s">
        <v>23</v>
      </c>
      <c r="G296" s="6" t="s">
        <v>6</v>
      </c>
      <c r="H296" s="14" t="s">
        <v>7</v>
      </c>
      <c r="I296" s="6" t="s">
        <v>8</v>
      </c>
      <c r="J296" s="6"/>
      <c r="K296" s="6" t="s">
        <v>18</v>
      </c>
      <c r="L296" s="6" t="s">
        <v>19</v>
      </c>
      <c r="M296" s="6" t="s">
        <v>20</v>
      </c>
    </row>
    <row r="297" spans="1:13">
      <c r="A297" s="30" t="s">
        <v>24</v>
      </c>
      <c r="B297" s="11" t="s">
        <v>217</v>
      </c>
      <c r="C297" s="12" t="s">
        <v>561</v>
      </c>
      <c r="D297" s="28">
        <v>0.125</v>
      </c>
      <c r="E297" s="28">
        <v>0.05</v>
      </c>
      <c r="F297" s="28">
        <f t="shared" ref="F297" si="92">SUM(D297*E297)</f>
        <v>6.2500000000000003E-3</v>
      </c>
      <c r="G297" s="10">
        <f>SUM(D295+D295+E295+E295+0.4)</f>
        <v>2.4</v>
      </c>
      <c r="H297" s="15">
        <v>1247.4000000000001</v>
      </c>
      <c r="I297" s="10">
        <f t="shared" ref="I297" si="93">SUM(F297*G297)*H297</f>
        <v>18.711000000000002</v>
      </c>
    </row>
    <row r="298" spans="1:13">
      <c r="A298" s="31" t="s">
        <v>39</v>
      </c>
      <c r="B298" s="11" t="s">
        <v>558</v>
      </c>
      <c r="C298" s="12"/>
      <c r="D298" s="28"/>
      <c r="E298" s="28"/>
      <c r="F298" s="28"/>
      <c r="G298" s="10">
        <v>0</v>
      </c>
      <c r="H298" s="15">
        <v>2.5</v>
      </c>
      <c r="I298" s="10">
        <f t="shared" ref="I298:I300" si="94">SUM(G298*H298)</f>
        <v>0</v>
      </c>
    </row>
    <row r="299" spans="1:13">
      <c r="A299" s="31" t="s">
        <v>39</v>
      </c>
      <c r="B299" s="11" t="s">
        <v>559</v>
      </c>
      <c r="C299" s="12"/>
      <c r="D299" s="28"/>
      <c r="E299" s="28"/>
      <c r="F299" s="28"/>
      <c r="G299" s="10">
        <v>1</v>
      </c>
      <c r="H299" s="15">
        <v>3.5</v>
      </c>
      <c r="I299" s="10">
        <f t="shared" si="94"/>
        <v>3.5</v>
      </c>
    </row>
    <row r="300" spans="1:13">
      <c r="A300" s="31" t="s">
        <v>39</v>
      </c>
      <c r="B300" s="11" t="s">
        <v>560</v>
      </c>
      <c r="C300" s="12"/>
      <c r="D300" s="28"/>
      <c r="E300" s="28"/>
      <c r="F300" s="28"/>
      <c r="G300" s="10">
        <v>0</v>
      </c>
      <c r="H300" s="15">
        <v>1.5</v>
      </c>
      <c r="I300" s="10">
        <f t="shared" si="94"/>
        <v>0</v>
      </c>
    </row>
    <row r="301" spans="1:13">
      <c r="B301" s="11" t="s">
        <v>27</v>
      </c>
      <c r="C301" s="12"/>
      <c r="D301" s="28"/>
      <c r="E301" s="28"/>
      <c r="F301" s="28"/>
      <c r="G301" s="10">
        <f>SUM(G297)</f>
        <v>2.4</v>
      </c>
      <c r="H301" s="15">
        <f>SUM(D297+D297+E297+E297)*2</f>
        <v>0.7</v>
      </c>
      <c r="I301" s="10">
        <f t="shared" ref="I301:I306" si="95">SUM(G301*H301)</f>
        <v>1.68</v>
      </c>
    </row>
    <row r="302" spans="1:13">
      <c r="B302" s="11" t="s">
        <v>13</v>
      </c>
      <c r="C302" s="12" t="s">
        <v>14</v>
      </c>
      <c r="D302" s="28" t="s">
        <v>29</v>
      </c>
      <c r="E302" s="28"/>
      <c r="F302" s="28">
        <f>SUM(G297:G297)</f>
        <v>2.4</v>
      </c>
      <c r="G302" s="34">
        <f>SUM(F302)/20</f>
        <v>0.12</v>
      </c>
      <c r="H302" s="23"/>
      <c r="I302" s="10">
        <f t="shared" si="95"/>
        <v>0</v>
      </c>
    </row>
    <row r="303" spans="1:13">
      <c r="B303" s="11" t="s">
        <v>13</v>
      </c>
      <c r="C303" s="12" t="s">
        <v>14</v>
      </c>
      <c r="D303" s="28" t="s">
        <v>60</v>
      </c>
      <c r="E303" s="28"/>
      <c r="F303" s="81">
        <v>4</v>
      </c>
      <c r="G303" s="34">
        <f>SUM(F303)*0.25</f>
        <v>1</v>
      </c>
      <c r="H303" s="23"/>
      <c r="I303" s="10">
        <f t="shared" si="95"/>
        <v>0</v>
      </c>
    </row>
    <row r="304" spans="1:13">
      <c r="B304" s="11" t="s">
        <v>13</v>
      </c>
      <c r="C304" s="12" t="s">
        <v>14</v>
      </c>
      <c r="D304" s="28" t="s">
        <v>113</v>
      </c>
      <c r="E304" s="28"/>
      <c r="F304" s="28"/>
      <c r="G304" s="34">
        <f>SUM(G302:G303)</f>
        <v>1.1200000000000001</v>
      </c>
      <c r="H304" s="23"/>
      <c r="I304" s="10">
        <f t="shared" ref="I304" si="96">SUM(G304*H304)</f>
        <v>0</v>
      </c>
    </row>
    <row r="305" spans="1:13">
      <c r="B305" s="11" t="s">
        <v>13</v>
      </c>
      <c r="C305" s="12" t="s">
        <v>14</v>
      </c>
      <c r="D305" s="28" t="s">
        <v>558</v>
      </c>
      <c r="E305" s="28"/>
      <c r="F305" s="28"/>
      <c r="G305" s="34">
        <v>0.25</v>
      </c>
      <c r="H305" s="23"/>
      <c r="I305" s="10">
        <f t="shared" si="95"/>
        <v>0</v>
      </c>
    </row>
    <row r="306" spans="1:13">
      <c r="B306" s="11" t="s">
        <v>13</v>
      </c>
      <c r="C306" s="12" t="s">
        <v>15</v>
      </c>
      <c r="D306" s="28"/>
      <c r="E306" s="28"/>
      <c r="F306" s="28"/>
      <c r="G306" s="34">
        <v>1.5</v>
      </c>
      <c r="H306" s="23"/>
      <c r="I306" s="10">
        <f t="shared" si="95"/>
        <v>0</v>
      </c>
    </row>
    <row r="307" spans="1:13">
      <c r="B307" s="11" t="s">
        <v>13</v>
      </c>
      <c r="C307" s="12" t="s">
        <v>15</v>
      </c>
      <c r="D307" s="28"/>
      <c r="E307" s="28"/>
      <c r="F307" s="28"/>
      <c r="G307" s="34"/>
      <c r="H307" s="23"/>
      <c r="I307" s="10">
        <f t="shared" ref="I307" si="97">SUM(G307*H307)</f>
        <v>0</v>
      </c>
    </row>
    <row r="308" spans="1:13">
      <c r="B308" s="11" t="s">
        <v>13</v>
      </c>
      <c r="C308" s="12" t="s">
        <v>15</v>
      </c>
      <c r="D308" s="28"/>
      <c r="E308" s="28"/>
      <c r="F308" s="28"/>
      <c r="G308" s="34"/>
      <c r="H308" s="23"/>
      <c r="I308" s="10">
        <f t="shared" ref="I308:I315" si="98">SUM(G308*H308)</f>
        <v>0</v>
      </c>
    </row>
    <row r="309" spans="1:13">
      <c r="B309" s="11" t="s">
        <v>13</v>
      </c>
      <c r="C309" s="12" t="s">
        <v>16</v>
      </c>
      <c r="D309" s="28"/>
      <c r="E309" s="28"/>
      <c r="F309" s="28"/>
      <c r="G309" s="34">
        <f>SUM(G297)/10</f>
        <v>0.24</v>
      </c>
      <c r="H309" s="23"/>
      <c r="I309" s="10">
        <f t="shared" si="98"/>
        <v>0</v>
      </c>
    </row>
    <row r="310" spans="1:13">
      <c r="B310" s="11" t="s">
        <v>13</v>
      </c>
      <c r="C310" s="12" t="s">
        <v>16</v>
      </c>
      <c r="D310" s="28"/>
      <c r="E310" s="28"/>
      <c r="F310" s="28"/>
      <c r="G310" s="34"/>
      <c r="H310" s="23"/>
      <c r="I310" s="10">
        <f t="shared" si="98"/>
        <v>0</v>
      </c>
    </row>
    <row r="311" spans="1:13">
      <c r="B311" s="11" t="s">
        <v>21</v>
      </c>
      <c r="C311" s="12" t="s">
        <v>14</v>
      </c>
      <c r="D311" s="28"/>
      <c r="E311" s="28"/>
      <c r="F311" s="28"/>
      <c r="G311" s="22">
        <f>SUM(G302:G305)</f>
        <v>2.4900000000000002</v>
      </c>
      <c r="H311" s="15">
        <v>37.42</v>
      </c>
      <c r="I311" s="10">
        <f t="shared" si="98"/>
        <v>93.17580000000001</v>
      </c>
      <c r="K311" s="5">
        <f>SUM(G311)*I295</f>
        <v>37.35</v>
      </c>
    </row>
    <row r="312" spans="1:13">
      <c r="B312" s="11" t="s">
        <v>21</v>
      </c>
      <c r="C312" s="12" t="s">
        <v>15</v>
      </c>
      <c r="D312" s="28"/>
      <c r="E312" s="28"/>
      <c r="F312" s="28"/>
      <c r="G312" s="22">
        <f>SUM(G306:G308)</f>
        <v>1.5</v>
      </c>
      <c r="H312" s="15">
        <v>37.42</v>
      </c>
      <c r="I312" s="10">
        <f t="shared" si="98"/>
        <v>56.13</v>
      </c>
      <c r="L312" s="5">
        <f>SUM(G312)*I295</f>
        <v>22.5</v>
      </c>
    </row>
    <row r="313" spans="1:13">
      <c r="B313" s="11" t="s">
        <v>21</v>
      </c>
      <c r="C313" s="12" t="s">
        <v>16</v>
      </c>
      <c r="D313" s="28"/>
      <c r="E313" s="28"/>
      <c r="F313" s="28"/>
      <c r="G313" s="22">
        <f>SUM(G309:G310)</f>
        <v>0.24</v>
      </c>
      <c r="H313" s="15">
        <v>37.42</v>
      </c>
      <c r="I313" s="10">
        <f t="shared" si="98"/>
        <v>8.9808000000000003</v>
      </c>
      <c r="M313" s="5">
        <f>SUM(G313)*I295</f>
        <v>3.5999999999999996</v>
      </c>
    </row>
    <row r="314" spans="1:13">
      <c r="B314" s="11" t="s">
        <v>13</v>
      </c>
      <c r="C314" s="12" t="s">
        <v>17</v>
      </c>
      <c r="D314" s="28"/>
      <c r="E314" s="28"/>
      <c r="F314" s="28"/>
      <c r="G314" s="34">
        <v>0.25</v>
      </c>
      <c r="H314" s="15">
        <v>37.42</v>
      </c>
      <c r="I314" s="10">
        <f t="shared" si="98"/>
        <v>9.3550000000000004</v>
      </c>
      <c r="L314" s="5">
        <f>SUM(G314)*I295</f>
        <v>3.75</v>
      </c>
    </row>
    <row r="315" spans="1:13">
      <c r="B315" s="11" t="s">
        <v>12</v>
      </c>
      <c r="C315" s="12"/>
      <c r="D315" s="28"/>
      <c r="E315" s="28"/>
      <c r="F315" s="28"/>
      <c r="G315" s="10"/>
      <c r="H315" s="15">
        <v>37.42</v>
      </c>
      <c r="I315" s="10">
        <f t="shared" si="98"/>
        <v>0</v>
      </c>
    </row>
    <row r="316" spans="1:13">
      <c r="B316" s="11" t="s">
        <v>11</v>
      </c>
      <c r="C316" s="12"/>
      <c r="D316" s="28"/>
      <c r="E316" s="28"/>
      <c r="F316" s="28"/>
      <c r="G316" s="10">
        <v>1</v>
      </c>
      <c r="H316" s="15">
        <f>SUM(I297:I315)*0.01</f>
        <v>1.9153260000000001</v>
      </c>
      <c r="I316" s="10">
        <f>SUM(G316*H316)</f>
        <v>1.9153260000000001</v>
      </c>
    </row>
    <row r="317" spans="1:13" s="2" customFormat="1" ht="13.6">
      <c r="B317" s="8" t="s">
        <v>10</v>
      </c>
      <c r="D317" s="27"/>
      <c r="E317" s="27"/>
      <c r="F317" s="27"/>
      <c r="G317" s="6">
        <f>SUM(G311:G314)</f>
        <v>4.4800000000000004</v>
      </c>
      <c r="H317" s="14"/>
      <c r="I317" s="6">
        <f>SUM(I297:I316)</f>
        <v>193.447926</v>
      </c>
      <c r="J317" s="6">
        <f>SUM(I317)*I295</f>
        <v>2901.7188900000001</v>
      </c>
      <c r="K317" s="6">
        <f>SUM(K311:K316)</f>
        <v>37.35</v>
      </c>
      <c r="L317" s="6">
        <f t="shared" ref="L317:M317" si="99">SUM(L311:L316)</f>
        <v>26.25</v>
      </c>
      <c r="M317" s="6">
        <f t="shared" si="99"/>
        <v>3.5999999999999996</v>
      </c>
    </row>
    <row r="318" spans="1:13" ht="15.65">
      <c r="A318" s="3" t="s">
        <v>9</v>
      </c>
      <c r="B318" s="154" t="s">
        <v>217</v>
      </c>
      <c r="C318" s="12" t="s">
        <v>397</v>
      </c>
      <c r="D318" s="26">
        <v>2.0049999999999999</v>
      </c>
      <c r="E318" s="26">
        <v>2.2999999999999998</v>
      </c>
      <c r="F318" s="182">
        <v>0.10199999999999999</v>
      </c>
      <c r="G318" s="10" t="s">
        <v>566</v>
      </c>
      <c r="H318" s="13" t="s">
        <v>22</v>
      </c>
      <c r="I318" s="24">
        <v>2</v>
      </c>
    </row>
    <row r="319" spans="1:13" s="2" customFormat="1" ht="13.6">
      <c r="A319" s="77" t="s">
        <v>118</v>
      </c>
      <c r="B319" s="8" t="s">
        <v>3</v>
      </c>
      <c r="C319" s="2" t="s">
        <v>4</v>
      </c>
      <c r="D319" s="27" t="s">
        <v>5</v>
      </c>
      <c r="E319" s="27" t="s">
        <v>5</v>
      </c>
      <c r="F319" s="27" t="s">
        <v>23</v>
      </c>
      <c r="G319" s="6" t="s">
        <v>6</v>
      </c>
      <c r="H319" s="14" t="s">
        <v>7</v>
      </c>
      <c r="I319" s="6" t="s">
        <v>8</v>
      </c>
      <c r="J319" s="6"/>
      <c r="K319" s="6" t="s">
        <v>18</v>
      </c>
      <c r="L319" s="6" t="s">
        <v>19</v>
      </c>
      <c r="M319" s="6" t="s">
        <v>20</v>
      </c>
    </row>
    <row r="320" spans="1:13">
      <c r="A320" s="30" t="s">
        <v>24</v>
      </c>
      <c r="B320" s="11" t="s">
        <v>217</v>
      </c>
      <c r="C320" s="12" t="s">
        <v>109</v>
      </c>
      <c r="D320" s="28">
        <v>0.125</v>
      </c>
      <c r="E320" s="28">
        <v>6.3E-2</v>
      </c>
      <c r="F320" s="28">
        <f t="shared" ref="F320:F321" si="100">SUM(D320*E320)</f>
        <v>7.8750000000000001E-3</v>
      </c>
      <c r="G320" s="10">
        <f>SUM(D318+E318+E318+0.4)</f>
        <v>7.0049999999999999</v>
      </c>
      <c r="H320" s="15">
        <v>4149</v>
      </c>
      <c r="I320" s="10">
        <f t="shared" ref="I320:I321" si="101">SUM(F320*G320)*H320</f>
        <v>228.87699187500002</v>
      </c>
    </row>
    <row r="321" spans="1:10">
      <c r="A321" s="30" t="s">
        <v>24</v>
      </c>
      <c r="B321" s="11" t="s">
        <v>568</v>
      </c>
      <c r="C321" s="12" t="s">
        <v>109</v>
      </c>
      <c r="D321" s="28">
        <v>0.125</v>
      </c>
      <c r="E321" s="28">
        <v>7.4999999999999997E-2</v>
      </c>
      <c r="F321" s="28">
        <f t="shared" si="100"/>
        <v>9.3749999999999997E-3</v>
      </c>
      <c r="G321" s="10">
        <f>SUM(D318)</f>
        <v>2.0049999999999999</v>
      </c>
      <c r="H321" s="15">
        <v>4348</v>
      </c>
      <c r="I321" s="10">
        <f t="shared" si="101"/>
        <v>81.728812499999989</v>
      </c>
    </row>
    <row r="322" spans="1:10">
      <c r="A322" s="30" t="s">
        <v>24</v>
      </c>
      <c r="B322" s="11" t="s">
        <v>569</v>
      </c>
      <c r="C322" s="12" t="s">
        <v>109</v>
      </c>
      <c r="D322" s="28">
        <v>0.05</v>
      </c>
      <c r="E322" s="28">
        <v>2.5000000000000001E-2</v>
      </c>
      <c r="F322" s="28">
        <f t="shared" ref="F322" si="102">SUM(D322*E322)</f>
        <v>1.2500000000000002E-3</v>
      </c>
      <c r="G322" s="10">
        <v>5</v>
      </c>
      <c r="H322" s="15">
        <v>3091</v>
      </c>
      <c r="I322" s="10">
        <f t="shared" ref="I322" si="103">SUM(F322*G322)*H322</f>
        <v>19.318750000000005</v>
      </c>
    </row>
    <row r="323" spans="1:10">
      <c r="A323" s="31" t="s">
        <v>39</v>
      </c>
      <c r="B323" s="11" t="s">
        <v>558</v>
      </c>
      <c r="C323" s="12"/>
      <c r="D323" s="28"/>
      <c r="E323" s="28"/>
      <c r="F323" s="28"/>
      <c r="G323" s="10">
        <v>3</v>
      </c>
      <c r="H323" s="15">
        <v>2.5</v>
      </c>
      <c r="I323" s="10">
        <f t="shared" ref="I323:I325" si="104">SUM(G323*H323)</f>
        <v>7.5</v>
      </c>
    </row>
    <row r="324" spans="1:10">
      <c r="A324" s="31" t="s">
        <v>39</v>
      </c>
      <c r="B324" s="11" t="s">
        <v>559</v>
      </c>
      <c r="C324" s="12"/>
      <c r="D324" s="28"/>
      <c r="E324" s="28"/>
      <c r="F324" s="28"/>
      <c r="G324" s="10">
        <v>3</v>
      </c>
      <c r="H324" s="15">
        <v>3.5</v>
      </c>
      <c r="I324" s="10">
        <f t="shared" si="104"/>
        <v>10.5</v>
      </c>
    </row>
    <row r="325" spans="1:10">
      <c r="A325" s="31" t="s">
        <v>39</v>
      </c>
      <c r="B325" s="11" t="s">
        <v>560</v>
      </c>
      <c r="C325" s="12"/>
      <c r="D325" s="28"/>
      <c r="E325" s="28"/>
      <c r="F325" s="28"/>
      <c r="G325" s="10">
        <v>0</v>
      </c>
      <c r="H325" s="15">
        <v>1.5</v>
      </c>
      <c r="I325" s="10">
        <f t="shared" si="104"/>
        <v>0</v>
      </c>
    </row>
    <row r="326" spans="1:10">
      <c r="A326" s="32" t="s">
        <v>28</v>
      </c>
      <c r="B326" s="11" t="s">
        <v>572</v>
      </c>
      <c r="C326" s="12"/>
      <c r="D326" s="28"/>
      <c r="E326" s="28"/>
      <c r="F326" s="28"/>
      <c r="G326" s="10">
        <v>1</v>
      </c>
      <c r="H326" s="147">
        <v>450</v>
      </c>
      <c r="I326" s="10">
        <f t="shared" ref="I326" si="105">SUM(G326*H326)</f>
        <v>450</v>
      </c>
      <c r="J326" s="10" t="s">
        <v>606</v>
      </c>
    </row>
    <row r="327" spans="1:10">
      <c r="A327" s="32" t="s">
        <v>28</v>
      </c>
      <c r="B327" s="11" t="s">
        <v>570</v>
      </c>
      <c r="C327" s="12" t="s">
        <v>571</v>
      </c>
      <c r="D327" s="28"/>
      <c r="E327" s="28"/>
      <c r="F327" s="28"/>
      <c r="G327" s="10">
        <v>1</v>
      </c>
      <c r="H327" s="147">
        <v>350</v>
      </c>
      <c r="I327" s="10">
        <f t="shared" ref="I327:I328" si="106">SUM(G327*H327)</f>
        <v>350</v>
      </c>
      <c r="J327" s="10" t="s">
        <v>606</v>
      </c>
    </row>
    <row r="328" spans="1:10">
      <c r="A328" t="s">
        <v>26</v>
      </c>
      <c r="B328" s="11"/>
      <c r="C328" s="12"/>
      <c r="D328" s="28"/>
      <c r="E328" s="28"/>
      <c r="F328" s="28"/>
      <c r="G328" s="33">
        <v>0.1</v>
      </c>
      <c r="H328" s="15">
        <f>SUM(I326:I327)</f>
        <v>800</v>
      </c>
      <c r="I328" s="10">
        <f t="shared" si="106"/>
        <v>80</v>
      </c>
    </row>
    <row r="329" spans="1:10">
      <c r="B329" s="11" t="s">
        <v>27</v>
      </c>
      <c r="C329" s="12"/>
      <c r="D329" s="28"/>
      <c r="E329" s="28"/>
      <c r="F329" s="28"/>
      <c r="G329" s="10">
        <f>SUM(G320:G321)</f>
        <v>9.01</v>
      </c>
      <c r="H329" s="15">
        <f>SUM(D320+D320+E320+E320)*6</f>
        <v>2.2560000000000002</v>
      </c>
      <c r="I329" s="10">
        <f t="shared" ref="I329:I334" si="107">SUM(G329*H329)</f>
        <v>20.326560000000001</v>
      </c>
    </row>
    <row r="330" spans="1:10">
      <c r="B330" s="11" t="s">
        <v>13</v>
      </c>
      <c r="C330" s="12" t="s">
        <v>14</v>
      </c>
      <c r="D330" s="28" t="s">
        <v>29</v>
      </c>
      <c r="E330" s="28"/>
      <c r="F330" s="28">
        <f>SUM(G320:G322)</f>
        <v>14.01</v>
      </c>
      <c r="G330" s="34">
        <f>SUM(F330)/20</f>
        <v>0.70050000000000001</v>
      </c>
      <c r="H330" s="23"/>
      <c r="I330" s="10">
        <f t="shared" si="107"/>
        <v>0</v>
      </c>
    </row>
    <row r="331" spans="1:10">
      <c r="B331" s="11" t="s">
        <v>13</v>
      </c>
      <c r="C331" s="12" t="s">
        <v>14</v>
      </c>
      <c r="D331" s="28" t="s">
        <v>60</v>
      </c>
      <c r="E331" s="28"/>
      <c r="F331" s="81">
        <v>4</v>
      </c>
      <c r="G331" s="34">
        <f>SUM(F331)*0.25</f>
        <v>1</v>
      </c>
      <c r="H331" s="23"/>
      <c r="I331" s="10">
        <f t="shared" si="107"/>
        <v>0</v>
      </c>
    </row>
    <row r="332" spans="1:10">
      <c r="B332" s="11" t="s">
        <v>13</v>
      </c>
      <c r="C332" s="12" t="s">
        <v>14</v>
      </c>
      <c r="D332" s="28" t="s">
        <v>113</v>
      </c>
      <c r="E332" s="28"/>
      <c r="F332" s="28"/>
      <c r="G332" s="34">
        <f>SUM(G330:G331)</f>
        <v>1.7004999999999999</v>
      </c>
      <c r="H332" s="23"/>
      <c r="I332" s="10">
        <f t="shared" si="107"/>
        <v>0</v>
      </c>
    </row>
    <row r="333" spans="1:10">
      <c r="B333" s="11" t="s">
        <v>13</v>
      </c>
      <c r="C333" s="12" t="s">
        <v>14</v>
      </c>
      <c r="D333" s="28" t="s">
        <v>558</v>
      </c>
      <c r="E333" s="28"/>
      <c r="F333" s="28"/>
      <c r="G333" s="34">
        <v>0.5</v>
      </c>
      <c r="H333" s="23"/>
      <c r="I333" s="10">
        <f t="shared" si="107"/>
        <v>0</v>
      </c>
    </row>
    <row r="334" spans="1:10">
      <c r="B334" s="11" t="s">
        <v>13</v>
      </c>
      <c r="C334" s="12" t="s">
        <v>15</v>
      </c>
      <c r="D334" s="28"/>
      <c r="E334" s="28"/>
      <c r="F334" s="28"/>
      <c r="G334" s="34">
        <v>2</v>
      </c>
      <c r="H334" s="23"/>
      <c r="I334" s="10">
        <f t="shared" si="107"/>
        <v>0</v>
      </c>
    </row>
    <row r="335" spans="1:10">
      <c r="B335" s="11" t="s">
        <v>13</v>
      </c>
      <c r="C335" s="12" t="s">
        <v>15</v>
      </c>
      <c r="D335" s="28"/>
      <c r="E335" s="28"/>
      <c r="F335" s="28"/>
      <c r="G335" s="34"/>
      <c r="H335" s="23"/>
      <c r="I335" s="10">
        <f t="shared" ref="I335" si="108">SUM(G335*H335)</f>
        <v>0</v>
      </c>
    </row>
    <row r="336" spans="1:10">
      <c r="B336" s="11" t="s">
        <v>13</v>
      </c>
      <c r="C336" s="12" t="s">
        <v>15</v>
      </c>
      <c r="D336" s="28"/>
      <c r="E336" s="28"/>
      <c r="F336" s="28"/>
      <c r="G336" s="34"/>
      <c r="H336" s="23"/>
      <c r="I336" s="10">
        <f t="shared" ref="I336:I343" si="109">SUM(G336*H336)</f>
        <v>0</v>
      </c>
    </row>
    <row r="337" spans="1:13">
      <c r="B337" s="11" t="s">
        <v>13</v>
      </c>
      <c r="C337" s="12" t="s">
        <v>16</v>
      </c>
      <c r="D337" s="28"/>
      <c r="E337" s="28"/>
      <c r="F337" s="28"/>
      <c r="G337" s="34">
        <f>SUM(G320:G321)/3</f>
        <v>3.0033333333333334</v>
      </c>
      <c r="H337" s="23"/>
      <c r="I337" s="10">
        <f t="shared" si="109"/>
        <v>0</v>
      </c>
    </row>
    <row r="338" spans="1:13">
      <c r="B338" s="11" t="s">
        <v>13</v>
      </c>
      <c r="C338" s="12" t="s">
        <v>16</v>
      </c>
      <c r="D338" s="28"/>
      <c r="E338" s="28"/>
      <c r="F338" s="28"/>
      <c r="G338" s="34"/>
      <c r="H338" s="23"/>
      <c r="I338" s="10">
        <f t="shared" si="109"/>
        <v>0</v>
      </c>
    </row>
    <row r="339" spans="1:13">
      <c r="B339" s="11" t="s">
        <v>21</v>
      </c>
      <c r="C339" s="12" t="s">
        <v>14</v>
      </c>
      <c r="D339" s="28"/>
      <c r="E339" s="28"/>
      <c r="F339" s="28"/>
      <c r="G339" s="22">
        <f>SUM(G330:G333)</f>
        <v>3.9009999999999998</v>
      </c>
      <c r="H339" s="15">
        <v>37.42</v>
      </c>
      <c r="I339" s="10">
        <f t="shared" si="109"/>
        <v>145.97541999999999</v>
      </c>
      <c r="K339" s="5">
        <f>SUM(G339)*I318</f>
        <v>7.8019999999999996</v>
      </c>
    </row>
    <row r="340" spans="1:13">
      <c r="B340" s="11" t="s">
        <v>21</v>
      </c>
      <c r="C340" s="12" t="s">
        <v>15</v>
      </c>
      <c r="D340" s="28"/>
      <c r="E340" s="28"/>
      <c r="F340" s="28"/>
      <c r="G340" s="22">
        <f>SUM(G334:G336)</f>
        <v>2</v>
      </c>
      <c r="H340" s="15">
        <v>37.42</v>
      </c>
      <c r="I340" s="10">
        <f t="shared" si="109"/>
        <v>74.84</v>
      </c>
      <c r="L340" s="5">
        <f>SUM(G340)*I318</f>
        <v>4</v>
      </c>
    </row>
    <row r="341" spans="1:13">
      <c r="B341" s="11" t="s">
        <v>21</v>
      </c>
      <c r="C341" s="12" t="s">
        <v>16</v>
      </c>
      <c r="D341" s="28"/>
      <c r="E341" s="28"/>
      <c r="F341" s="28"/>
      <c r="G341" s="22">
        <f>SUM(G337:G338)</f>
        <v>3.0033333333333334</v>
      </c>
      <c r="H341" s="15">
        <v>37.42</v>
      </c>
      <c r="I341" s="10">
        <f t="shared" si="109"/>
        <v>112.38473333333334</v>
      </c>
      <c r="M341" s="5">
        <f>SUM(G341)*I318</f>
        <v>6.0066666666666668</v>
      </c>
    </row>
    <row r="342" spans="1:13">
      <c r="B342" s="11" t="s">
        <v>13</v>
      </c>
      <c r="C342" s="12" t="s">
        <v>17</v>
      </c>
      <c r="D342" s="28"/>
      <c r="E342" s="28"/>
      <c r="F342" s="28"/>
      <c r="G342" s="34">
        <v>0.5</v>
      </c>
      <c r="H342" s="15">
        <v>37.42</v>
      </c>
      <c r="I342" s="10">
        <f t="shared" si="109"/>
        <v>18.71</v>
      </c>
      <c r="L342" s="5">
        <f>SUM(G342)*I318</f>
        <v>1</v>
      </c>
    </row>
    <row r="343" spans="1:13">
      <c r="B343" s="11" t="s">
        <v>12</v>
      </c>
      <c r="C343" s="12"/>
      <c r="D343" s="28"/>
      <c r="E343" s="28"/>
      <c r="F343" s="28"/>
      <c r="G343" s="10"/>
      <c r="H343" s="15">
        <v>37.42</v>
      </c>
      <c r="I343" s="10">
        <f t="shared" si="109"/>
        <v>0</v>
      </c>
    </row>
    <row r="344" spans="1:13">
      <c r="B344" s="11" t="s">
        <v>11</v>
      </c>
      <c r="C344" s="12"/>
      <c r="D344" s="28"/>
      <c r="E344" s="28"/>
      <c r="F344" s="28"/>
      <c r="G344" s="10">
        <v>1</v>
      </c>
      <c r="H344" s="15">
        <f>SUM(I320:I343)*0.01</f>
        <v>16.001612677083333</v>
      </c>
      <c r="I344" s="10">
        <f>SUM(G344*H344)</f>
        <v>16.001612677083333</v>
      </c>
    </row>
    <row r="345" spans="1:13" s="2" customFormat="1" ht="13.6">
      <c r="B345" s="8" t="s">
        <v>10</v>
      </c>
      <c r="D345" s="27"/>
      <c r="E345" s="27"/>
      <c r="F345" s="27"/>
      <c r="G345" s="6">
        <f>SUM(G339:G342)</f>
        <v>9.4043333333333337</v>
      </c>
      <c r="H345" s="14"/>
      <c r="I345" s="6">
        <f>SUM(I320:I344)</f>
        <v>1616.1628803854167</v>
      </c>
      <c r="J345" s="6">
        <f>SUM(I345)*I318</f>
        <v>3232.3257607708333</v>
      </c>
      <c r="K345" s="6">
        <f>SUM(K339:K344)</f>
        <v>7.8019999999999996</v>
      </c>
      <c r="L345" s="6">
        <f t="shared" ref="L345:M345" si="110">SUM(L339:L344)</f>
        <v>5</v>
      </c>
      <c r="M345" s="6">
        <f t="shared" si="110"/>
        <v>6.0066666666666668</v>
      </c>
    </row>
    <row r="346" spans="1:13" ht="15.65">
      <c r="A346" s="3" t="s">
        <v>9</v>
      </c>
      <c r="B346" s="154" t="s">
        <v>217</v>
      </c>
      <c r="C346" s="12" t="s">
        <v>312</v>
      </c>
      <c r="D346" s="26">
        <v>1.01</v>
      </c>
      <c r="E346" s="26">
        <v>2.2999999999999998</v>
      </c>
      <c r="F346" s="182">
        <v>0.10199999999999999</v>
      </c>
      <c r="G346" s="10" t="s">
        <v>562</v>
      </c>
      <c r="H346" s="13" t="s">
        <v>22</v>
      </c>
      <c r="I346" s="24">
        <v>1</v>
      </c>
    </row>
    <row r="347" spans="1:13" s="2" customFormat="1" ht="13.6">
      <c r="A347" s="77" t="s">
        <v>118</v>
      </c>
      <c r="B347" s="8" t="s">
        <v>3</v>
      </c>
      <c r="C347" s="2" t="s">
        <v>4</v>
      </c>
      <c r="D347" s="27" t="s">
        <v>5</v>
      </c>
      <c r="E347" s="27" t="s">
        <v>5</v>
      </c>
      <c r="F347" s="27" t="s">
        <v>23</v>
      </c>
      <c r="G347" s="6" t="s">
        <v>6</v>
      </c>
      <c r="H347" s="14" t="s">
        <v>7</v>
      </c>
      <c r="I347" s="6" t="s">
        <v>8</v>
      </c>
      <c r="J347" s="6"/>
      <c r="K347" s="6" t="s">
        <v>18</v>
      </c>
      <c r="L347" s="6" t="s">
        <v>19</v>
      </c>
      <c r="M347" s="6" t="s">
        <v>20</v>
      </c>
    </row>
    <row r="348" spans="1:13">
      <c r="A348" s="30" t="s">
        <v>24</v>
      </c>
      <c r="B348" s="11" t="s">
        <v>217</v>
      </c>
      <c r="C348" s="12" t="s">
        <v>109</v>
      </c>
      <c r="D348" s="28">
        <v>0.125</v>
      </c>
      <c r="E348" s="28">
        <v>0.05</v>
      </c>
      <c r="F348" s="28">
        <f t="shared" ref="F348" si="111">SUM(D348*E348)</f>
        <v>6.2500000000000003E-3</v>
      </c>
      <c r="G348" s="10">
        <f>SUM(D346+E346+E346+0.4)</f>
        <v>6.01</v>
      </c>
      <c r="H348" s="15">
        <v>3350</v>
      </c>
      <c r="I348" s="10">
        <f t="shared" ref="I348" si="112">SUM(F348*G348)*H348</f>
        <v>125.83437499999999</v>
      </c>
    </row>
    <row r="349" spans="1:13">
      <c r="A349" s="31" t="s">
        <v>39</v>
      </c>
      <c r="B349" s="11" t="s">
        <v>558</v>
      </c>
      <c r="C349" s="12"/>
      <c r="D349" s="28"/>
      <c r="E349" s="28"/>
      <c r="F349" s="28"/>
      <c r="G349" s="10">
        <v>0</v>
      </c>
      <c r="H349" s="15">
        <v>2.5</v>
      </c>
      <c r="I349" s="10">
        <f t="shared" ref="I349:I351" si="113">SUM(G349*H349)</f>
        <v>0</v>
      </c>
    </row>
    <row r="350" spans="1:13">
      <c r="A350" s="31" t="s">
        <v>39</v>
      </c>
      <c r="B350" s="11" t="s">
        <v>559</v>
      </c>
      <c r="C350" s="12"/>
      <c r="D350" s="28"/>
      <c r="E350" s="28"/>
      <c r="F350" s="28"/>
      <c r="G350" s="10">
        <v>0</v>
      </c>
      <c r="H350" s="15">
        <v>3.5</v>
      </c>
      <c r="I350" s="10">
        <f t="shared" si="113"/>
        <v>0</v>
      </c>
    </row>
    <row r="351" spans="1:13">
      <c r="A351" s="31" t="s">
        <v>39</v>
      </c>
      <c r="B351" s="11" t="s">
        <v>560</v>
      </c>
      <c r="C351" s="12"/>
      <c r="D351" s="28"/>
      <c r="E351" s="28"/>
      <c r="F351" s="28"/>
      <c r="G351" s="10">
        <v>0</v>
      </c>
      <c r="H351" s="15">
        <v>1.5</v>
      </c>
      <c r="I351" s="10">
        <f t="shared" si="113"/>
        <v>0</v>
      </c>
    </row>
    <row r="352" spans="1:13">
      <c r="B352" s="11" t="s">
        <v>27</v>
      </c>
      <c r="C352" s="12"/>
      <c r="D352" s="28"/>
      <c r="E352" s="28"/>
      <c r="F352" s="28"/>
      <c r="G352" s="10">
        <f>SUM(G348)</f>
        <v>6.01</v>
      </c>
      <c r="H352" s="15">
        <f>SUM(D348+D348+E348+E348)*6</f>
        <v>2.0999999999999996</v>
      </c>
      <c r="I352" s="10">
        <f t="shared" ref="I352:I357" si="114">SUM(G352*H352)</f>
        <v>12.620999999999997</v>
      </c>
    </row>
    <row r="353" spans="2:13">
      <c r="B353" s="11" t="s">
        <v>13</v>
      </c>
      <c r="C353" s="12" t="s">
        <v>14</v>
      </c>
      <c r="D353" s="28" t="s">
        <v>29</v>
      </c>
      <c r="E353" s="28"/>
      <c r="F353" s="28">
        <f>SUM(G348:G348)</f>
        <v>6.01</v>
      </c>
      <c r="G353" s="34">
        <f>SUM(F353)/20</f>
        <v>0.30049999999999999</v>
      </c>
      <c r="H353" s="23"/>
      <c r="I353" s="10">
        <f t="shared" si="114"/>
        <v>0</v>
      </c>
    </row>
    <row r="354" spans="2:13">
      <c r="B354" s="11" t="s">
        <v>13</v>
      </c>
      <c r="C354" s="12" t="s">
        <v>14</v>
      </c>
      <c r="D354" s="28" t="s">
        <v>60</v>
      </c>
      <c r="E354" s="28"/>
      <c r="F354" s="81">
        <v>2</v>
      </c>
      <c r="G354" s="34">
        <f>SUM(F354)*0.25</f>
        <v>0.5</v>
      </c>
      <c r="H354" s="23"/>
      <c r="I354" s="10">
        <f t="shared" si="114"/>
        <v>0</v>
      </c>
    </row>
    <row r="355" spans="2:13">
      <c r="B355" s="11" t="s">
        <v>13</v>
      </c>
      <c r="C355" s="12" t="s">
        <v>14</v>
      </c>
      <c r="D355" s="28" t="s">
        <v>113</v>
      </c>
      <c r="E355" s="28"/>
      <c r="F355" s="28"/>
      <c r="G355" s="34">
        <f>SUM(G353:G354)</f>
        <v>0.80049999999999999</v>
      </c>
      <c r="H355" s="23"/>
      <c r="I355" s="10">
        <f t="shared" si="114"/>
        <v>0</v>
      </c>
    </row>
    <row r="356" spans="2:13">
      <c r="B356" s="11" t="s">
        <v>13</v>
      </c>
      <c r="C356" s="12" t="s">
        <v>14</v>
      </c>
      <c r="D356" s="28" t="s">
        <v>558</v>
      </c>
      <c r="E356" s="28"/>
      <c r="F356" s="28"/>
      <c r="G356" s="34">
        <v>0</v>
      </c>
      <c r="H356" s="23"/>
      <c r="I356" s="10">
        <f t="shared" si="114"/>
        <v>0</v>
      </c>
    </row>
    <row r="357" spans="2:13">
      <c r="B357" s="11" t="s">
        <v>13</v>
      </c>
      <c r="C357" s="12" t="s">
        <v>15</v>
      </c>
      <c r="D357" s="28"/>
      <c r="E357" s="28"/>
      <c r="F357" s="28"/>
      <c r="G357" s="34">
        <v>1</v>
      </c>
      <c r="H357" s="23"/>
      <c r="I357" s="10">
        <f t="shared" si="114"/>
        <v>0</v>
      </c>
    </row>
    <row r="358" spans="2:13">
      <c r="B358" s="11" t="s">
        <v>13</v>
      </c>
      <c r="C358" s="12" t="s">
        <v>15</v>
      </c>
      <c r="D358" s="28"/>
      <c r="E358" s="28"/>
      <c r="F358" s="28"/>
      <c r="G358" s="34"/>
      <c r="H358" s="23"/>
      <c r="I358" s="10">
        <f t="shared" ref="I358" si="115">SUM(G358*H358)</f>
        <v>0</v>
      </c>
    </row>
    <row r="359" spans="2:13">
      <c r="B359" s="11" t="s">
        <v>13</v>
      </c>
      <c r="C359" s="12" t="s">
        <v>15</v>
      </c>
      <c r="D359" s="28"/>
      <c r="E359" s="28"/>
      <c r="F359" s="28"/>
      <c r="G359" s="34"/>
      <c r="H359" s="23"/>
      <c r="I359" s="10">
        <f t="shared" ref="I359:I366" si="116">SUM(G359*H359)</f>
        <v>0</v>
      </c>
    </row>
    <row r="360" spans="2:13">
      <c r="B360" s="11" t="s">
        <v>13</v>
      </c>
      <c r="C360" s="12" t="s">
        <v>16</v>
      </c>
      <c r="D360" s="28"/>
      <c r="E360" s="28"/>
      <c r="F360" s="28"/>
      <c r="G360" s="34">
        <f>SUM(G348)/3</f>
        <v>2.0033333333333334</v>
      </c>
      <c r="H360" s="23"/>
      <c r="I360" s="10">
        <f t="shared" si="116"/>
        <v>0</v>
      </c>
    </row>
    <row r="361" spans="2:13">
      <c r="B361" s="11" t="s">
        <v>13</v>
      </c>
      <c r="C361" s="12" t="s">
        <v>16</v>
      </c>
      <c r="D361" s="28"/>
      <c r="E361" s="28"/>
      <c r="F361" s="28"/>
      <c r="G361" s="34"/>
      <c r="H361" s="23"/>
      <c r="I361" s="10">
        <f t="shared" si="116"/>
        <v>0</v>
      </c>
    </row>
    <row r="362" spans="2:13">
      <c r="B362" s="11" t="s">
        <v>21</v>
      </c>
      <c r="C362" s="12" t="s">
        <v>14</v>
      </c>
      <c r="D362" s="28"/>
      <c r="E362" s="28"/>
      <c r="F362" s="28"/>
      <c r="G362" s="22">
        <f>SUM(G353:G356)</f>
        <v>1.601</v>
      </c>
      <c r="H362" s="15">
        <v>37.42</v>
      </c>
      <c r="I362" s="10">
        <f t="shared" si="116"/>
        <v>59.909420000000004</v>
      </c>
      <c r="K362" s="5">
        <f>SUM(G362)*I346</f>
        <v>1.601</v>
      </c>
    </row>
    <row r="363" spans="2:13">
      <c r="B363" s="11" t="s">
        <v>21</v>
      </c>
      <c r="C363" s="12" t="s">
        <v>15</v>
      </c>
      <c r="D363" s="28"/>
      <c r="E363" s="28"/>
      <c r="F363" s="28"/>
      <c r="G363" s="22">
        <f>SUM(G357:G359)</f>
        <v>1</v>
      </c>
      <c r="H363" s="15">
        <v>37.42</v>
      </c>
      <c r="I363" s="10">
        <f t="shared" si="116"/>
        <v>37.42</v>
      </c>
      <c r="L363" s="5">
        <f>SUM(G363)*I346</f>
        <v>1</v>
      </c>
    </row>
    <row r="364" spans="2:13">
      <c r="B364" s="11" t="s">
        <v>21</v>
      </c>
      <c r="C364" s="12" t="s">
        <v>16</v>
      </c>
      <c r="D364" s="28"/>
      <c r="E364" s="28"/>
      <c r="F364" s="28"/>
      <c r="G364" s="22">
        <f>SUM(G360:G361)</f>
        <v>2.0033333333333334</v>
      </c>
      <c r="H364" s="15">
        <v>37.42</v>
      </c>
      <c r="I364" s="10">
        <f t="shared" si="116"/>
        <v>74.964733333333342</v>
      </c>
      <c r="M364" s="5">
        <f>SUM(G364)*I346</f>
        <v>2.0033333333333334</v>
      </c>
    </row>
    <row r="365" spans="2:13">
      <c r="B365" s="11" t="s">
        <v>13</v>
      </c>
      <c r="C365" s="12" t="s">
        <v>17</v>
      </c>
      <c r="D365" s="28"/>
      <c r="E365" s="28"/>
      <c r="F365" s="28"/>
      <c r="G365" s="34">
        <v>0.25</v>
      </c>
      <c r="H365" s="15">
        <v>37.42</v>
      </c>
      <c r="I365" s="10">
        <f t="shared" si="116"/>
        <v>9.3550000000000004</v>
      </c>
      <c r="L365" s="5">
        <f>SUM(G365)*I346</f>
        <v>0.25</v>
      </c>
    </row>
    <row r="366" spans="2:13">
      <c r="B366" s="11" t="s">
        <v>12</v>
      </c>
      <c r="C366" s="12"/>
      <c r="D366" s="28"/>
      <c r="E366" s="28"/>
      <c r="F366" s="28"/>
      <c r="G366" s="10"/>
      <c r="H366" s="15">
        <v>37.42</v>
      </c>
      <c r="I366" s="10">
        <f t="shared" si="116"/>
        <v>0</v>
      </c>
    </row>
    <row r="367" spans="2:13">
      <c r="B367" s="11" t="s">
        <v>11</v>
      </c>
      <c r="C367" s="12"/>
      <c r="D367" s="28"/>
      <c r="E367" s="28"/>
      <c r="F367" s="28"/>
      <c r="G367" s="10">
        <v>1</v>
      </c>
      <c r="H367" s="15">
        <f>SUM(I348:I366)*0.01</f>
        <v>3.2010452833333343</v>
      </c>
      <c r="I367" s="10">
        <f>SUM(G367*H367)</f>
        <v>3.2010452833333343</v>
      </c>
    </row>
    <row r="368" spans="2:13" s="2" customFormat="1" ht="13.6">
      <c r="B368" s="8" t="s">
        <v>10</v>
      </c>
      <c r="D368" s="27"/>
      <c r="E368" s="27"/>
      <c r="F368" s="27"/>
      <c r="G368" s="6">
        <f>SUM(G362:G365)</f>
        <v>4.8543333333333329</v>
      </c>
      <c r="H368" s="14"/>
      <c r="I368" s="6">
        <f>SUM(I348:I367)</f>
        <v>323.30557361666672</v>
      </c>
      <c r="J368" s="6">
        <f>SUM(I368)*I346</f>
        <v>323.30557361666672</v>
      </c>
      <c r="K368" s="6">
        <f>SUM(K362:K367)</f>
        <v>1.601</v>
      </c>
      <c r="L368" s="6">
        <f t="shared" ref="L368:M368" si="117">SUM(L362:L367)</f>
        <v>1.25</v>
      </c>
      <c r="M368" s="6">
        <f t="shared" si="117"/>
        <v>2.0033333333333334</v>
      </c>
    </row>
    <row r="369" spans="1:13" ht="15.65">
      <c r="A369" s="3" t="s">
        <v>9</v>
      </c>
      <c r="B369" s="154" t="s">
        <v>217</v>
      </c>
      <c r="C369" s="12" t="s">
        <v>312</v>
      </c>
      <c r="D369" s="26">
        <v>1.01</v>
      </c>
      <c r="E369" s="26">
        <v>2.2000000000000002</v>
      </c>
      <c r="F369" s="182">
        <v>0.10199999999999999</v>
      </c>
      <c r="G369" s="10" t="s">
        <v>562</v>
      </c>
      <c r="H369" s="13" t="s">
        <v>22</v>
      </c>
      <c r="I369" s="24">
        <v>1</v>
      </c>
    </row>
    <row r="370" spans="1:13" s="2" customFormat="1" ht="13.6">
      <c r="A370" s="77" t="s">
        <v>118</v>
      </c>
      <c r="B370" s="8" t="s">
        <v>3</v>
      </c>
      <c r="C370" s="2" t="s">
        <v>4</v>
      </c>
      <c r="D370" s="27" t="s">
        <v>5</v>
      </c>
      <c r="E370" s="27" t="s">
        <v>5</v>
      </c>
      <c r="F370" s="27" t="s">
        <v>23</v>
      </c>
      <c r="G370" s="6" t="s">
        <v>6</v>
      </c>
      <c r="H370" s="14" t="s">
        <v>7</v>
      </c>
      <c r="I370" s="6" t="s">
        <v>8</v>
      </c>
      <c r="J370" s="6"/>
      <c r="K370" s="6" t="s">
        <v>18</v>
      </c>
      <c r="L370" s="6" t="s">
        <v>19</v>
      </c>
      <c r="M370" s="6" t="s">
        <v>20</v>
      </c>
    </row>
    <row r="371" spans="1:13">
      <c r="A371" s="30" t="s">
        <v>24</v>
      </c>
      <c r="B371" s="11" t="s">
        <v>217</v>
      </c>
      <c r="C371" s="12" t="s">
        <v>109</v>
      </c>
      <c r="D371" s="28">
        <v>0.125</v>
      </c>
      <c r="E371" s="28">
        <v>0.05</v>
      </c>
      <c r="F371" s="28">
        <f t="shared" ref="F371" si="118">SUM(D371*E371)</f>
        <v>6.2500000000000003E-3</v>
      </c>
      <c r="G371" s="10">
        <f>SUM(D369+E369+E369+0.4)</f>
        <v>5.8100000000000005</v>
      </c>
      <c r="H371" s="15">
        <v>3350</v>
      </c>
      <c r="I371" s="10">
        <f t="shared" ref="I371" si="119">SUM(F371*G371)*H371</f>
        <v>121.64687500000001</v>
      </c>
    </row>
    <row r="372" spans="1:13">
      <c r="A372" s="31" t="s">
        <v>39</v>
      </c>
      <c r="B372" s="11" t="s">
        <v>558</v>
      </c>
      <c r="C372" s="12"/>
      <c r="D372" s="28"/>
      <c r="E372" s="28"/>
      <c r="F372" s="28"/>
      <c r="G372" s="10">
        <v>0</v>
      </c>
      <c r="H372" s="15">
        <v>2.5</v>
      </c>
      <c r="I372" s="10">
        <f t="shared" ref="I372:I374" si="120">SUM(G372*H372)</f>
        <v>0</v>
      </c>
    </row>
    <row r="373" spans="1:13">
      <c r="A373" s="31" t="s">
        <v>39</v>
      </c>
      <c r="B373" s="11" t="s">
        <v>559</v>
      </c>
      <c r="C373" s="12"/>
      <c r="D373" s="28"/>
      <c r="E373" s="28"/>
      <c r="F373" s="28"/>
      <c r="G373" s="10">
        <v>0</v>
      </c>
      <c r="H373" s="15">
        <v>3.5</v>
      </c>
      <c r="I373" s="10">
        <f t="shared" si="120"/>
        <v>0</v>
      </c>
    </row>
    <row r="374" spans="1:13">
      <c r="A374" s="31" t="s">
        <v>39</v>
      </c>
      <c r="B374" s="11" t="s">
        <v>560</v>
      </c>
      <c r="C374" s="12"/>
      <c r="D374" s="28"/>
      <c r="E374" s="28"/>
      <c r="F374" s="28"/>
      <c r="G374" s="10">
        <v>0</v>
      </c>
      <c r="H374" s="15">
        <v>1.5</v>
      </c>
      <c r="I374" s="10">
        <f t="shared" si="120"/>
        <v>0</v>
      </c>
    </row>
    <row r="375" spans="1:13">
      <c r="B375" s="11" t="s">
        <v>27</v>
      </c>
      <c r="C375" s="12"/>
      <c r="D375" s="28"/>
      <c r="E375" s="28"/>
      <c r="F375" s="28"/>
      <c r="G375" s="10">
        <f>SUM(G371)</f>
        <v>5.8100000000000005</v>
      </c>
      <c r="H375" s="15">
        <f>SUM(D371+D371+E371+E371)*6</f>
        <v>2.0999999999999996</v>
      </c>
      <c r="I375" s="10">
        <f t="shared" ref="I375:I380" si="121">SUM(G375*H375)</f>
        <v>12.200999999999999</v>
      </c>
    </row>
    <row r="376" spans="1:13">
      <c r="B376" s="11" t="s">
        <v>13</v>
      </c>
      <c r="C376" s="12" t="s">
        <v>14</v>
      </c>
      <c r="D376" s="28" t="s">
        <v>29</v>
      </c>
      <c r="E376" s="28"/>
      <c r="F376" s="28">
        <f>SUM(G371:G371)</f>
        <v>5.8100000000000005</v>
      </c>
      <c r="G376" s="34">
        <f>SUM(F376)/20</f>
        <v>0.29050000000000004</v>
      </c>
      <c r="H376" s="23"/>
      <c r="I376" s="10">
        <f t="shared" si="121"/>
        <v>0</v>
      </c>
    </row>
    <row r="377" spans="1:13">
      <c r="B377" s="11" t="s">
        <v>13</v>
      </c>
      <c r="C377" s="12" t="s">
        <v>14</v>
      </c>
      <c r="D377" s="28" t="s">
        <v>60</v>
      </c>
      <c r="E377" s="28"/>
      <c r="F377" s="81">
        <v>2</v>
      </c>
      <c r="G377" s="34">
        <f>SUM(F377)*0.25</f>
        <v>0.5</v>
      </c>
      <c r="H377" s="23"/>
      <c r="I377" s="10">
        <f t="shared" si="121"/>
        <v>0</v>
      </c>
    </row>
    <row r="378" spans="1:13">
      <c r="B378" s="11" t="s">
        <v>13</v>
      </c>
      <c r="C378" s="12" t="s">
        <v>14</v>
      </c>
      <c r="D378" s="28" t="s">
        <v>113</v>
      </c>
      <c r="E378" s="28"/>
      <c r="F378" s="28"/>
      <c r="G378" s="34">
        <f>SUM(G376:G377)</f>
        <v>0.79049999999999998</v>
      </c>
      <c r="H378" s="23"/>
      <c r="I378" s="10">
        <f t="shared" si="121"/>
        <v>0</v>
      </c>
    </row>
    <row r="379" spans="1:13">
      <c r="B379" s="11" t="s">
        <v>13</v>
      </c>
      <c r="C379" s="12" t="s">
        <v>14</v>
      </c>
      <c r="D379" s="28" t="s">
        <v>558</v>
      </c>
      <c r="E379" s="28"/>
      <c r="F379" s="28"/>
      <c r="G379" s="34">
        <v>0</v>
      </c>
      <c r="H379" s="23"/>
      <c r="I379" s="10">
        <f t="shared" si="121"/>
        <v>0</v>
      </c>
    </row>
    <row r="380" spans="1:13">
      <c r="B380" s="11" t="s">
        <v>13</v>
      </c>
      <c r="C380" s="12" t="s">
        <v>15</v>
      </c>
      <c r="D380" s="28"/>
      <c r="E380" s="28"/>
      <c r="F380" s="28"/>
      <c r="G380" s="34">
        <v>1</v>
      </c>
      <c r="H380" s="23"/>
      <c r="I380" s="10">
        <f t="shared" si="121"/>
        <v>0</v>
      </c>
    </row>
    <row r="381" spans="1:13">
      <c r="B381" s="11" t="s">
        <v>13</v>
      </c>
      <c r="C381" s="12" t="s">
        <v>15</v>
      </c>
      <c r="D381" s="28"/>
      <c r="E381" s="28"/>
      <c r="F381" s="28"/>
      <c r="G381" s="34"/>
      <c r="H381" s="23"/>
      <c r="I381" s="10">
        <f t="shared" ref="I381" si="122">SUM(G381*H381)</f>
        <v>0</v>
      </c>
    </row>
    <row r="382" spans="1:13">
      <c r="B382" s="11" t="s">
        <v>13</v>
      </c>
      <c r="C382" s="12" t="s">
        <v>15</v>
      </c>
      <c r="D382" s="28"/>
      <c r="E382" s="28"/>
      <c r="F382" s="28"/>
      <c r="G382" s="34"/>
      <c r="H382" s="23"/>
      <c r="I382" s="10">
        <f t="shared" ref="I382:I389" si="123">SUM(G382*H382)</f>
        <v>0</v>
      </c>
    </row>
    <row r="383" spans="1:13">
      <c r="B383" s="11" t="s">
        <v>13</v>
      </c>
      <c r="C383" s="12" t="s">
        <v>16</v>
      </c>
      <c r="D383" s="28"/>
      <c r="E383" s="28"/>
      <c r="F383" s="28"/>
      <c r="G383" s="34">
        <f>SUM(G371)/3</f>
        <v>1.9366666666666668</v>
      </c>
      <c r="H383" s="23"/>
      <c r="I383" s="10">
        <f t="shared" si="123"/>
        <v>0</v>
      </c>
    </row>
    <row r="384" spans="1:13">
      <c r="B384" s="11" t="s">
        <v>13</v>
      </c>
      <c r="C384" s="12" t="s">
        <v>16</v>
      </c>
      <c r="D384" s="28"/>
      <c r="E384" s="28"/>
      <c r="F384" s="28"/>
      <c r="G384" s="34"/>
      <c r="H384" s="23"/>
      <c r="I384" s="10">
        <f t="shared" si="123"/>
        <v>0</v>
      </c>
    </row>
    <row r="385" spans="1:13">
      <c r="B385" s="11" t="s">
        <v>21</v>
      </c>
      <c r="C385" s="12" t="s">
        <v>14</v>
      </c>
      <c r="D385" s="28"/>
      <c r="E385" s="28"/>
      <c r="F385" s="28"/>
      <c r="G385" s="22">
        <f>SUM(G376:G379)</f>
        <v>1.581</v>
      </c>
      <c r="H385" s="15">
        <v>37.42</v>
      </c>
      <c r="I385" s="10">
        <f t="shared" si="123"/>
        <v>59.161020000000001</v>
      </c>
      <c r="K385" s="5">
        <f>SUM(G385)*I369</f>
        <v>1.581</v>
      </c>
    </row>
    <row r="386" spans="1:13">
      <c r="B386" s="11" t="s">
        <v>21</v>
      </c>
      <c r="C386" s="12" t="s">
        <v>15</v>
      </c>
      <c r="D386" s="28"/>
      <c r="E386" s="28"/>
      <c r="F386" s="28"/>
      <c r="G386" s="22">
        <f>SUM(G380:G382)</f>
        <v>1</v>
      </c>
      <c r="H386" s="15">
        <v>37.42</v>
      </c>
      <c r="I386" s="10">
        <f t="shared" si="123"/>
        <v>37.42</v>
      </c>
      <c r="L386" s="5">
        <f>SUM(G386)*I369</f>
        <v>1</v>
      </c>
    </row>
    <row r="387" spans="1:13">
      <c r="B387" s="11" t="s">
        <v>21</v>
      </c>
      <c r="C387" s="12" t="s">
        <v>16</v>
      </c>
      <c r="D387" s="28"/>
      <c r="E387" s="28"/>
      <c r="F387" s="28"/>
      <c r="G387" s="22">
        <f>SUM(G383:G384)</f>
        <v>1.9366666666666668</v>
      </c>
      <c r="H387" s="15">
        <v>37.42</v>
      </c>
      <c r="I387" s="10">
        <f t="shared" si="123"/>
        <v>72.470066666666668</v>
      </c>
      <c r="M387" s="5">
        <f>SUM(G387)*I369</f>
        <v>1.9366666666666668</v>
      </c>
    </row>
    <row r="388" spans="1:13">
      <c r="B388" s="11" t="s">
        <v>13</v>
      </c>
      <c r="C388" s="12" t="s">
        <v>17</v>
      </c>
      <c r="D388" s="28"/>
      <c r="E388" s="28"/>
      <c r="F388" s="28"/>
      <c r="G388" s="34">
        <v>0.25</v>
      </c>
      <c r="H388" s="15">
        <v>37.42</v>
      </c>
      <c r="I388" s="10">
        <f t="shared" si="123"/>
        <v>9.3550000000000004</v>
      </c>
      <c r="L388" s="5">
        <f>SUM(G388)*I369</f>
        <v>0.25</v>
      </c>
    </row>
    <row r="389" spans="1:13">
      <c r="B389" s="11" t="s">
        <v>12</v>
      </c>
      <c r="C389" s="12"/>
      <c r="D389" s="28"/>
      <c r="E389" s="28"/>
      <c r="F389" s="28"/>
      <c r="G389" s="10"/>
      <c r="H389" s="15">
        <v>37.42</v>
      </c>
      <c r="I389" s="10">
        <f t="shared" si="123"/>
        <v>0</v>
      </c>
    </row>
    <row r="390" spans="1:13">
      <c r="B390" s="11" t="s">
        <v>11</v>
      </c>
      <c r="C390" s="12"/>
      <c r="D390" s="28"/>
      <c r="E390" s="28"/>
      <c r="F390" s="28"/>
      <c r="G390" s="10">
        <v>1</v>
      </c>
      <c r="H390" s="15">
        <f>SUM(I371:I389)*0.01</f>
        <v>3.1225396166666668</v>
      </c>
      <c r="I390" s="10">
        <f>SUM(G390*H390)</f>
        <v>3.1225396166666668</v>
      </c>
    </row>
    <row r="391" spans="1:13" s="2" customFormat="1" ht="13.6">
      <c r="B391" s="8" t="s">
        <v>10</v>
      </c>
      <c r="D391" s="27"/>
      <c r="E391" s="27"/>
      <c r="F391" s="27"/>
      <c r="G391" s="6">
        <f>SUM(G385:G388)</f>
        <v>4.7676666666666669</v>
      </c>
      <c r="H391" s="14"/>
      <c r="I391" s="6">
        <f>SUM(I371:I390)</f>
        <v>315.37650128333331</v>
      </c>
      <c r="J391" s="6">
        <f>SUM(I391)*I369</f>
        <v>315.37650128333331</v>
      </c>
      <c r="K391" s="6">
        <f>SUM(K385:K390)</f>
        <v>1.581</v>
      </c>
      <c r="L391" s="6">
        <f t="shared" ref="L391:M391" si="124">SUM(L385:L390)</f>
        <v>1.25</v>
      </c>
      <c r="M391" s="6">
        <f t="shared" si="124"/>
        <v>1.9366666666666668</v>
      </c>
    </row>
    <row r="392" spans="1:13" ht="15.65">
      <c r="A392" s="3" t="s">
        <v>9</v>
      </c>
      <c r="B392" s="154" t="s">
        <v>217</v>
      </c>
      <c r="C392" s="12" t="s">
        <v>312</v>
      </c>
      <c r="D392" s="26">
        <v>1.01</v>
      </c>
      <c r="E392" s="26">
        <v>2.2000000000000002</v>
      </c>
      <c r="F392" s="182">
        <v>0.10199999999999999</v>
      </c>
      <c r="G392" s="10" t="s">
        <v>566</v>
      </c>
      <c r="H392" s="13" t="s">
        <v>22</v>
      </c>
      <c r="I392" s="24">
        <v>2</v>
      </c>
    </row>
    <row r="393" spans="1:13" s="2" customFormat="1" ht="13.6">
      <c r="A393" s="77" t="s">
        <v>118</v>
      </c>
      <c r="B393" s="8" t="s">
        <v>3</v>
      </c>
      <c r="C393" s="2" t="s">
        <v>4</v>
      </c>
      <c r="D393" s="27" t="s">
        <v>5</v>
      </c>
      <c r="E393" s="27" t="s">
        <v>5</v>
      </c>
      <c r="F393" s="27" t="s">
        <v>23</v>
      </c>
      <c r="G393" s="6" t="s">
        <v>6</v>
      </c>
      <c r="H393" s="14" t="s">
        <v>7</v>
      </c>
      <c r="I393" s="6" t="s">
        <v>8</v>
      </c>
      <c r="J393" s="6"/>
      <c r="K393" s="6" t="s">
        <v>18</v>
      </c>
      <c r="L393" s="6" t="s">
        <v>19</v>
      </c>
      <c r="M393" s="6" t="s">
        <v>20</v>
      </c>
    </row>
    <row r="394" spans="1:13">
      <c r="A394" s="30" t="s">
        <v>24</v>
      </c>
      <c r="B394" s="11" t="s">
        <v>217</v>
      </c>
      <c r="C394" s="12" t="s">
        <v>109</v>
      </c>
      <c r="D394" s="28">
        <v>0.125</v>
      </c>
      <c r="E394" s="28">
        <v>0.05</v>
      </c>
      <c r="F394" s="28">
        <f t="shared" ref="F394" si="125">SUM(D394*E394)</f>
        <v>6.2500000000000003E-3</v>
      </c>
      <c r="G394" s="10">
        <f>SUM(D392+E392+E392+0.4)</f>
        <v>5.8100000000000005</v>
      </c>
      <c r="H394" s="15">
        <v>3350</v>
      </c>
      <c r="I394" s="10">
        <f t="shared" ref="I394" si="126">SUM(F394*G394)*H394</f>
        <v>121.64687500000001</v>
      </c>
    </row>
    <row r="395" spans="1:13">
      <c r="A395" s="31" t="s">
        <v>39</v>
      </c>
      <c r="B395" s="11" t="s">
        <v>558</v>
      </c>
      <c r="C395" s="12"/>
      <c r="D395" s="28"/>
      <c r="E395" s="28"/>
      <c r="F395" s="28"/>
      <c r="G395" s="10">
        <v>0</v>
      </c>
      <c r="H395" s="15">
        <v>2.5</v>
      </c>
      <c r="I395" s="10">
        <f t="shared" ref="I395:I397" si="127">SUM(G395*H395)</f>
        <v>0</v>
      </c>
    </row>
    <row r="396" spans="1:13">
      <c r="A396" s="31" t="s">
        <v>39</v>
      </c>
      <c r="B396" s="11" t="s">
        <v>559</v>
      </c>
      <c r="C396" s="12"/>
      <c r="D396" s="28"/>
      <c r="E396" s="28"/>
      <c r="F396" s="28"/>
      <c r="G396" s="10">
        <v>2.5</v>
      </c>
      <c r="H396" s="15">
        <v>3.5</v>
      </c>
      <c r="I396" s="10">
        <f t="shared" si="127"/>
        <v>8.75</v>
      </c>
    </row>
    <row r="397" spans="1:13">
      <c r="A397" s="31" t="s">
        <v>39</v>
      </c>
      <c r="B397" s="11" t="s">
        <v>560</v>
      </c>
      <c r="C397" s="12"/>
      <c r="D397" s="28"/>
      <c r="E397" s="28"/>
      <c r="F397" s="28"/>
      <c r="G397" s="10">
        <v>0</v>
      </c>
      <c r="H397" s="15">
        <v>1.5</v>
      </c>
      <c r="I397" s="10">
        <f t="shared" si="127"/>
        <v>0</v>
      </c>
    </row>
    <row r="398" spans="1:13">
      <c r="B398" s="11" t="s">
        <v>27</v>
      </c>
      <c r="C398" s="12"/>
      <c r="D398" s="28"/>
      <c r="E398" s="28"/>
      <c r="F398" s="28"/>
      <c r="G398" s="10">
        <f>SUM(G394)</f>
        <v>5.8100000000000005</v>
      </c>
      <c r="H398" s="15">
        <f>SUM(D394+D394+E394+E394)*6</f>
        <v>2.0999999999999996</v>
      </c>
      <c r="I398" s="10">
        <f t="shared" ref="I398:I403" si="128">SUM(G398*H398)</f>
        <v>12.200999999999999</v>
      </c>
    </row>
    <row r="399" spans="1:13">
      <c r="B399" s="11" t="s">
        <v>13</v>
      </c>
      <c r="C399" s="12" t="s">
        <v>14</v>
      </c>
      <c r="D399" s="28" t="s">
        <v>29</v>
      </c>
      <c r="E399" s="28"/>
      <c r="F399" s="28">
        <f>SUM(G394:G394)</f>
        <v>5.8100000000000005</v>
      </c>
      <c r="G399" s="34">
        <f>SUM(F399)/20</f>
        <v>0.29050000000000004</v>
      </c>
      <c r="H399" s="23"/>
      <c r="I399" s="10">
        <f t="shared" si="128"/>
        <v>0</v>
      </c>
    </row>
    <row r="400" spans="1:13">
      <c r="B400" s="11" t="s">
        <v>13</v>
      </c>
      <c r="C400" s="12" t="s">
        <v>14</v>
      </c>
      <c r="D400" s="28" t="s">
        <v>60</v>
      </c>
      <c r="E400" s="28"/>
      <c r="F400" s="81">
        <v>2</v>
      </c>
      <c r="G400" s="34">
        <f>SUM(F400)*0.25</f>
        <v>0.5</v>
      </c>
      <c r="H400" s="23"/>
      <c r="I400" s="10">
        <f t="shared" si="128"/>
        <v>0</v>
      </c>
    </row>
    <row r="401" spans="1:13">
      <c r="B401" s="11" t="s">
        <v>13</v>
      </c>
      <c r="C401" s="12" t="s">
        <v>14</v>
      </c>
      <c r="D401" s="28" t="s">
        <v>113</v>
      </c>
      <c r="E401" s="28"/>
      <c r="F401" s="28"/>
      <c r="G401" s="34">
        <f>SUM(G399:G400)</f>
        <v>0.79049999999999998</v>
      </c>
      <c r="H401" s="23"/>
      <c r="I401" s="10">
        <f t="shared" si="128"/>
        <v>0</v>
      </c>
    </row>
    <row r="402" spans="1:13">
      <c r="B402" s="11" t="s">
        <v>13</v>
      </c>
      <c r="C402" s="12" t="s">
        <v>14</v>
      </c>
      <c r="D402" s="28" t="s">
        <v>558</v>
      </c>
      <c r="E402" s="28"/>
      <c r="F402" s="28"/>
      <c r="G402" s="34">
        <v>0.25</v>
      </c>
      <c r="H402" s="23"/>
      <c r="I402" s="10">
        <f t="shared" si="128"/>
        <v>0</v>
      </c>
    </row>
    <row r="403" spans="1:13">
      <c r="B403" s="11" t="s">
        <v>13</v>
      </c>
      <c r="C403" s="12" t="s">
        <v>15</v>
      </c>
      <c r="D403" s="28"/>
      <c r="E403" s="28"/>
      <c r="F403" s="28"/>
      <c r="G403" s="34">
        <v>1</v>
      </c>
      <c r="H403" s="23"/>
      <c r="I403" s="10">
        <f t="shared" si="128"/>
        <v>0</v>
      </c>
    </row>
    <row r="404" spans="1:13">
      <c r="B404" s="11" t="s">
        <v>13</v>
      </c>
      <c r="C404" s="12" t="s">
        <v>15</v>
      </c>
      <c r="D404" s="28"/>
      <c r="E404" s="28"/>
      <c r="F404" s="28"/>
      <c r="G404" s="34"/>
      <c r="H404" s="23"/>
      <c r="I404" s="10">
        <f t="shared" ref="I404" si="129">SUM(G404*H404)</f>
        <v>0</v>
      </c>
    </row>
    <row r="405" spans="1:13">
      <c r="B405" s="11" t="s">
        <v>13</v>
      </c>
      <c r="C405" s="12" t="s">
        <v>15</v>
      </c>
      <c r="D405" s="28"/>
      <c r="E405" s="28"/>
      <c r="F405" s="28"/>
      <c r="G405" s="34"/>
      <c r="H405" s="23"/>
      <c r="I405" s="10">
        <f t="shared" ref="I405:I412" si="130">SUM(G405*H405)</f>
        <v>0</v>
      </c>
    </row>
    <row r="406" spans="1:13">
      <c r="B406" s="11" t="s">
        <v>13</v>
      </c>
      <c r="C406" s="12" t="s">
        <v>16</v>
      </c>
      <c r="D406" s="28"/>
      <c r="E406" s="28"/>
      <c r="F406" s="28"/>
      <c r="G406" s="34">
        <f>SUM(G394)/3</f>
        <v>1.9366666666666668</v>
      </c>
      <c r="H406" s="23"/>
      <c r="I406" s="10">
        <f t="shared" si="130"/>
        <v>0</v>
      </c>
    </row>
    <row r="407" spans="1:13">
      <c r="B407" s="11" t="s">
        <v>13</v>
      </c>
      <c r="C407" s="12" t="s">
        <v>16</v>
      </c>
      <c r="D407" s="28"/>
      <c r="E407" s="28"/>
      <c r="F407" s="28"/>
      <c r="G407" s="34"/>
      <c r="H407" s="23"/>
      <c r="I407" s="10">
        <f t="shared" si="130"/>
        <v>0</v>
      </c>
    </row>
    <row r="408" spans="1:13">
      <c r="B408" s="11" t="s">
        <v>21</v>
      </c>
      <c r="C408" s="12" t="s">
        <v>14</v>
      </c>
      <c r="D408" s="28"/>
      <c r="E408" s="28"/>
      <c r="F408" s="28"/>
      <c r="G408" s="22">
        <f>SUM(G399:G402)</f>
        <v>1.831</v>
      </c>
      <c r="H408" s="15">
        <v>37.42</v>
      </c>
      <c r="I408" s="10">
        <f t="shared" si="130"/>
        <v>68.516019999999997</v>
      </c>
      <c r="K408" s="5">
        <f>SUM(G408)*I392</f>
        <v>3.6619999999999999</v>
      </c>
    </row>
    <row r="409" spans="1:13">
      <c r="B409" s="11" t="s">
        <v>21</v>
      </c>
      <c r="C409" s="12" t="s">
        <v>15</v>
      </c>
      <c r="D409" s="28"/>
      <c r="E409" s="28"/>
      <c r="F409" s="28"/>
      <c r="G409" s="22">
        <f>SUM(G403:G405)</f>
        <v>1</v>
      </c>
      <c r="H409" s="15">
        <v>37.42</v>
      </c>
      <c r="I409" s="10">
        <f t="shared" si="130"/>
        <v>37.42</v>
      </c>
      <c r="L409" s="5">
        <f>SUM(G409)*I392</f>
        <v>2</v>
      </c>
    </row>
    <row r="410" spans="1:13">
      <c r="B410" s="11" t="s">
        <v>21</v>
      </c>
      <c r="C410" s="12" t="s">
        <v>16</v>
      </c>
      <c r="D410" s="28"/>
      <c r="E410" s="28"/>
      <c r="F410" s="28"/>
      <c r="G410" s="22">
        <f>SUM(G406:G407)</f>
        <v>1.9366666666666668</v>
      </c>
      <c r="H410" s="15">
        <v>37.42</v>
      </c>
      <c r="I410" s="10">
        <f t="shared" si="130"/>
        <v>72.470066666666668</v>
      </c>
      <c r="M410" s="5">
        <f>SUM(G410)*I392</f>
        <v>3.8733333333333335</v>
      </c>
    </row>
    <row r="411" spans="1:13">
      <c r="B411" s="11" t="s">
        <v>13</v>
      </c>
      <c r="C411" s="12" t="s">
        <v>17</v>
      </c>
      <c r="D411" s="28"/>
      <c r="E411" s="28"/>
      <c r="F411" s="28"/>
      <c r="G411" s="34">
        <v>0.25</v>
      </c>
      <c r="H411" s="15">
        <v>37.42</v>
      </c>
      <c r="I411" s="10">
        <f t="shared" si="130"/>
        <v>9.3550000000000004</v>
      </c>
      <c r="L411" s="5">
        <f>SUM(G411)*I392</f>
        <v>0.5</v>
      </c>
    </row>
    <row r="412" spans="1:13">
      <c r="B412" s="11" t="s">
        <v>12</v>
      </c>
      <c r="C412" s="12"/>
      <c r="D412" s="28"/>
      <c r="E412" s="28"/>
      <c r="F412" s="28"/>
      <c r="G412" s="10"/>
      <c r="H412" s="15">
        <v>37.42</v>
      </c>
      <c r="I412" s="10">
        <f t="shared" si="130"/>
        <v>0</v>
      </c>
    </row>
    <row r="413" spans="1:13">
      <c r="B413" s="11" t="s">
        <v>11</v>
      </c>
      <c r="C413" s="12"/>
      <c r="D413" s="28"/>
      <c r="E413" s="28"/>
      <c r="F413" s="28"/>
      <c r="G413" s="10">
        <v>1</v>
      </c>
      <c r="H413" s="15">
        <f>SUM(I394:I412)*0.01</f>
        <v>3.3035896166666667</v>
      </c>
      <c r="I413" s="10">
        <f>SUM(G413*H413)</f>
        <v>3.3035896166666667</v>
      </c>
    </row>
    <row r="414" spans="1:13" s="2" customFormat="1" ht="13.6">
      <c r="B414" s="8" t="s">
        <v>10</v>
      </c>
      <c r="D414" s="27"/>
      <c r="E414" s="27"/>
      <c r="F414" s="27"/>
      <c r="G414" s="6">
        <f>SUM(G408:G411)</f>
        <v>5.0176666666666669</v>
      </c>
      <c r="H414" s="14"/>
      <c r="I414" s="6">
        <f>SUM(I394:I413)</f>
        <v>333.66255128333336</v>
      </c>
      <c r="J414" s="6">
        <f>SUM(I414)*I392</f>
        <v>667.32510256666671</v>
      </c>
      <c r="K414" s="6">
        <f>SUM(K408:K413)</f>
        <v>3.6619999999999999</v>
      </c>
      <c r="L414" s="6">
        <f t="shared" ref="L414:M414" si="131">SUM(L408:L413)</f>
        <v>2.5</v>
      </c>
      <c r="M414" s="6">
        <f t="shared" si="131"/>
        <v>3.8733333333333335</v>
      </c>
    </row>
    <row r="415" spans="1:13" ht="15.65">
      <c r="A415" s="3" t="s">
        <v>9</v>
      </c>
      <c r="B415" s="154" t="s">
        <v>217</v>
      </c>
      <c r="C415" s="12" t="s">
        <v>312</v>
      </c>
      <c r="D415" s="26">
        <v>1.01</v>
      </c>
      <c r="E415" s="26">
        <v>2.2000000000000002</v>
      </c>
      <c r="F415" s="182">
        <v>0.10199999999999999</v>
      </c>
      <c r="G415" s="10" t="s">
        <v>574</v>
      </c>
      <c r="H415" s="13" t="s">
        <v>22</v>
      </c>
      <c r="I415" s="24">
        <v>1</v>
      </c>
    </row>
    <row r="416" spans="1:13" s="2" customFormat="1" ht="13.6">
      <c r="A416" s="77" t="s">
        <v>118</v>
      </c>
      <c r="B416" s="8" t="s">
        <v>3</v>
      </c>
      <c r="C416" s="2" t="s">
        <v>4</v>
      </c>
      <c r="D416" s="27" t="s">
        <v>5</v>
      </c>
      <c r="E416" s="27" t="s">
        <v>5</v>
      </c>
      <c r="F416" s="27" t="s">
        <v>23</v>
      </c>
      <c r="G416" s="6" t="s">
        <v>6</v>
      </c>
      <c r="H416" s="14" t="s">
        <v>7</v>
      </c>
      <c r="I416" s="6" t="s">
        <v>8</v>
      </c>
      <c r="J416" s="6"/>
      <c r="K416" s="6" t="s">
        <v>18</v>
      </c>
      <c r="L416" s="6" t="s">
        <v>19</v>
      </c>
      <c r="M416" s="6" t="s">
        <v>20</v>
      </c>
    </row>
    <row r="417" spans="1:12">
      <c r="A417" s="30" t="s">
        <v>24</v>
      </c>
      <c r="B417" s="11" t="s">
        <v>217</v>
      </c>
      <c r="C417" s="12" t="s">
        <v>109</v>
      </c>
      <c r="D417" s="28">
        <v>0.125</v>
      </c>
      <c r="E417" s="28">
        <v>0.05</v>
      </c>
      <c r="F417" s="28">
        <f t="shared" ref="F417" si="132">SUM(D417*E417)</f>
        <v>6.2500000000000003E-3</v>
      </c>
      <c r="G417" s="10">
        <f>SUM(D415+E415+E415+0.4)</f>
        <v>5.8100000000000005</v>
      </c>
      <c r="H417" s="15">
        <v>3350</v>
      </c>
      <c r="I417" s="10">
        <f t="shared" ref="I417" si="133">SUM(F417*G417)*H417</f>
        <v>121.64687500000001</v>
      </c>
    </row>
    <row r="418" spans="1:12">
      <c r="A418" s="31" t="s">
        <v>39</v>
      </c>
      <c r="B418" s="11" t="s">
        <v>558</v>
      </c>
      <c r="C418" s="12"/>
      <c r="D418" s="28"/>
      <c r="E418" s="28"/>
      <c r="F418" s="28"/>
      <c r="G418" s="10">
        <v>0</v>
      </c>
      <c r="H418" s="15">
        <v>2.5</v>
      </c>
      <c r="I418" s="10">
        <f t="shared" ref="I418:I420" si="134">SUM(G418*H418)</f>
        <v>0</v>
      </c>
    </row>
    <row r="419" spans="1:12">
      <c r="A419" s="31" t="s">
        <v>39</v>
      </c>
      <c r="B419" s="11" t="s">
        <v>559</v>
      </c>
      <c r="C419" s="12"/>
      <c r="D419" s="28"/>
      <c r="E419" s="28"/>
      <c r="F419" s="28"/>
      <c r="G419" s="10">
        <v>2.5</v>
      </c>
      <c r="H419" s="15">
        <v>3.5</v>
      </c>
      <c r="I419" s="10">
        <f t="shared" si="134"/>
        <v>8.75</v>
      </c>
    </row>
    <row r="420" spans="1:12">
      <c r="A420" s="31" t="s">
        <v>39</v>
      </c>
      <c r="B420" s="11" t="s">
        <v>560</v>
      </c>
      <c r="C420" s="12"/>
      <c r="D420" s="28"/>
      <c r="E420" s="28"/>
      <c r="F420" s="28"/>
      <c r="G420" s="10">
        <v>2.5</v>
      </c>
      <c r="H420" s="15">
        <v>1.5</v>
      </c>
      <c r="I420" s="10">
        <f t="shared" si="134"/>
        <v>3.75</v>
      </c>
    </row>
    <row r="421" spans="1:12">
      <c r="B421" s="11" t="s">
        <v>27</v>
      </c>
      <c r="C421" s="12"/>
      <c r="D421" s="28"/>
      <c r="E421" s="28"/>
      <c r="F421" s="28"/>
      <c r="G421" s="10">
        <f>SUM(G417)</f>
        <v>5.8100000000000005</v>
      </c>
      <c r="H421" s="15">
        <f>SUM(D417+D417+E417+E417)*6</f>
        <v>2.0999999999999996</v>
      </c>
      <c r="I421" s="10">
        <f t="shared" ref="I421:I426" si="135">SUM(G421*H421)</f>
        <v>12.200999999999999</v>
      </c>
    </row>
    <row r="422" spans="1:12">
      <c r="B422" s="11" t="s">
        <v>13</v>
      </c>
      <c r="C422" s="12" t="s">
        <v>14</v>
      </c>
      <c r="D422" s="28" t="s">
        <v>29</v>
      </c>
      <c r="E422" s="28"/>
      <c r="F422" s="28">
        <f>SUM(G417:G417)</f>
        <v>5.8100000000000005</v>
      </c>
      <c r="G422" s="34">
        <f>SUM(F422)/20</f>
        <v>0.29050000000000004</v>
      </c>
      <c r="H422" s="23"/>
      <c r="I422" s="10">
        <f t="shared" si="135"/>
        <v>0</v>
      </c>
    </row>
    <row r="423" spans="1:12">
      <c r="B423" s="11" t="s">
        <v>13</v>
      </c>
      <c r="C423" s="12" t="s">
        <v>14</v>
      </c>
      <c r="D423" s="28" t="s">
        <v>60</v>
      </c>
      <c r="E423" s="28"/>
      <c r="F423" s="81">
        <v>2</v>
      </c>
      <c r="G423" s="34">
        <f>SUM(F423)*0.25</f>
        <v>0.5</v>
      </c>
      <c r="H423" s="23"/>
      <c r="I423" s="10">
        <f t="shared" si="135"/>
        <v>0</v>
      </c>
    </row>
    <row r="424" spans="1:12">
      <c r="B424" s="11" t="s">
        <v>13</v>
      </c>
      <c r="C424" s="12" t="s">
        <v>14</v>
      </c>
      <c r="D424" s="28" t="s">
        <v>113</v>
      </c>
      <c r="E424" s="28"/>
      <c r="F424" s="28"/>
      <c r="G424" s="34">
        <f>SUM(G422:G423)</f>
        <v>0.79049999999999998</v>
      </c>
      <c r="H424" s="23"/>
      <c r="I424" s="10">
        <f t="shared" si="135"/>
        <v>0</v>
      </c>
    </row>
    <row r="425" spans="1:12">
      <c r="B425" s="11" t="s">
        <v>13</v>
      </c>
      <c r="C425" s="12" t="s">
        <v>14</v>
      </c>
      <c r="D425" s="28" t="s">
        <v>558</v>
      </c>
      <c r="E425" s="28"/>
      <c r="F425" s="28"/>
      <c r="G425" s="34">
        <v>0.25</v>
      </c>
      <c r="H425" s="23"/>
      <c r="I425" s="10">
        <f t="shared" si="135"/>
        <v>0</v>
      </c>
    </row>
    <row r="426" spans="1:12">
      <c r="B426" s="11" t="s">
        <v>13</v>
      </c>
      <c r="C426" s="12" t="s">
        <v>15</v>
      </c>
      <c r="D426" s="28"/>
      <c r="E426" s="28"/>
      <c r="F426" s="28"/>
      <c r="G426" s="34">
        <v>1</v>
      </c>
      <c r="H426" s="23"/>
      <c r="I426" s="10">
        <f t="shared" si="135"/>
        <v>0</v>
      </c>
    </row>
    <row r="427" spans="1:12">
      <c r="B427" s="11" t="s">
        <v>13</v>
      </c>
      <c r="C427" s="12" t="s">
        <v>15</v>
      </c>
      <c r="D427" s="28"/>
      <c r="E427" s="28"/>
      <c r="F427" s="28"/>
      <c r="G427" s="34"/>
      <c r="H427" s="23"/>
      <c r="I427" s="10">
        <f t="shared" ref="I427" si="136">SUM(G427*H427)</f>
        <v>0</v>
      </c>
    </row>
    <row r="428" spans="1:12">
      <c r="B428" s="11" t="s">
        <v>13</v>
      </c>
      <c r="C428" s="12" t="s">
        <v>15</v>
      </c>
      <c r="D428" s="28"/>
      <c r="E428" s="28"/>
      <c r="F428" s="28"/>
      <c r="G428" s="34"/>
      <c r="H428" s="23"/>
      <c r="I428" s="10">
        <f t="shared" ref="I428:I435" si="137">SUM(G428*H428)</f>
        <v>0</v>
      </c>
    </row>
    <row r="429" spans="1:12">
      <c r="B429" s="11" t="s">
        <v>13</v>
      </c>
      <c r="C429" s="12" t="s">
        <v>16</v>
      </c>
      <c r="D429" s="28"/>
      <c r="E429" s="28"/>
      <c r="F429" s="28"/>
      <c r="G429" s="34">
        <f>SUM(G417)/3</f>
        <v>1.9366666666666668</v>
      </c>
      <c r="H429" s="23"/>
      <c r="I429" s="10">
        <f t="shared" si="137"/>
        <v>0</v>
      </c>
    </row>
    <row r="430" spans="1:12">
      <c r="B430" s="11" t="s">
        <v>13</v>
      </c>
      <c r="C430" s="12" t="s">
        <v>16</v>
      </c>
      <c r="D430" s="28"/>
      <c r="E430" s="28"/>
      <c r="F430" s="28"/>
      <c r="G430" s="34"/>
      <c r="H430" s="23"/>
      <c r="I430" s="10">
        <f t="shared" si="137"/>
        <v>0</v>
      </c>
    </row>
    <row r="431" spans="1:12">
      <c r="B431" s="11" t="s">
        <v>21</v>
      </c>
      <c r="C431" s="12" t="s">
        <v>14</v>
      </c>
      <c r="D431" s="28"/>
      <c r="E431" s="28"/>
      <c r="F431" s="28"/>
      <c r="G431" s="22">
        <f>SUM(G422:G425)</f>
        <v>1.831</v>
      </c>
      <c r="H431" s="15">
        <v>37.42</v>
      </c>
      <c r="I431" s="10">
        <f t="shared" si="137"/>
        <v>68.516019999999997</v>
      </c>
      <c r="K431" s="5">
        <f>SUM(G431)*I415</f>
        <v>1.831</v>
      </c>
    </row>
    <row r="432" spans="1:12">
      <c r="B432" s="11" t="s">
        <v>21</v>
      </c>
      <c r="C432" s="12" t="s">
        <v>15</v>
      </c>
      <c r="D432" s="28"/>
      <c r="E432" s="28"/>
      <c r="F432" s="28"/>
      <c r="G432" s="22">
        <f>SUM(G426:G428)</f>
        <v>1</v>
      </c>
      <c r="H432" s="15">
        <v>37.42</v>
      </c>
      <c r="I432" s="10">
        <f t="shared" si="137"/>
        <v>37.42</v>
      </c>
      <c r="L432" s="5">
        <f>SUM(G432)*I415</f>
        <v>1</v>
      </c>
    </row>
    <row r="433" spans="1:13">
      <c r="B433" s="11" t="s">
        <v>21</v>
      </c>
      <c r="C433" s="12" t="s">
        <v>16</v>
      </c>
      <c r="D433" s="28"/>
      <c r="E433" s="28"/>
      <c r="F433" s="28"/>
      <c r="G433" s="22">
        <f>SUM(G429:G430)</f>
        <v>1.9366666666666668</v>
      </c>
      <c r="H433" s="15">
        <v>37.42</v>
      </c>
      <c r="I433" s="10">
        <f t="shared" si="137"/>
        <v>72.470066666666668</v>
      </c>
      <c r="M433" s="5">
        <f>SUM(G433)*I415</f>
        <v>1.9366666666666668</v>
      </c>
    </row>
    <row r="434" spans="1:13">
      <c r="B434" s="11" t="s">
        <v>13</v>
      </c>
      <c r="C434" s="12" t="s">
        <v>17</v>
      </c>
      <c r="D434" s="28"/>
      <c r="E434" s="28"/>
      <c r="F434" s="28"/>
      <c r="G434" s="34">
        <v>0.25</v>
      </c>
      <c r="H434" s="15">
        <v>37.42</v>
      </c>
      <c r="I434" s="10">
        <f t="shared" si="137"/>
        <v>9.3550000000000004</v>
      </c>
      <c r="L434" s="5">
        <f>SUM(G434)*I415</f>
        <v>0.25</v>
      </c>
    </row>
    <row r="435" spans="1:13">
      <c r="B435" s="11" t="s">
        <v>12</v>
      </c>
      <c r="C435" s="12"/>
      <c r="D435" s="28"/>
      <c r="E435" s="28"/>
      <c r="F435" s="28"/>
      <c r="G435" s="10"/>
      <c r="H435" s="15">
        <v>37.42</v>
      </c>
      <c r="I435" s="10">
        <f t="shared" si="137"/>
        <v>0</v>
      </c>
    </row>
    <row r="436" spans="1:13">
      <c r="B436" s="11" t="s">
        <v>11</v>
      </c>
      <c r="C436" s="12"/>
      <c r="D436" s="28"/>
      <c r="E436" s="28"/>
      <c r="F436" s="28"/>
      <c r="G436" s="10">
        <v>1</v>
      </c>
      <c r="H436" s="15">
        <f>SUM(I417:I435)*0.01</f>
        <v>3.3410896166666668</v>
      </c>
      <c r="I436" s="10">
        <f>SUM(G436*H436)</f>
        <v>3.3410896166666668</v>
      </c>
    </row>
    <row r="437" spans="1:13" s="2" customFormat="1" ht="13.6">
      <c r="B437" s="8" t="s">
        <v>10</v>
      </c>
      <c r="D437" s="27"/>
      <c r="E437" s="27"/>
      <c r="F437" s="27"/>
      <c r="G437" s="6">
        <f>SUM(G431:G434)</f>
        <v>5.0176666666666669</v>
      </c>
      <c r="H437" s="14"/>
      <c r="I437" s="6">
        <f>SUM(I417:I436)</f>
        <v>337.45005128333338</v>
      </c>
      <c r="J437" s="6">
        <f>SUM(I437)*I415</f>
        <v>337.45005128333338</v>
      </c>
      <c r="K437" s="6">
        <f>SUM(K431:K436)</f>
        <v>1.831</v>
      </c>
      <c r="L437" s="6">
        <f t="shared" ref="L437:M437" si="138">SUM(L431:L436)</f>
        <v>1.25</v>
      </c>
      <c r="M437" s="6">
        <f t="shared" si="138"/>
        <v>1.9366666666666668</v>
      </c>
    </row>
    <row r="438" spans="1:13" ht="15.65">
      <c r="A438" s="3" t="s">
        <v>9</v>
      </c>
      <c r="B438" s="154" t="s">
        <v>217</v>
      </c>
      <c r="C438" s="12" t="s">
        <v>312</v>
      </c>
      <c r="D438" s="26">
        <v>1.25</v>
      </c>
      <c r="E438" s="26">
        <v>2.1</v>
      </c>
      <c r="F438" s="182">
        <v>0.12</v>
      </c>
      <c r="G438" s="10" t="s">
        <v>579</v>
      </c>
      <c r="H438" s="13" t="s">
        <v>22</v>
      </c>
      <c r="I438" s="24">
        <v>1</v>
      </c>
    </row>
    <row r="439" spans="1:13" s="2" customFormat="1" ht="13.6">
      <c r="A439" s="77" t="s">
        <v>118</v>
      </c>
      <c r="B439" s="8" t="s">
        <v>3</v>
      </c>
      <c r="C439" s="2" t="s">
        <v>4</v>
      </c>
      <c r="D439" s="27" t="s">
        <v>5</v>
      </c>
      <c r="E439" s="27" t="s">
        <v>5</v>
      </c>
      <c r="F439" s="27" t="s">
        <v>23</v>
      </c>
      <c r="G439" s="6" t="s">
        <v>6</v>
      </c>
      <c r="H439" s="14" t="s">
        <v>7</v>
      </c>
      <c r="I439" s="6" t="s">
        <v>8</v>
      </c>
      <c r="J439" s="6"/>
      <c r="K439" s="6" t="s">
        <v>18</v>
      </c>
      <c r="L439" s="6" t="s">
        <v>19</v>
      </c>
      <c r="M439" s="6" t="s">
        <v>20</v>
      </c>
    </row>
    <row r="440" spans="1:13">
      <c r="A440" s="30" t="s">
        <v>24</v>
      </c>
      <c r="B440" s="11" t="s">
        <v>217</v>
      </c>
      <c r="C440" s="12" t="s">
        <v>578</v>
      </c>
      <c r="D440" s="28">
        <v>0.125</v>
      </c>
      <c r="E440" s="28">
        <v>0.05</v>
      </c>
      <c r="F440" s="28">
        <f t="shared" ref="F440" si="139">SUM(D440*E440)</f>
        <v>6.2500000000000003E-3</v>
      </c>
      <c r="G440" s="10">
        <f>SUM(D438+E438+E438+0.4)</f>
        <v>5.8500000000000005</v>
      </c>
      <c r="H440" s="15">
        <v>1800</v>
      </c>
      <c r="I440" s="10">
        <f t="shared" ref="I440" si="140">SUM(F440*G440)*H440</f>
        <v>65.812500000000014</v>
      </c>
    </row>
    <row r="441" spans="1:13">
      <c r="A441" s="30" t="s">
        <v>24</v>
      </c>
      <c r="B441" s="11" t="s">
        <v>580</v>
      </c>
      <c r="C441" s="12" t="s">
        <v>578</v>
      </c>
      <c r="D441" s="28">
        <v>0.125</v>
      </c>
      <c r="E441" s="28">
        <v>2.5000000000000001E-2</v>
      </c>
      <c r="F441" s="28">
        <f t="shared" ref="F441" si="141">SUM(D441*E441)</f>
        <v>3.1250000000000002E-3</v>
      </c>
      <c r="G441" s="10">
        <f>SUM(D438)</f>
        <v>1.25</v>
      </c>
      <c r="H441" s="15">
        <v>1800</v>
      </c>
      <c r="I441" s="10">
        <f t="shared" ref="I441" si="142">SUM(F441*G441)*H441</f>
        <v>7.03125</v>
      </c>
    </row>
    <row r="442" spans="1:13">
      <c r="A442" s="31" t="s">
        <v>39</v>
      </c>
      <c r="B442" s="11" t="s">
        <v>558</v>
      </c>
      <c r="C442" s="12"/>
      <c r="D442" s="28"/>
      <c r="E442" s="28"/>
      <c r="F442" s="28"/>
      <c r="G442" s="10">
        <v>0</v>
      </c>
      <c r="H442" s="15">
        <v>2.5</v>
      </c>
      <c r="I442" s="10">
        <f t="shared" ref="I442:I444" si="143">SUM(G442*H442)</f>
        <v>0</v>
      </c>
    </row>
    <row r="443" spans="1:13">
      <c r="A443" s="31" t="s">
        <v>39</v>
      </c>
      <c r="B443" s="11" t="s">
        <v>559</v>
      </c>
      <c r="C443" s="12"/>
      <c r="D443" s="28"/>
      <c r="E443" s="28"/>
      <c r="F443" s="28"/>
      <c r="G443" s="10">
        <v>2.5</v>
      </c>
      <c r="H443" s="15">
        <v>3.5</v>
      </c>
      <c r="I443" s="10">
        <f t="shared" si="143"/>
        <v>8.75</v>
      </c>
    </row>
    <row r="444" spans="1:13">
      <c r="A444" s="31" t="s">
        <v>39</v>
      </c>
      <c r="B444" s="11" t="s">
        <v>560</v>
      </c>
      <c r="C444" s="12"/>
      <c r="D444" s="28"/>
      <c r="E444" s="28"/>
      <c r="F444" s="28"/>
      <c r="G444" s="10">
        <v>2.5</v>
      </c>
      <c r="H444" s="15">
        <v>1.5</v>
      </c>
      <c r="I444" s="10">
        <f t="shared" si="143"/>
        <v>3.75</v>
      </c>
    </row>
    <row r="445" spans="1:13">
      <c r="B445" s="11" t="s">
        <v>27</v>
      </c>
      <c r="C445" s="12"/>
      <c r="D445" s="28"/>
      <c r="E445" s="28"/>
      <c r="F445" s="28"/>
      <c r="G445" s="10">
        <f>SUM(G440)</f>
        <v>5.8500000000000005</v>
      </c>
      <c r="H445" s="15">
        <f>SUM(D440+D440+E440+E440)*2</f>
        <v>0.7</v>
      </c>
      <c r="I445" s="10">
        <f t="shared" ref="I445:I450" si="144">SUM(G445*H445)</f>
        <v>4.0949999999999998</v>
      </c>
    </row>
    <row r="446" spans="1:13">
      <c r="B446" s="11" t="s">
        <v>13</v>
      </c>
      <c r="C446" s="12" t="s">
        <v>14</v>
      </c>
      <c r="D446" s="28" t="s">
        <v>29</v>
      </c>
      <c r="E446" s="28"/>
      <c r="F446" s="28">
        <f>SUM(G440)</f>
        <v>5.8500000000000005</v>
      </c>
      <c r="G446" s="34">
        <f>SUM(F446)/20</f>
        <v>0.29250000000000004</v>
      </c>
      <c r="H446" s="23"/>
      <c r="I446" s="10">
        <f t="shared" si="144"/>
        <v>0</v>
      </c>
    </row>
    <row r="447" spans="1:13">
      <c r="B447" s="11" t="s">
        <v>13</v>
      </c>
      <c r="C447" s="12" t="s">
        <v>14</v>
      </c>
      <c r="D447" s="28" t="s">
        <v>60</v>
      </c>
      <c r="E447" s="28"/>
      <c r="F447" s="81">
        <v>2</v>
      </c>
      <c r="G447" s="34">
        <f>SUM(F447)*0.25</f>
        <v>0.5</v>
      </c>
      <c r="H447" s="23"/>
      <c r="I447" s="10">
        <f t="shared" si="144"/>
        <v>0</v>
      </c>
    </row>
    <row r="448" spans="1:13">
      <c r="B448" s="11" t="s">
        <v>13</v>
      </c>
      <c r="C448" s="12" t="s">
        <v>14</v>
      </c>
      <c r="D448" s="28" t="s">
        <v>113</v>
      </c>
      <c r="E448" s="28"/>
      <c r="F448" s="28"/>
      <c r="G448" s="34">
        <f>SUM(G446:G447)</f>
        <v>0.79249999999999998</v>
      </c>
      <c r="H448" s="23"/>
      <c r="I448" s="10">
        <f t="shared" si="144"/>
        <v>0</v>
      </c>
    </row>
    <row r="449" spans="1:13">
      <c r="B449" s="11" t="s">
        <v>13</v>
      </c>
      <c r="C449" s="12" t="s">
        <v>14</v>
      </c>
      <c r="D449" s="28" t="s">
        <v>558</v>
      </c>
      <c r="E449" s="28"/>
      <c r="F449" s="28"/>
      <c r="G449" s="34">
        <v>0.5</v>
      </c>
      <c r="H449" s="23"/>
      <c r="I449" s="10">
        <f t="shared" si="144"/>
        <v>0</v>
      </c>
    </row>
    <row r="450" spans="1:13">
      <c r="B450" s="11" t="s">
        <v>13</v>
      </c>
      <c r="C450" s="12" t="s">
        <v>15</v>
      </c>
      <c r="D450" s="28"/>
      <c r="E450" s="28"/>
      <c r="F450" s="28"/>
      <c r="G450" s="34">
        <v>1</v>
      </c>
      <c r="H450" s="23"/>
      <c r="I450" s="10">
        <f t="shared" si="144"/>
        <v>0</v>
      </c>
    </row>
    <row r="451" spans="1:13">
      <c r="B451" s="11" t="s">
        <v>13</v>
      </c>
      <c r="C451" s="12" t="s">
        <v>15</v>
      </c>
      <c r="D451" s="28"/>
      <c r="E451" s="28"/>
      <c r="F451" s="28"/>
      <c r="G451" s="34"/>
      <c r="H451" s="23"/>
      <c r="I451" s="10">
        <f t="shared" ref="I451" si="145">SUM(G451*H451)</f>
        <v>0</v>
      </c>
    </row>
    <row r="452" spans="1:13">
      <c r="B452" s="11" t="s">
        <v>13</v>
      </c>
      <c r="C452" s="12" t="s">
        <v>15</v>
      </c>
      <c r="D452" s="28"/>
      <c r="E452" s="28"/>
      <c r="F452" s="28"/>
      <c r="G452" s="34"/>
      <c r="H452" s="23"/>
      <c r="I452" s="10">
        <f t="shared" ref="I452:I459" si="146">SUM(G452*H452)</f>
        <v>0</v>
      </c>
    </row>
    <row r="453" spans="1:13">
      <c r="B453" s="11" t="s">
        <v>13</v>
      </c>
      <c r="C453" s="12" t="s">
        <v>16</v>
      </c>
      <c r="D453" s="28"/>
      <c r="E453" s="28"/>
      <c r="F453" s="28"/>
      <c r="G453" s="34">
        <f>SUM(G440)/10</f>
        <v>0.58500000000000008</v>
      </c>
      <c r="H453" s="23"/>
      <c r="I453" s="10">
        <f t="shared" si="146"/>
        <v>0</v>
      </c>
    </row>
    <row r="454" spans="1:13">
      <c r="B454" s="11" t="s">
        <v>13</v>
      </c>
      <c r="C454" s="12" t="s">
        <v>16</v>
      </c>
      <c r="D454" s="28"/>
      <c r="E454" s="28"/>
      <c r="F454" s="28"/>
      <c r="G454" s="34"/>
      <c r="H454" s="23"/>
      <c r="I454" s="10">
        <f t="shared" si="146"/>
        <v>0</v>
      </c>
    </row>
    <row r="455" spans="1:13">
      <c r="B455" s="11" t="s">
        <v>21</v>
      </c>
      <c r="C455" s="12" t="s">
        <v>14</v>
      </c>
      <c r="D455" s="28"/>
      <c r="E455" s="28"/>
      <c r="F455" s="28"/>
      <c r="G455" s="22">
        <f>SUM(G446:G449)</f>
        <v>2.085</v>
      </c>
      <c r="H455" s="15">
        <v>37.42</v>
      </c>
      <c r="I455" s="10">
        <f t="shared" si="146"/>
        <v>78.020700000000005</v>
      </c>
      <c r="K455" s="5">
        <f>SUM(G455)*I438</f>
        <v>2.085</v>
      </c>
    </row>
    <row r="456" spans="1:13">
      <c r="B456" s="11" t="s">
        <v>21</v>
      </c>
      <c r="C456" s="12" t="s">
        <v>15</v>
      </c>
      <c r="D456" s="28"/>
      <c r="E456" s="28"/>
      <c r="F456" s="28"/>
      <c r="G456" s="22">
        <f>SUM(G450:G452)</f>
        <v>1</v>
      </c>
      <c r="H456" s="15">
        <v>37.42</v>
      </c>
      <c r="I456" s="10">
        <f t="shared" si="146"/>
        <v>37.42</v>
      </c>
      <c r="L456" s="5">
        <f>SUM(G456)*I438</f>
        <v>1</v>
      </c>
    </row>
    <row r="457" spans="1:13">
      <c r="B457" s="11" t="s">
        <v>21</v>
      </c>
      <c r="C457" s="12" t="s">
        <v>16</v>
      </c>
      <c r="D457" s="28"/>
      <c r="E457" s="28"/>
      <c r="F457" s="28"/>
      <c r="G457" s="22">
        <f>SUM(G453:G454)</f>
        <v>0.58500000000000008</v>
      </c>
      <c r="H457" s="15">
        <v>37.42</v>
      </c>
      <c r="I457" s="10">
        <f t="shared" si="146"/>
        <v>21.890700000000002</v>
      </c>
      <c r="M457" s="5">
        <f>SUM(G457)*I438</f>
        <v>0.58500000000000008</v>
      </c>
    </row>
    <row r="458" spans="1:13">
      <c r="B458" s="11" t="s">
        <v>13</v>
      </c>
      <c r="C458" s="12" t="s">
        <v>17</v>
      </c>
      <c r="D458" s="28"/>
      <c r="E458" s="28"/>
      <c r="F458" s="28"/>
      <c r="G458" s="34">
        <v>0.25</v>
      </c>
      <c r="H458" s="15">
        <v>37.42</v>
      </c>
      <c r="I458" s="10">
        <f t="shared" si="146"/>
        <v>9.3550000000000004</v>
      </c>
      <c r="L458" s="5">
        <f>SUM(G458)*I438</f>
        <v>0.25</v>
      </c>
    </row>
    <row r="459" spans="1:13">
      <c r="B459" s="11" t="s">
        <v>12</v>
      </c>
      <c r="C459" s="12"/>
      <c r="D459" s="28"/>
      <c r="E459" s="28"/>
      <c r="F459" s="28"/>
      <c r="G459" s="10"/>
      <c r="H459" s="15">
        <v>37.42</v>
      </c>
      <c r="I459" s="10">
        <f t="shared" si="146"/>
        <v>0</v>
      </c>
    </row>
    <row r="460" spans="1:13">
      <c r="B460" s="11" t="s">
        <v>11</v>
      </c>
      <c r="C460" s="12"/>
      <c r="D460" s="28"/>
      <c r="E460" s="28"/>
      <c r="F460" s="28"/>
      <c r="G460" s="10">
        <v>1</v>
      </c>
      <c r="H460" s="15">
        <f>SUM(I440:I459)*0.01</f>
        <v>2.3612515000000003</v>
      </c>
      <c r="I460" s="10">
        <f>SUM(G460*H460)</f>
        <v>2.3612515000000003</v>
      </c>
    </row>
    <row r="461" spans="1:13" s="2" customFormat="1" ht="13.6">
      <c r="B461" s="8" t="s">
        <v>10</v>
      </c>
      <c r="D461" s="27"/>
      <c r="E461" s="27"/>
      <c r="F461" s="27"/>
      <c r="G461" s="6">
        <f>SUM(G455:G458)</f>
        <v>3.92</v>
      </c>
      <c r="H461" s="14"/>
      <c r="I461" s="6">
        <f>SUM(I440:I460)</f>
        <v>238.48640150000003</v>
      </c>
      <c r="J461" s="6">
        <f>SUM(I461)*I438</f>
        <v>238.48640150000003</v>
      </c>
      <c r="K461" s="6">
        <f>SUM(K455:K460)</f>
        <v>2.085</v>
      </c>
      <c r="L461" s="6">
        <f t="shared" ref="L461:M461" si="147">SUM(L455:L460)</f>
        <v>1.25</v>
      </c>
      <c r="M461" s="6">
        <f t="shared" si="147"/>
        <v>0.58500000000000008</v>
      </c>
    </row>
    <row r="462" spans="1:13" ht="15.65">
      <c r="A462" s="3" t="s">
        <v>9</v>
      </c>
      <c r="B462" s="154" t="s">
        <v>217</v>
      </c>
      <c r="C462" s="12" t="s">
        <v>312</v>
      </c>
      <c r="D462" s="26">
        <v>0.82499999999999996</v>
      </c>
      <c r="E462" s="26">
        <v>2.1</v>
      </c>
      <c r="F462" s="182">
        <v>0.10199999999999999</v>
      </c>
      <c r="G462" s="10" t="s">
        <v>581</v>
      </c>
      <c r="H462" s="13" t="s">
        <v>22</v>
      </c>
      <c r="I462" s="24">
        <v>1</v>
      </c>
    </row>
    <row r="463" spans="1:13" s="2" customFormat="1" ht="13.6">
      <c r="A463" s="77" t="s">
        <v>118</v>
      </c>
      <c r="B463" s="8" t="s">
        <v>3</v>
      </c>
      <c r="C463" s="2" t="s">
        <v>4</v>
      </c>
      <c r="D463" s="27" t="s">
        <v>5</v>
      </c>
      <c r="E463" s="27" t="s">
        <v>5</v>
      </c>
      <c r="F463" s="27" t="s">
        <v>23</v>
      </c>
      <c r="G463" s="6" t="s">
        <v>6</v>
      </c>
      <c r="H463" s="14" t="s">
        <v>7</v>
      </c>
      <c r="I463" s="6" t="s">
        <v>8</v>
      </c>
      <c r="J463" s="6"/>
      <c r="K463" s="6" t="s">
        <v>18</v>
      </c>
      <c r="L463" s="6" t="s">
        <v>19</v>
      </c>
      <c r="M463" s="6" t="s">
        <v>20</v>
      </c>
    </row>
    <row r="464" spans="1:13">
      <c r="A464" s="30" t="s">
        <v>24</v>
      </c>
      <c r="B464" s="11" t="s">
        <v>217</v>
      </c>
      <c r="C464" s="12" t="s">
        <v>109</v>
      </c>
      <c r="D464" s="28">
        <v>0.125</v>
      </c>
      <c r="E464" s="28">
        <v>0.05</v>
      </c>
      <c r="F464" s="28">
        <f t="shared" ref="F464:F465" si="148">SUM(D464*E464)</f>
        <v>6.2500000000000003E-3</v>
      </c>
      <c r="G464" s="10">
        <f>SUM(D462+E462+E462+0.4)</f>
        <v>5.4250000000000007</v>
      </c>
      <c r="H464" s="15">
        <v>3350</v>
      </c>
      <c r="I464" s="10">
        <f t="shared" ref="I464:I465" si="149">SUM(F464*G464)*H464</f>
        <v>113.58593750000001</v>
      </c>
    </row>
    <row r="465" spans="1:12">
      <c r="A465" s="30" t="s">
        <v>24</v>
      </c>
      <c r="B465" s="11" t="s">
        <v>580</v>
      </c>
      <c r="C465" s="12" t="s">
        <v>109</v>
      </c>
      <c r="D465" s="28">
        <v>0.125</v>
      </c>
      <c r="E465" s="28">
        <v>2.5000000000000001E-2</v>
      </c>
      <c r="F465" s="28">
        <f t="shared" si="148"/>
        <v>3.1250000000000002E-3</v>
      </c>
      <c r="G465" s="10">
        <f>SUM(D462)</f>
        <v>0.82499999999999996</v>
      </c>
      <c r="H465" s="15">
        <v>3091</v>
      </c>
      <c r="I465" s="10">
        <f t="shared" si="149"/>
        <v>7.9689843750000007</v>
      </c>
    </row>
    <row r="466" spans="1:12">
      <c r="A466" s="31" t="s">
        <v>39</v>
      </c>
      <c r="B466" s="11" t="s">
        <v>558</v>
      </c>
      <c r="C466" s="12"/>
      <c r="D466" s="28"/>
      <c r="E466" s="28"/>
      <c r="F466" s="28"/>
      <c r="G466" s="10">
        <v>0</v>
      </c>
      <c r="H466" s="15">
        <v>2.5</v>
      </c>
      <c r="I466" s="10">
        <f t="shared" ref="I466:I468" si="150">SUM(G466*H466)</f>
        <v>0</v>
      </c>
    </row>
    <row r="467" spans="1:12">
      <c r="A467" s="31" t="s">
        <v>39</v>
      </c>
      <c r="B467" s="11" t="s">
        <v>559</v>
      </c>
      <c r="C467" s="12"/>
      <c r="D467" s="28"/>
      <c r="E467" s="28"/>
      <c r="F467" s="28"/>
      <c r="G467" s="10">
        <v>2.5</v>
      </c>
      <c r="H467" s="15">
        <v>3.5</v>
      </c>
      <c r="I467" s="10">
        <f t="shared" si="150"/>
        <v>8.75</v>
      </c>
    </row>
    <row r="468" spans="1:12">
      <c r="A468" s="31" t="s">
        <v>39</v>
      </c>
      <c r="B468" s="11" t="s">
        <v>560</v>
      </c>
      <c r="C468" s="12"/>
      <c r="D468" s="28"/>
      <c r="E468" s="28"/>
      <c r="F468" s="28"/>
      <c r="G468" s="10">
        <v>0</v>
      </c>
      <c r="H468" s="15">
        <v>1.5</v>
      </c>
      <c r="I468" s="10">
        <f t="shared" si="150"/>
        <v>0</v>
      </c>
    </row>
    <row r="469" spans="1:12">
      <c r="B469" s="11" t="s">
        <v>27</v>
      </c>
      <c r="C469" s="12"/>
      <c r="D469" s="28"/>
      <c r="E469" s="28"/>
      <c r="F469" s="28"/>
      <c r="G469" s="10">
        <f>SUM(G464)</f>
        <v>5.4250000000000007</v>
      </c>
      <c r="H469" s="15">
        <f>SUM(D464+D464+E464+E464)*6</f>
        <v>2.0999999999999996</v>
      </c>
      <c r="I469" s="10">
        <f t="shared" ref="I469:I474" si="151">SUM(G469*H469)</f>
        <v>11.3925</v>
      </c>
    </row>
    <row r="470" spans="1:12">
      <c r="B470" s="11" t="s">
        <v>13</v>
      </c>
      <c r="C470" s="12" t="s">
        <v>14</v>
      </c>
      <c r="D470" s="28" t="s">
        <v>29</v>
      </c>
      <c r="E470" s="28"/>
      <c r="F470" s="28">
        <f>SUM(G464)</f>
        <v>5.4250000000000007</v>
      </c>
      <c r="G470" s="34">
        <f>SUM(F470)/20</f>
        <v>0.27125000000000005</v>
      </c>
      <c r="H470" s="23"/>
      <c r="I470" s="10">
        <f t="shared" si="151"/>
        <v>0</v>
      </c>
    </row>
    <row r="471" spans="1:12">
      <c r="B471" s="11" t="s">
        <v>13</v>
      </c>
      <c r="C471" s="12" t="s">
        <v>14</v>
      </c>
      <c r="D471" s="28" t="s">
        <v>60</v>
      </c>
      <c r="E471" s="28"/>
      <c r="F471" s="81">
        <v>2</v>
      </c>
      <c r="G471" s="34">
        <f>SUM(F471)*0.25</f>
        <v>0.5</v>
      </c>
      <c r="H471" s="23"/>
      <c r="I471" s="10">
        <f t="shared" si="151"/>
        <v>0</v>
      </c>
    </row>
    <row r="472" spans="1:12">
      <c r="B472" s="11" t="s">
        <v>13</v>
      </c>
      <c r="C472" s="12" t="s">
        <v>14</v>
      </c>
      <c r="D472" s="28" t="s">
        <v>113</v>
      </c>
      <c r="E472" s="28"/>
      <c r="F472" s="28"/>
      <c r="G472" s="34">
        <f>SUM(G470:G471)</f>
        <v>0.77124999999999999</v>
      </c>
      <c r="H472" s="23"/>
      <c r="I472" s="10">
        <f t="shared" si="151"/>
        <v>0</v>
      </c>
    </row>
    <row r="473" spans="1:12">
      <c r="B473" s="11" t="s">
        <v>13</v>
      </c>
      <c r="C473" s="12" t="s">
        <v>14</v>
      </c>
      <c r="D473" s="28" t="s">
        <v>558</v>
      </c>
      <c r="E473" s="28"/>
      <c r="F473" s="28"/>
      <c r="G473" s="34">
        <v>0.5</v>
      </c>
      <c r="H473" s="23"/>
      <c r="I473" s="10">
        <f t="shared" si="151"/>
        <v>0</v>
      </c>
    </row>
    <row r="474" spans="1:12">
      <c r="B474" s="11" t="s">
        <v>13</v>
      </c>
      <c r="C474" s="12" t="s">
        <v>15</v>
      </c>
      <c r="D474" s="28"/>
      <c r="E474" s="28"/>
      <c r="F474" s="28"/>
      <c r="G474" s="34">
        <v>1</v>
      </c>
      <c r="H474" s="23"/>
      <c r="I474" s="10">
        <f t="shared" si="151"/>
        <v>0</v>
      </c>
    </row>
    <row r="475" spans="1:12">
      <c r="B475" s="11" t="s">
        <v>13</v>
      </c>
      <c r="C475" s="12" t="s">
        <v>15</v>
      </c>
      <c r="D475" s="28"/>
      <c r="E475" s="28"/>
      <c r="F475" s="28"/>
      <c r="G475" s="34"/>
      <c r="H475" s="23"/>
      <c r="I475" s="10">
        <f t="shared" ref="I475" si="152">SUM(G475*H475)</f>
        <v>0</v>
      </c>
    </row>
    <row r="476" spans="1:12">
      <c r="B476" s="11" t="s">
        <v>13</v>
      </c>
      <c r="C476" s="12" t="s">
        <v>15</v>
      </c>
      <c r="D476" s="28"/>
      <c r="E476" s="28"/>
      <c r="F476" s="28"/>
      <c r="G476" s="34"/>
      <c r="H476" s="23"/>
      <c r="I476" s="10">
        <f t="shared" ref="I476:I483" si="153">SUM(G476*H476)</f>
        <v>0</v>
      </c>
    </row>
    <row r="477" spans="1:12">
      <c r="B477" s="11" t="s">
        <v>13</v>
      </c>
      <c r="C477" s="12" t="s">
        <v>16</v>
      </c>
      <c r="D477" s="28"/>
      <c r="E477" s="28"/>
      <c r="F477" s="28"/>
      <c r="G477" s="34">
        <f>SUM(G464)/3</f>
        <v>1.8083333333333336</v>
      </c>
      <c r="H477" s="23"/>
      <c r="I477" s="10">
        <f t="shared" si="153"/>
        <v>0</v>
      </c>
    </row>
    <row r="478" spans="1:12">
      <c r="B478" s="11" t="s">
        <v>13</v>
      </c>
      <c r="C478" s="12" t="s">
        <v>16</v>
      </c>
      <c r="D478" s="28"/>
      <c r="E478" s="28"/>
      <c r="F478" s="28"/>
      <c r="G478" s="34"/>
      <c r="H478" s="23"/>
      <c r="I478" s="10">
        <f t="shared" si="153"/>
        <v>0</v>
      </c>
    </row>
    <row r="479" spans="1:12">
      <c r="B479" s="11" t="s">
        <v>21</v>
      </c>
      <c r="C479" s="12" t="s">
        <v>14</v>
      </c>
      <c r="D479" s="28"/>
      <c r="E479" s="28"/>
      <c r="F479" s="28"/>
      <c r="G479" s="22">
        <f>SUM(G470:G473)</f>
        <v>2.0425</v>
      </c>
      <c r="H479" s="15">
        <v>37.42</v>
      </c>
      <c r="I479" s="10">
        <f t="shared" si="153"/>
        <v>76.430350000000004</v>
      </c>
      <c r="K479" s="5">
        <f>SUM(G479)*I462</f>
        <v>2.0425</v>
      </c>
    </row>
    <row r="480" spans="1:12">
      <c r="B480" s="11" t="s">
        <v>21</v>
      </c>
      <c r="C480" s="12" t="s">
        <v>15</v>
      </c>
      <c r="D480" s="28"/>
      <c r="E480" s="28"/>
      <c r="F480" s="28"/>
      <c r="G480" s="22">
        <f>SUM(G474:G476)</f>
        <v>1</v>
      </c>
      <c r="H480" s="15">
        <v>37.42</v>
      </c>
      <c r="I480" s="10">
        <f t="shared" si="153"/>
        <v>37.42</v>
      </c>
      <c r="L480" s="5">
        <f>SUM(G480)*I462</f>
        <v>1</v>
      </c>
    </row>
    <row r="481" spans="1:13">
      <c r="B481" s="11" t="s">
        <v>21</v>
      </c>
      <c r="C481" s="12" t="s">
        <v>16</v>
      </c>
      <c r="D481" s="28"/>
      <c r="E481" s="28"/>
      <c r="F481" s="28"/>
      <c r="G481" s="22">
        <f>SUM(G477:G478)</f>
        <v>1.8083333333333336</v>
      </c>
      <c r="H481" s="15">
        <v>37.42</v>
      </c>
      <c r="I481" s="10">
        <f t="shared" si="153"/>
        <v>67.667833333333348</v>
      </c>
      <c r="M481" s="5">
        <f>SUM(G481)*I462</f>
        <v>1.8083333333333336</v>
      </c>
    </row>
    <row r="482" spans="1:13">
      <c r="B482" s="11" t="s">
        <v>13</v>
      </c>
      <c r="C482" s="12" t="s">
        <v>17</v>
      </c>
      <c r="D482" s="28"/>
      <c r="E482" s="28"/>
      <c r="F482" s="28"/>
      <c r="G482" s="34">
        <v>0.25</v>
      </c>
      <c r="H482" s="15">
        <v>37.42</v>
      </c>
      <c r="I482" s="10">
        <f t="shared" si="153"/>
        <v>9.3550000000000004</v>
      </c>
      <c r="L482" s="5">
        <f>SUM(G482)*I462</f>
        <v>0.25</v>
      </c>
    </row>
    <row r="483" spans="1:13">
      <c r="B483" s="11" t="s">
        <v>12</v>
      </c>
      <c r="C483" s="12"/>
      <c r="D483" s="28"/>
      <c r="E483" s="28"/>
      <c r="F483" s="28"/>
      <c r="G483" s="10"/>
      <c r="H483" s="15">
        <v>37.42</v>
      </c>
      <c r="I483" s="10">
        <f t="shared" si="153"/>
        <v>0</v>
      </c>
    </row>
    <row r="484" spans="1:13">
      <c r="B484" s="11" t="s">
        <v>11</v>
      </c>
      <c r="C484" s="12"/>
      <c r="D484" s="28"/>
      <c r="E484" s="28"/>
      <c r="F484" s="28"/>
      <c r="G484" s="10">
        <v>1</v>
      </c>
      <c r="H484" s="15">
        <f>SUM(I464:I483)*0.01</f>
        <v>3.3257060520833339</v>
      </c>
      <c r="I484" s="10">
        <f>SUM(G484*H484)</f>
        <v>3.3257060520833339</v>
      </c>
    </row>
    <row r="485" spans="1:13" s="2" customFormat="1" ht="13.6">
      <c r="B485" s="8" t="s">
        <v>10</v>
      </c>
      <c r="D485" s="27"/>
      <c r="E485" s="27"/>
      <c r="F485" s="27"/>
      <c r="G485" s="6">
        <f>SUM(G479:G482)</f>
        <v>5.100833333333334</v>
      </c>
      <c r="H485" s="14"/>
      <c r="I485" s="6">
        <f>SUM(I464:I484)</f>
        <v>335.89631126041672</v>
      </c>
      <c r="J485" s="6">
        <f>SUM(I485)*I462</f>
        <v>335.89631126041672</v>
      </c>
      <c r="K485" s="6">
        <f>SUM(K479:K484)</f>
        <v>2.0425</v>
      </c>
      <c r="L485" s="6">
        <f t="shared" ref="L485:M485" si="154">SUM(L479:L484)</f>
        <v>1.25</v>
      </c>
      <c r="M485" s="6">
        <f t="shared" si="154"/>
        <v>1.8083333333333336</v>
      </c>
    </row>
    <row r="486" spans="1:13" ht="15.65">
      <c r="A486" s="3" t="s">
        <v>9</v>
      </c>
      <c r="B486" s="154" t="s">
        <v>217</v>
      </c>
      <c r="C486" s="12" t="s">
        <v>312</v>
      </c>
      <c r="D486" s="26">
        <v>1.01</v>
      </c>
      <c r="E486" s="26">
        <v>2.1</v>
      </c>
      <c r="F486" s="182">
        <v>0.10199999999999999</v>
      </c>
      <c r="G486" s="10" t="s">
        <v>581</v>
      </c>
      <c r="H486" s="13" t="s">
        <v>22</v>
      </c>
      <c r="I486" s="24">
        <v>2</v>
      </c>
    </row>
    <row r="487" spans="1:13" s="2" customFormat="1" ht="13.6">
      <c r="A487" s="77" t="s">
        <v>118</v>
      </c>
      <c r="B487" s="8" t="s">
        <v>3</v>
      </c>
      <c r="C487" s="2" t="s">
        <v>4</v>
      </c>
      <c r="D487" s="27" t="s">
        <v>5</v>
      </c>
      <c r="E487" s="27" t="s">
        <v>5</v>
      </c>
      <c r="F487" s="27" t="s">
        <v>23</v>
      </c>
      <c r="G487" s="6" t="s">
        <v>6</v>
      </c>
      <c r="H487" s="14" t="s">
        <v>7</v>
      </c>
      <c r="I487" s="6" t="s">
        <v>8</v>
      </c>
      <c r="J487" s="6"/>
      <c r="K487" s="6" t="s">
        <v>18</v>
      </c>
      <c r="L487" s="6" t="s">
        <v>19</v>
      </c>
      <c r="M487" s="6" t="s">
        <v>20</v>
      </c>
    </row>
    <row r="488" spans="1:13">
      <c r="A488" s="30" t="s">
        <v>24</v>
      </c>
      <c r="B488" s="11" t="s">
        <v>217</v>
      </c>
      <c r="C488" s="12" t="s">
        <v>109</v>
      </c>
      <c r="D488" s="28">
        <v>0.125</v>
      </c>
      <c r="E488" s="28">
        <v>0.05</v>
      </c>
      <c r="F488" s="28">
        <f t="shared" ref="F488:F489" si="155">SUM(D488*E488)</f>
        <v>6.2500000000000003E-3</v>
      </c>
      <c r="G488" s="10">
        <f>SUM(D486+E486+E486+0.4)</f>
        <v>5.6100000000000012</v>
      </c>
      <c r="H488" s="15">
        <v>3350</v>
      </c>
      <c r="I488" s="10">
        <f t="shared" ref="I488:I489" si="156">SUM(F488*G488)*H488</f>
        <v>117.45937500000004</v>
      </c>
    </row>
    <row r="489" spans="1:13">
      <c r="A489" s="30" t="s">
        <v>24</v>
      </c>
      <c r="B489" s="11" t="s">
        <v>580</v>
      </c>
      <c r="C489" s="12" t="s">
        <v>109</v>
      </c>
      <c r="D489" s="28">
        <v>0.125</v>
      </c>
      <c r="E489" s="28">
        <v>2.5000000000000001E-2</v>
      </c>
      <c r="F489" s="28">
        <f t="shared" si="155"/>
        <v>3.1250000000000002E-3</v>
      </c>
      <c r="G489" s="10">
        <f>SUM(D486)</f>
        <v>1.01</v>
      </c>
      <c r="H489" s="15">
        <v>3091</v>
      </c>
      <c r="I489" s="10">
        <f t="shared" si="156"/>
        <v>9.755968750000001</v>
      </c>
    </row>
    <row r="490" spans="1:13">
      <c r="A490" s="31" t="s">
        <v>39</v>
      </c>
      <c r="B490" s="11" t="s">
        <v>558</v>
      </c>
      <c r="C490" s="12"/>
      <c r="D490" s="28"/>
      <c r="E490" s="28"/>
      <c r="F490" s="28"/>
      <c r="G490" s="10">
        <v>0</v>
      </c>
      <c r="H490" s="15">
        <v>2.5</v>
      </c>
      <c r="I490" s="10">
        <f t="shared" ref="I490:I492" si="157">SUM(G490*H490)</f>
        <v>0</v>
      </c>
    </row>
    <row r="491" spans="1:13">
      <c r="A491" s="31" t="s">
        <v>39</v>
      </c>
      <c r="B491" s="11" t="s">
        <v>559</v>
      </c>
      <c r="C491" s="12"/>
      <c r="D491" s="28"/>
      <c r="E491" s="28"/>
      <c r="F491" s="28"/>
      <c r="G491" s="10">
        <v>2.5</v>
      </c>
      <c r="H491" s="15">
        <v>3.5</v>
      </c>
      <c r="I491" s="10">
        <f t="shared" si="157"/>
        <v>8.75</v>
      </c>
    </row>
    <row r="492" spans="1:13">
      <c r="A492" s="31" t="s">
        <v>39</v>
      </c>
      <c r="B492" s="11" t="s">
        <v>560</v>
      </c>
      <c r="C492" s="12"/>
      <c r="D492" s="28"/>
      <c r="E492" s="28"/>
      <c r="F492" s="28"/>
      <c r="G492" s="10">
        <v>0</v>
      </c>
      <c r="H492" s="15">
        <v>1.5</v>
      </c>
      <c r="I492" s="10">
        <f t="shared" si="157"/>
        <v>0</v>
      </c>
    </row>
    <row r="493" spans="1:13">
      <c r="B493" s="11" t="s">
        <v>27</v>
      </c>
      <c r="C493" s="12"/>
      <c r="D493" s="28"/>
      <c r="E493" s="28"/>
      <c r="F493" s="28"/>
      <c r="G493" s="10">
        <f>SUM(G488)</f>
        <v>5.6100000000000012</v>
      </c>
      <c r="H493" s="15">
        <f>SUM(D488+D488+E488+E488)*6</f>
        <v>2.0999999999999996</v>
      </c>
      <c r="I493" s="10">
        <f t="shared" ref="I493:I498" si="158">SUM(G493*H493)</f>
        <v>11.781000000000001</v>
      </c>
    </row>
    <row r="494" spans="1:13">
      <c r="B494" s="11" t="s">
        <v>13</v>
      </c>
      <c r="C494" s="12" t="s">
        <v>14</v>
      </c>
      <c r="D494" s="28" t="s">
        <v>29</v>
      </c>
      <c r="E494" s="28"/>
      <c r="F494" s="28">
        <f>SUM(G488)</f>
        <v>5.6100000000000012</v>
      </c>
      <c r="G494" s="34">
        <f>SUM(F494)/20</f>
        <v>0.28050000000000008</v>
      </c>
      <c r="H494" s="23"/>
      <c r="I494" s="10">
        <f t="shared" si="158"/>
        <v>0</v>
      </c>
    </row>
    <row r="495" spans="1:13">
      <c r="B495" s="11" t="s">
        <v>13</v>
      </c>
      <c r="C495" s="12" t="s">
        <v>14</v>
      </c>
      <c r="D495" s="28" t="s">
        <v>60</v>
      </c>
      <c r="E495" s="28"/>
      <c r="F495" s="81">
        <v>2</v>
      </c>
      <c r="G495" s="34">
        <f>SUM(F495)*0.25</f>
        <v>0.5</v>
      </c>
      <c r="H495" s="23"/>
      <c r="I495" s="10">
        <f t="shared" si="158"/>
        <v>0</v>
      </c>
    </row>
    <row r="496" spans="1:13">
      <c r="B496" s="11" t="s">
        <v>13</v>
      </c>
      <c r="C496" s="12" t="s">
        <v>14</v>
      </c>
      <c r="D496" s="28" t="s">
        <v>113</v>
      </c>
      <c r="E496" s="28"/>
      <c r="F496" s="28"/>
      <c r="G496" s="34">
        <f>SUM(G494:G495)</f>
        <v>0.78050000000000008</v>
      </c>
      <c r="H496" s="23"/>
      <c r="I496" s="10">
        <f t="shared" si="158"/>
        <v>0</v>
      </c>
    </row>
    <row r="497" spans="1:13">
      <c r="B497" s="11" t="s">
        <v>13</v>
      </c>
      <c r="C497" s="12" t="s">
        <v>14</v>
      </c>
      <c r="D497" s="28" t="s">
        <v>558</v>
      </c>
      <c r="E497" s="28"/>
      <c r="F497" s="28"/>
      <c r="G497" s="34">
        <v>0.5</v>
      </c>
      <c r="H497" s="23"/>
      <c r="I497" s="10">
        <f t="shared" si="158"/>
        <v>0</v>
      </c>
    </row>
    <row r="498" spans="1:13">
      <c r="B498" s="11" t="s">
        <v>13</v>
      </c>
      <c r="C498" s="12" t="s">
        <v>15</v>
      </c>
      <c r="D498" s="28"/>
      <c r="E498" s="28"/>
      <c r="F498" s="28"/>
      <c r="G498" s="34">
        <v>1</v>
      </c>
      <c r="H498" s="23"/>
      <c r="I498" s="10">
        <f t="shared" si="158"/>
        <v>0</v>
      </c>
    </row>
    <row r="499" spans="1:13">
      <c r="B499" s="11" t="s">
        <v>13</v>
      </c>
      <c r="C499" s="12" t="s">
        <v>15</v>
      </c>
      <c r="D499" s="28"/>
      <c r="E499" s="28"/>
      <c r="F499" s="28"/>
      <c r="G499" s="34"/>
      <c r="H499" s="23"/>
      <c r="I499" s="10">
        <f t="shared" ref="I499" si="159">SUM(G499*H499)</f>
        <v>0</v>
      </c>
    </row>
    <row r="500" spans="1:13">
      <c r="B500" s="11" t="s">
        <v>13</v>
      </c>
      <c r="C500" s="12" t="s">
        <v>15</v>
      </c>
      <c r="D500" s="28"/>
      <c r="E500" s="28"/>
      <c r="F500" s="28"/>
      <c r="G500" s="34"/>
      <c r="H500" s="23"/>
      <c r="I500" s="10">
        <f t="shared" ref="I500:I507" si="160">SUM(G500*H500)</f>
        <v>0</v>
      </c>
    </row>
    <row r="501" spans="1:13">
      <c r="B501" s="11" t="s">
        <v>13</v>
      </c>
      <c r="C501" s="12" t="s">
        <v>16</v>
      </c>
      <c r="D501" s="28"/>
      <c r="E501" s="28"/>
      <c r="F501" s="28"/>
      <c r="G501" s="34">
        <f>SUM(G488)/3</f>
        <v>1.8700000000000003</v>
      </c>
      <c r="H501" s="23"/>
      <c r="I501" s="10">
        <f t="shared" si="160"/>
        <v>0</v>
      </c>
    </row>
    <row r="502" spans="1:13">
      <c r="B502" s="11" t="s">
        <v>13</v>
      </c>
      <c r="C502" s="12" t="s">
        <v>16</v>
      </c>
      <c r="D502" s="28"/>
      <c r="E502" s="28"/>
      <c r="F502" s="28"/>
      <c r="G502" s="34"/>
      <c r="H502" s="23"/>
      <c r="I502" s="10">
        <f t="shared" si="160"/>
        <v>0</v>
      </c>
    </row>
    <row r="503" spans="1:13">
      <c r="B503" s="11" t="s">
        <v>21</v>
      </c>
      <c r="C503" s="12" t="s">
        <v>14</v>
      </c>
      <c r="D503" s="28"/>
      <c r="E503" s="28"/>
      <c r="F503" s="28"/>
      <c r="G503" s="22">
        <f>SUM(G494:G497)</f>
        <v>2.0609999999999999</v>
      </c>
      <c r="H503" s="15">
        <v>37.42</v>
      </c>
      <c r="I503" s="10">
        <f t="shared" si="160"/>
        <v>77.122619999999998</v>
      </c>
      <c r="K503" s="5">
        <f>SUM(G503)*I486</f>
        <v>4.1219999999999999</v>
      </c>
    </row>
    <row r="504" spans="1:13">
      <c r="B504" s="11" t="s">
        <v>21</v>
      </c>
      <c r="C504" s="12" t="s">
        <v>15</v>
      </c>
      <c r="D504" s="28"/>
      <c r="E504" s="28"/>
      <c r="F504" s="28"/>
      <c r="G504" s="22">
        <f>SUM(G498:G500)</f>
        <v>1</v>
      </c>
      <c r="H504" s="15">
        <v>37.42</v>
      </c>
      <c r="I504" s="10">
        <f t="shared" si="160"/>
        <v>37.42</v>
      </c>
      <c r="L504" s="5">
        <f>SUM(G504)*I486</f>
        <v>2</v>
      </c>
    </row>
    <row r="505" spans="1:13">
      <c r="B505" s="11" t="s">
        <v>21</v>
      </c>
      <c r="C505" s="12" t="s">
        <v>16</v>
      </c>
      <c r="D505" s="28"/>
      <c r="E505" s="28"/>
      <c r="F505" s="28"/>
      <c r="G505" s="22">
        <f>SUM(G501:G502)</f>
        <v>1.8700000000000003</v>
      </c>
      <c r="H505" s="15">
        <v>37.42</v>
      </c>
      <c r="I505" s="10">
        <f t="shared" si="160"/>
        <v>69.975400000000022</v>
      </c>
      <c r="M505" s="5">
        <f>SUM(G505)*I486</f>
        <v>3.7400000000000007</v>
      </c>
    </row>
    <row r="506" spans="1:13">
      <c r="B506" s="11" t="s">
        <v>13</v>
      </c>
      <c r="C506" s="12" t="s">
        <v>17</v>
      </c>
      <c r="D506" s="28"/>
      <c r="E506" s="28"/>
      <c r="F506" s="28"/>
      <c r="G506" s="34">
        <v>0.25</v>
      </c>
      <c r="H506" s="15">
        <v>37.42</v>
      </c>
      <c r="I506" s="10">
        <f t="shared" si="160"/>
        <v>9.3550000000000004</v>
      </c>
      <c r="L506" s="5">
        <f>SUM(G506)*I486</f>
        <v>0.5</v>
      </c>
    </row>
    <row r="507" spans="1:13">
      <c r="B507" s="11" t="s">
        <v>12</v>
      </c>
      <c r="C507" s="12"/>
      <c r="D507" s="28"/>
      <c r="E507" s="28"/>
      <c r="F507" s="28"/>
      <c r="G507" s="10"/>
      <c r="H507" s="15">
        <v>37.42</v>
      </c>
      <c r="I507" s="10">
        <f t="shared" si="160"/>
        <v>0</v>
      </c>
    </row>
    <row r="508" spans="1:13">
      <c r="B508" s="11" t="s">
        <v>11</v>
      </c>
      <c r="C508" s="12"/>
      <c r="D508" s="28"/>
      <c r="E508" s="28"/>
      <c r="F508" s="28"/>
      <c r="G508" s="10">
        <v>1</v>
      </c>
      <c r="H508" s="15">
        <f>SUM(I488:I507)*0.01</f>
        <v>3.416193637500001</v>
      </c>
      <c r="I508" s="10">
        <f>SUM(G508*H508)</f>
        <v>3.416193637500001</v>
      </c>
    </row>
    <row r="509" spans="1:13" s="2" customFormat="1" ht="13.6">
      <c r="B509" s="8" t="s">
        <v>10</v>
      </c>
      <c r="D509" s="27"/>
      <c r="E509" s="27"/>
      <c r="F509" s="27"/>
      <c r="G509" s="6">
        <f>SUM(G503:G506)</f>
        <v>5.181</v>
      </c>
      <c r="H509" s="14"/>
      <c r="I509" s="6">
        <f>SUM(I488:I508)</f>
        <v>345.03555738750009</v>
      </c>
      <c r="J509" s="6">
        <f>SUM(I509)*I486</f>
        <v>690.07111477500018</v>
      </c>
      <c r="K509" s="6">
        <f>SUM(K503:K508)</f>
        <v>4.1219999999999999</v>
      </c>
      <c r="L509" s="6">
        <f t="shared" ref="L509:M509" si="161">SUM(L503:L508)</f>
        <v>2.5</v>
      </c>
      <c r="M509" s="6">
        <f t="shared" si="161"/>
        <v>3.7400000000000007</v>
      </c>
    </row>
    <row r="510" spans="1:13" ht="15.65">
      <c r="A510" s="3" t="s">
        <v>9</v>
      </c>
      <c r="B510" s="154" t="s">
        <v>217</v>
      </c>
      <c r="C510" s="12" t="s">
        <v>312</v>
      </c>
      <c r="D510" s="26">
        <v>1.01</v>
      </c>
      <c r="E510" s="26">
        <v>2.1</v>
      </c>
      <c r="F510" s="182">
        <v>0.10199999999999999</v>
      </c>
      <c r="G510" s="10" t="s">
        <v>579</v>
      </c>
      <c r="H510" s="13" t="s">
        <v>22</v>
      </c>
      <c r="I510" s="24">
        <v>2</v>
      </c>
    </row>
    <row r="511" spans="1:13" s="2" customFormat="1" ht="13.6">
      <c r="A511" s="77" t="s">
        <v>118</v>
      </c>
      <c r="B511" s="8" t="s">
        <v>3</v>
      </c>
      <c r="C511" s="2" t="s">
        <v>4</v>
      </c>
      <c r="D511" s="27" t="s">
        <v>5</v>
      </c>
      <c r="E511" s="27" t="s">
        <v>5</v>
      </c>
      <c r="F511" s="27" t="s">
        <v>23</v>
      </c>
      <c r="G511" s="6" t="s">
        <v>6</v>
      </c>
      <c r="H511" s="14" t="s">
        <v>7</v>
      </c>
      <c r="I511" s="6" t="s">
        <v>8</v>
      </c>
      <c r="J511" s="6"/>
      <c r="K511" s="6" t="s">
        <v>18</v>
      </c>
      <c r="L511" s="6" t="s">
        <v>19</v>
      </c>
      <c r="M511" s="6" t="s">
        <v>20</v>
      </c>
    </row>
    <row r="512" spans="1:13">
      <c r="A512" s="30" t="s">
        <v>24</v>
      </c>
      <c r="B512" s="11" t="s">
        <v>217</v>
      </c>
      <c r="C512" s="12" t="s">
        <v>109</v>
      </c>
      <c r="D512" s="28">
        <v>0.125</v>
      </c>
      <c r="E512" s="28">
        <v>0.05</v>
      </c>
      <c r="F512" s="28">
        <f t="shared" ref="F512:F513" si="162">SUM(D512*E512)</f>
        <v>6.2500000000000003E-3</v>
      </c>
      <c r="G512" s="10">
        <f>SUM(D510+E510+E510+0.4)</f>
        <v>5.6100000000000012</v>
      </c>
      <c r="H512" s="15">
        <v>3350</v>
      </c>
      <c r="I512" s="10">
        <f t="shared" ref="I512:I513" si="163">SUM(F512*G512)*H512</f>
        <v>117.45937500000004</v>
      </c>
    </row>
    <row r="513" spans="1:12">
      <c r="A513" s="30" t="s">
        <v>24</v>
      </c>
      <c r="B513" s="11" t="s">
        <v>580</v>
      </c>
      <c r="C513" s="12" t="s">
        <v>109</v>
      </c>
      <c r="D513" s="28">
        <v>0.125</v>
      </c>
      <c r="E513" s="28">
        <v>2.5000000000000001E-2</v>
      </c>
      <c r="F513" s="28">
        <f t="shared" si="162"/>
        <v>3.1250000000000002E-3</v>
      </c>
      <c r="G513" s="10">
        <f>SUM(D510)</f>
        <v>1.01</v>
      </c>
      <c r="H513" s="15">
        <v>3091</v>
      </c>
      <c r="I513" s="10">
        <f t="shared" si="163"/>
        <v>9.755968750000001</v>
      </c>
    </row>
    <row r="514" spans="1:12">
      <c r="A514" s="31" t="s">
        <v>39</v>
      </c>
      <c r="B514" s="11" t="s">
        <v>558</v>
      </c>
      <c r="C514" s="12"/>
      <c r="D514" s="28"/>
      <c r="E514" s="28"/>
      <c r="F514" s="28"/>
      <c r="G514" s="10">
        <v>0</v>
      </c>
      <c r="H514" s="15">
        <v>2.5</v>
      </c>
      <c r="I514" s="10">
        <f t="shared" ref="I514:I516" si="164">SUM(G514*H514)</f>
        <v>0</v>
      </c>
    </row>
    <row r="515" spans="1:12">
      <c r="A515" s="31" t="s">
        <v>39</v>
      </c>
      <c r="B515" s="11" t="s">
        <v>559</v>
      </c>
      <c r="C515" s="12"/>
      <c r="D515" s="28"/>
      <c r="E515" s="28"/>
      <c r="F515" s="28"/>
      <c r="G515" s="10">
        <v>2.5</v>
      </c>
      <c r="H515" s="15">
        <v>3.5</v>
      </c>
      <c r="I515" s="10">
        <f t="shared" si="164"/>
        <v>8.75</v>
      </c>
    </row>
    <row r="516" spans="1:12">
      <c r="A516" s="31" t="s">
        <v>39</v>
      </c>
      <c r="B516" s="11" t="s">
        <v>560</v>
      </c>
      <c r="C516" s="12"/>
      <c r="D516" s="28"/>
      <c r="E516" s="28"/>
      <c r="F516" s="28"/>
      <c r="G516" s="10">
        <v>2.5</v>
      </c>
      <c r="H516" s="15">
        <v>1.5</v>
      </c>
      <c r="I516" s="10">
        <f t="shared" si="164"/>
        <v>3.75</v>
      </c>
    </row>
    <row r="517" spans="1:12">
      <c r="B517" s="11" t="s">
        <v>27</v>
      </c>
      <c r="C517" s="12"/>
      <c r="D517" s="28"/>
      <c r="E517" s="28"/>
      <c r="F517" s="28"/>
      <c r="G517" s="10">
        <f>SUM(G512)</f>
        <v>5.6100000000000012</v>
      </c>
      <c r="H517" s="15">
        <f>SUM(D512+D512+E512+E512)*6</f>
        <v>2.0999999999999996</v>
      </c>
      <c r="I517" s="10">
        <f t="shared" ref="I517:I522" si="165">SUM(G517*H517)</f>
        <v>11.781000000000001</v>
      </c>
    </row>
    <row r="518" spans="1:12">
      <c r="B518" s="11" t="s">
        <v>13</v>
      </c>
      <c r="C518" s="12" t="s">
        <v>14</v>
      </c>
      <c r="D518" s="28" t="s">
        <v>29</v>
      </c>
      <c r="E518" s="28"/>
      <c r="F518" s="28">
        <f>SUM(G512)</f>
        <v>5.6100000000000012</v>
      </c>
      <c r="G518" s="34">
        <f>SUM(F518)/20</f>
        <v>0.28050000000000008</v>
      </c>
      <c r="H518" s="23"/>
      <c r="I518" s="10">
        <f t="shared" si="165"/>
        <v>0</v>
      </c>
    </row>
    <row r="519" spans="1:12">
      <c r="B519" s="11" t="s">
        <v>13</v>
      </c>
      <c r="C519" s="12" t="s">
        <v>14</v>
      </c>
      <c r="D519" s="28" t="s">
        <v>60</v>
      </c>
      <c r="E519" s="28"/>
      <c r="F519" s="81">
        <v>2</v>
      </c>
      <c r="G519" s="34">
        <f>SUM(F519)*0.25</f>
        <v>0.5</v>
      </c>
      <c r="H519" s="23"/>
      <c r="I519" s="10">
        <f t="shared" si="165"/>
        <v>0</v>
      </c>
    </row>
    <row r="520" spans="1:12">
      <c r="B520" s="11" t="s">
        <v>13</v>
      </c>
      <c r="C520" s="12" t="s">
        <v>14</v>
      </c>
      <c r="D520" s="28" t="s">
        <v>113</v>
      </c>
      <c r="E520" s="28"/>
      <c r="F520" s="28"/>
      <c r="G520" s="34">
        <f>SUM(G518:G519)</f>
        <v>0.78050000000000008</v>
      </c>
      <c r="H520" s="23"/>
      <c r="I520" s="10">
        <f t="shared" si="165"/>
        <v>0</v>
      </c>
    </row>
    <row r="521" spans="1:12">
      <c r="B521" s="11" t="s">
        <v>13</v>
      </c>
      <c r="C521" s="12" t="s">
        <v>14</v>
      </c>
      <c r="D521" s="28" t="s">
        <v>558</v>
      </c>
      <c r="E521" s="28"/>
      <c r="F521" s="28"/>
      <c r="G521" s="34">
        <v>0.5</v>
      </c>
      <c r="H521" s="23"/>
      <c r="I521" s="10">
        <f t="shared" si="165"/>
        <v>0</v>
      </c>
    </row>
    <row r="522" spans="1:12">
      <c r="B522" s="11" t="s">
        <v>13</v>
      </c>
      <c r="C522" s="12" t="s">
        <v>15</v>
      </c>
      <c r="D522" s="28"/>
      <c r="E522" s="28"/>
      <c r="F522" s="28"/>
      <c r="G522" s="34">
        <v>1</v>
      </c>
      <c r="H522" s="23"/>
      <c r="I522" s="10">
        <f t="shared" si="165"/>
        <v>0</v>
      </c>
    </row>
    <row r="523" spans="1:12">
      <c r="B523" s="11" t="s">
        <v>13</v>
      </c>
      <c r="C523" s="12" t="s">
        <v>15</v>
      </c>
      <c r="D523" s="28"/>
      <c r="E523" s="28"/>
      <c r="F523" s="28"/>
      <c r="G523" s="34"/>
      <c r="H523" s="23"/>
      <c r="I523" s="10">
        <f t="shared" ref="I523" si="166">SUM(G523*H523)</f>
        <v>0</v>
      </c>
    </row>
    <row r="524" spans="1:12">
      <c r="B524" s="11" t="s">
        <v>13</v>
      </c>
      <c r="C524" s="12" t="s">
        <v>15</v>
      </c>
      <c r="D524" s="28"/>
      <c r="E524" s="28"/>
      <c r="F524" s="28"/>
      <c r="G524" s="34"/>
      <c r="H524" s="23"/>
      <c r="I524" s="10">
        <f t="shared" ref="I524:I531" si="167">SUM(G524*H524)</f>
        <v>0</v>
      </c>
    </row>
    <row r="525" spans="1:12">
      <c r="B525" s="11" t="s">
        <v>13</v>
      </c>
      <c r="C525" s="12" t="s">
        <v>16</v>
      </c>
      <c r="D525" s="28"/>
      <c r="E525" s="28"/>
      <c r="F525" s="28"/>
      <c r="G525" s="34">
        <f>SUM(G512)/3</f>
        <v>1.8700000000000003</v>
      </c>
      <c r="H525" s="23"/>
      <c r="I525" s="10">
        <f t="shared" si="167"/>
        <v>0</v>
      </c>
    </row>
    <row r="526" spans="1:12">
      <c r="B526" s="11" t="s">
        <v>13</v>
      </c>
      <c r="C526" s="12" t="s">
        <v>16</v>
      </c>
      <c r="D526" s="28"/>
      <c r="E526" s="28"/>
      <c r="F526" s="28"/>
      <c r="G526" s="34"/>
      <c r="H526" s="23"/>
      <c r="I526" s="10">
        <f t="shared" si="167"/>
        <v>0</v>
      </c>
    </row>
    <row r="527" spans="1:12">
      <c r="B527" s="11" t="s">
        <v>21</v>
      </c>
      <c r="C527" s="12" t="s">
        <v>14</v>
      </c>
      <c r="D527" s="28"/>
      <c r="E527" s="28"/>
      <c r="F527" s="28"/>
      <c r="G527" s="22">
        <f>SUM(G518:G521)</f>
        <v>2.0609999999999999</v>
      </c>
      <c r="H527" s="15">
        <v>37.42</v>
      </c>
      <c r="I527" s="10">
        <f t="shared" si="167"/>
        <v>77.122619999999998</v>
      </c>
      <c r="K527" s="5">
        <f>SUM(G527)*I510</f>
        <v>4.1219999999999999</v>
      </c>
    </row>
    <row r="528" spans="1:12">
      <c r="B528" s="11" t="s">
        <v>21</v>
      </c>
      <c r="C528" s="12" t="s">
        <v>15</v>
      </c>
      <c r="D528" s="28"/>
      <c r="E528" s="28"/>
      <c r="F528" s="28"/>
      <c r="G528" s="22">
        <f>SUM(G522:G524)</f>
        <v>1</v>
      </c>
      <c r="H528" s="15">
        <v>37.42</v>
      </c>
      <c r="I528" s="10">
        <f t="shared" si="167"/>
        <v>37.42</v>
      </c>
      <c r="L528" s="5">
        <f>SUM(G528)*I510</f>
        <v>2</v>
      </c>
    </row>
    <row r="529" spans="1:13">
      <c r="B529" s="11" t="s">
        <v>21</v>
      </c>
      <c r="C529" s="12" t="s">
        <v>16</v>
      </c>
      <c r="D529" s="28"/>
      <c r="E529" s="28"/>
      <c r="F529" s="28"/>
      <c r="G529" s="22">
        <f>SUM(G525:G526)</f>
        <v>1.8700000000000003</v>
      </c>
      <c r="H529" s="15">
        <v>37.42</v>
      </c>
      <c r="I529" s="10">
        <f t="shared" si="167"/>
        <v>69.975400000000022</v>
      </c>
      <c r="M529" s="5">
        <f>SUM(G529)*I510</f>
        <v>3.7400000000000007</v>
      </c>
    </row>
    <row r="530" spans="1:13">
      <c r="B530" s="11" t="s">
        <v>13</v>
      </c>
      <c r="C530" s="12" t="s">
        <v>17</v>
      </c>
      <c r="D530" s="28"/>
      <c r="E530" s="28"/>
      <c r="F530" s="28"/>
      <c r="G530" s="34">
        <v>0.25</v>
      </c>
      <c r="H530" s="15">
        <v>37.42</v>
      </c>
      <c r="I530" s="10">
        <f t="shared" si="167"/>
        <v>9.3550000000000004</v>
      </c>
      <c r="L530" s="5">
        <f>SUM(G530)*I510</f>
        <v>0.5</v>
      </c>
    </row>
    <row r="531" spans="1:13">
      <c r="B531" s="11" t="s">
        <v>12</v>
      </c>
      <c r="C531" s="12"/>
      <c r="D531" s="28"/>
      <c r="E531" s="28"/>
      <c r="F531" s="28"/>
      <c r="G531" s="10"/>
      <c r="H531" s="15">
        <v>37.42</v>
      </c>
      <c r="I531" s="10">
        <f t="shared" si="167"/>
        <v>0</v>
      </c>
    </row>
    <row r="532" spans="1:13">
      <c r="B532" s="11" t="s">
        <v>11</v>
      </c>
      <c r="C532" s="12"/>
      <c r="D532" s="28"/>
      <c r="E532" s="28"/>
      <c r="F532" s="28"/>
      <c r="G532" s="10">
        <v>1</v>
      </c>
      <c r="H532" s="15">
        <f>SUM(I512:I531)*0.01</f>
        <v>3.4536936375000011</v>
      </c>
      <c r="I532" s="10">
        <f>SUM(G532*H532)</f>
        <v>3.4536936375000011</v>
      </c>
    </row>
    <row r="533" spans="1:13" s="2" customFormat="1" ht="13.6">
      <c r="B533" s="8" t="s">
        <v>10</v>
      </c>
      <c r="D533" s="27"/>
      <c r="E533" s="27"/>
      <c r="F533" s="27"/>
      <c r="G533" s="6">
        <f>SUM(G527:G530)</f>
        <v>5.181</v>
      </c>
      <c r="H533" s="14"/>
      <c r="I533" s="6">
        <f>SUM(I512:I532)</f>
        <v>348.82305738750011</v>
      </c>
      <c r="J533" s="6">
        <f>SUM(I533)*I510</f>
        <v>697.64611477500023</v>
      </c>
      <c r="K533" s="6">
        <f>SUM(K527:K532)</f>
        <v>4.1219999999999999</v>
      </c>
      <c r="L533" s="6">
        <f t="shared" ref="L533:M533" si="168">SUM(L527:L532)</f>
        <v>2.5</v>
      </c>
      <c r="M533" s="6">
        <f t="shared" si="168"/>
        <v>3.7400000000000007</v>
      </c>
    </row>
    <row r="534" spans="1:13" ht="15.65">
      <c r="A534" s="3" t="s">
        <v>9</v>
      </c>
      <c r="B534" s="154" t="s">
        <v>217</v>
      </c>
      <c r="C534" s="12" t="s">
        <v>360</v>
      </c>
      <c r="D534" s="26">
        <v>1.25</v>
      </c>
      <c r="E534" s="26">
        <v>2.2749999999999999</v>
      </c>
      <c r="F534" s="182">
        <v>0.12</v>
      </c>
      <c r="G534" s="10" t="s">
        <v>566</v>
      </c>
      <c r="H534" s="13" t="s">
        <v>22</v>
      </c>
      <c r="I534" s="24">
        <v>1</v>
      </c>
    </row>
    <row r="535" spans="1:13" s="2" customFormat="1" ht="13.6">
      <c r="A535" s="77" t="s">
        <v>118</v>
      </c>
      <c r="B535" s="8" t="s">
        <v>3</v>
      </c>
      <c r="C535" s="2" t="s">
        <v>4</v>
      </c>
      <c r="D535" s="27" t="s">
        <v>5</v>
      </c>
      <c r="E535" s="27" t="s">
        <v>5</v>
      </c>
      <c r="F535" s="27" t="s">
        <v>23</v>
      </c>
      <c r="G535" s="6" t="s">
        <v>6</v>
      </c>
      <c r="H535" s="14" t="s">
        <v>7</v>
      </c>
      <c r="I535" s="6" t="s">
        <v>8</v>
      </c>
      <c r="J535" s="6"/>
      <c r="K535" s="6" t="s">
        <v>18</v>
      </c>
      <c r="L535" s="6" t="s">
        <v>19</v>
      </c>
      <c r="M535" s="6" t="s">
        <v>20</v>
      </c>
    </row>
    <row r="536" spans="1:13">
      <c r="A536" s="30" t="s">
        <v>24</v>
      </c>
      <c r="B536" s="11" t="s">
        <v>217</v>
      </c>
      <c r="C536" s="12" t="s">
        <v>561</v>
      </c>
      <c r="D536" s="28">
        <v>0.125</v>
      </c>
      <c r="E536" s="28">
        <v>0.05</v>
      </c>
      <c r="F536" s="28">
        <f t="shared" ref="F536:F537" si="169">SUM(D536*E536)</f>
        <v>6.2500000000000003E-3</v>
      </c>
      <c r="G536" s="10">
        <f>SUM(D534+E534+E534+0.4)</f>
        <v>6.2</v>
      </c>
      <c r="H536" s="15">
        <v>1248</v>
      </c>
      <c r="I536" s="10">
        <f t="shared" ref="I536:I537" si="170">SUM(F536*G536)*H536</f>
        <v>48.360000000000007</v>
      </c>
    </row>
    <row r="537" spans="1:13">
      <c r="A537" s="30" t="s">
        <v>24</v>
      </c>
      <c r="B537" s="11" t="s">
        <v>580</v>
      </c>
      <c r="C537" s="12" t="s">
        <v>561</v>
      </c>
      <c r="D537" s="28">
        <v>0.125</v>
      </c>
      <c r="E537" s="28">
        <v>2.5000000000000001E-2</v>
      </c>
      <c r="F537" s="28">
        <f t="shared" si="169"/>
        <v>3.1250000000000002E-3</v>
      </c>
      <c r="G537" s="10">
        <f>SUM(D534)</f>
        <v>1.25</v>
      </c>
      <c r="H537" s="15">
        <v>1015</v>
      </c>
      <c r="I537" s="10">
        <f t="shared" si="170"/>
        <v>3.96484375</v>
      </c>
    </row>
    <row r="538" spans="1:13">
      <c r="A538" s="31" t="s">
        <v>39</v>
      </c>
      <c r="B538" s="11" t="s">
        <v>558</v>
      </c>
      <c r="C538" s="12"/>
      <c r="D538" s="28"/>
      <c r="E538" s="28"/>
      <c r="F538" s="28"/>
      <c r="G538" s="10">
        <v>0</v>
      </c>
      <c r="H538" s="15">
        <v>2.5</v>
      </c>
      <c r="I538" s="10">
        <f t="shared" ref="I538:I540" si="171">SUM(G538*H538)</f>
        <v>0</v>
      </c>
    </row>
    <row r="539" spans="1:13">
      <c r="A539" s="31" t="s">
        <v>39</v>
      </c>
      <c r="B539" s="11" t="s">
        <v>559</v>
      </c>
      <c r="C539" s="12"/>
      <c r="D539" s="28"/>
      <c r="E539" s="28"/>
      <c r="F539" s="28"/>
      <c r="G539" s="10">
        <v>3</v>
      </c>
      <c r="H539" s="15">
        <v>3.5</v>
      </c>
      <c r="I539" s="10">
        <f t="shared" si="171"/>
        <v>10.5</v>
      </c>
    </row>
    <row r="540" spans="1:13">
      <c r="A540" s="31" t="s">
        <v>39</v>
      </c>
      <c r="B540" s="11" t="s">
        <v>560</v>
      </c>
      <c r="C540" s="12"/>
      <c r="D540" s="28"/>
      <c r="E540" s="28"/>
      <c r="F540" s="28"/>
      <c r="G540" s="10">
        <v>0</v>
      </c>
      <c r="H540" s="15">
        <v>1.5</v>
      </c>
      <c r="I540" s="10">
        <f t="shared" si="171"/>
        <v>0</v>
      </c>
    </row>
    <row r="541" spans="1:13">
      <c r="B541" s="11" t="s">
        <v>27</v>
      </c>
      <c r="C541" s="12"/>
      <c r="D541" s="28"/>
      <c r="E541" s="28"/>
      <c r="F541" s="28"/>
      <c r="G541" s="10">
        <f>SUM(G536)</f>
        <v>6.2</v>
      </c>
      <c r="H541" s="15">
        <f>SUM(D536+D536+E536+E536)*2</f>
        <v>0.7</v>
      </c>
      <c r="I541" s="10">
        <f t="shared" ref="I541:I546" si="172">SUM(G541*H541)</f>
        <v>4.34</v>
      </c>
    </row>
    <row r="542" spans="1:13">
      <c r="B542" s="11" t="s">
        <v>13</v>
      </c>
      <c r="C542" s="12" t="s">
        <v>14</v>
      </c>
      <c r="D542" s="28" t="s">
        <v>29</v>
      </c>
      <c r="E542" s="28"/>
      <c r="F542" s="28">
        <f>SUM(G536)</f>
        <v>6.2</v>
      </c>
      <c r="G542" s="34">
        <f>SUM(F542)/20</f>
        <v>0.31</v>
      </c>
      <c r="H542" s="23"/>
      <c r="I542" s="10">
        <f t="shared" si="172"/>
        <v>0</v>
      </c>
    </row>
    <row r="543" spans="1:13">
      <c r="B543" s="11" t="s">
        <v>13</v>
      </c>
      <c r="C543" s="12" t="s">
        <v>14</v>
      </c>
      <c r="D543" s="28" t="s">
        <v>60</v>
      </c>
      <c r="E543" s="28"/>
      <c r="F543" s="81">
        <v>2</v>
      </c>
      <c r="G543" s="34">
        <f>SUM(F543)*0.25</f>
        <v>0.5</v>
      </c>
      <c r="H543" s="23"/>
      <c r="I543" s="10">
        <f t="shared" si="172"/>
        <v>0</v>
      </c>
    </row>
    <row r="544" spans="1:13">
      <c r="B544" s="11" t="s">
        <v>13</v>
      </c>
      <c r="C544" s="12" t="s">
        <v>14</v>
      </c>
      <c r="D544" s="28" t="s">
        <v>113</v>
      </c>
      <c r="E544" s="28"/>
      <c r="F544" s="28"/>
      <c r="G544" s="34">
        <f>SUM(G542:G543)</f>
        <v>0.81</v>
      </c>
      <c r="H544" s="23"/>
      <c r="I544" s="10">
        <f t="shared" si="172"/>
        <v>0</v>
      </c>
    </row>
    <row r="545" spans="1:13">
      <c r="B545" s="11" t="s">
        <v>13</v>
      </c>
      <c r="C545" s="12" t="s">
        <v>14</v>
      </c>
      <c r="D545" s="28" t="s">
        <v>558</v>
      </c>
      <c r="E545" s="28"/>
      <c r="F545" s="28"/>
      <c r="G545" s="34">
        <v>0.25</v>
      </c>
      <c r="H545" s="23"/>
      <c r="I545" s="10">
        <f t="shared" si="172"/>
        <v>0</v>
      </c>
    </row>
    <row r="546" spans="1:13">
      <c r="B546" s="11" t="s">
        <v>13</v>
      </c>
      <c r="C546" s="12" t="s">
        <v>15</v>
      </c>
      <c r="D546" s="28"/>
      <c r="E546" s="28"/>
      <c r="F546" s="28"/>
      <c r="G546" s="34">
        <v>1</v>
      </c>
      <c r="H546" s="23"/>
      <c r="I546" s="10">
        <f t="shared" si="172"/>
        <v>0</v>
      </c>
    </row>
    <row r="547" spans="1:13">
      <c r="B547" s="11" t="s">
        <v>13</v>
      </c>
      <c r="C547" s="12" t="s">
        <v>15</v>
      </c>
      <c r="D547" s="28"/>
      <c r="E547" s="28"/>
      <c r="F547" s="28"/>
      <c r="G547" s="34"/>
      <c r="H547" s="23"/>
      <c r="I547" s="10">
        <f t="shared" ref="I547" si="173">SUM(G547*H547)</f>
        <v>0</v>
      </c>
    </row>
    <row r="548" spans="1:13">
      <c r="B548" s="11" t="s">
        <v>13</v>
      </c>
      <c r="C548" s="12" t="s">
        <v>15</v>
      </c>
      <c r="D548" s="28"/>
      <c r="E548" s="28"/>
      <c r="F548" s="28"/>
      <c r="G548" s="34"/>
      <c r="H548" s="23"/>
      <c r="I548" s="10">
        <f t="shared" ref="I548:I555" si="174">SUM(G548*H548)</f>
        <v>0</v>
      </c>
    </row>
    <row r="549" spans="1:13">
      <c r="B549" s="11" t="s">
        <v>13</v>
      </c>
      <c r="C549" s="12" t="s">
        <v>16</v>
      </c>
      <c r="D549" s="28"/>
      <c r="E549" s="28"/>
      <c r="F549" s="28"/>
      <c r="G549" s="34">
        <f>SUM(G536)/10</f>
        <v>0.62</v>
      </c>
      <c r="H549" s="23"/>
      <c r="I549" s="10">
        <f t="shared" si="174"/>
        <v>0</v>
      </c>
    </row>
    <row r="550" spans="1:13">
      <c r="B550" s="11" t="s">
        <v>13</v>
      </c>
      <c r="C550" s="12" t="s">
        <v>16</v>
      </c>
      <c r="D550" s="28"/>
      <c r="E550" s="28"/>
      <c r="F550" s="28"/>
      <c r="G550" s="34"/>
      <c r="H550" s="23"/>
      <c r="I550" s="10">
        <f t="shared" si="174"/>
        <v>0</v>
      </c>
    </row>
    <row r="551" spans="1:13">
      <c r="B551" s="11" t="s">
        <v>21</v>
      </c>
      <c r="C551" s="12" t="s">
        <v>14</v>
      </c>
      <c r="D551" s="28"/>
      <c r="E551" s="28"/>
      <c r="F551" s="28"/>
      <c r="G551" s="22">
        <f>SUM(G542:G545)</f>
        <v>1.87</v>
      </c>
      <c r="H551" s="15">
        <v>37.42</v>
      </c>
      <c r="I551" s="10">
        <f t="shared" si="174"/>
        <v>69.975400000000008</v>
      </c>
      <c r="K551" s="5">
        <f>SUM(G551)*I534</f>
        <v>1.87</v>
      </c>
    </row>
    <row r="552" spans="1:13">
      <c r="B552" s="11" t="s">
        <v>21</v>
      </c>
      <c r="C552" s="12" t="s">
        <v>15</v>
      </c>
      <c r="D552" s="28"/>
      <c r="E552" s="28"/>
      <c r="F552" s="28"/>
      <c r="G552" s="22">
        <f>SUM(G546:G548)</f>
        <v>1</v>
      </c>
      <c r="H552" s="15">
        <v>37.42</v>
      </c>
      <c r="I552" s="10">
        <f t="shared" si="174"/>
        <v>37.42</v>
      </c>
      <c r="L552" s="5">
        <f>SUM(G552)*I534</f>
        <v>1</v>
      </c>
    </row>
    <row r="553" spans="1:13">
      <c r="B553" s="11" t="s">
        <v>21</v>
      </c>
      <c r="C553" s="12" t="s">
        <v>16</v>
      </c>
      <c r="D553" s="28"/>
      <c r="E553" s="28"/>
      <c r="F553" s="28"/>
      <c r="G553" s="22">
        <f>SUM(G549:G550)</f>
        <v>0.62</v>
      </c>
      <c r="H553" s="15">
        <v>37.42</v>
      </c>
      <c r="I553" s="10">
        <f t="shared" si="174"/>
        <v>23.200400000000002</v>
      </c>
      <c r="M553" s="5">
        <f>SUM(G553)*I534</f>
        <v>0.62</v>
      </c>
    </row>
    <row r="554" spans="1:13">
      <c r="B554" s="11" t="s">
        <v>13</v>
      </c>
      <c r="C554" s="12" t="s">
        <v>17</v>
      </c>
      <c r="D554" s="28"/>
      <c r="E554" s="28"/>
      <c r="F554" s="28"/>
      <c r="G554" s="34">
        <v>0.25</v>
      </c>
      <c r="H554" s="15">
        <v>37.42</v>
      </c>
      <c r="I554" s="10">
        <f t="shared" si="174"/>
        <v>9.3550000000000004</v>
      </c>
      <c r="L554" s="5">
        <f>SUM(G554)*I534</f>
        <v>0.25</v>
      </c>
    </row>
    <row r="555" spans="1:13">
      <c r="B555" s="11" t="s">
        <v>12</v>
      </c>
      <c r="C555" s="12"/>
      <c r="D555" s="28"/>
      <c r="E555" s="28"/>
      <c r="F555" s="28"/>
      <c r="G555" s="10"/>
      <c r="H555" s="15">
        <v>37.42</v>
      </c>
      <c r="I555" s="10">
        <f t="shared" si="174"/>
        <v>0</v>
      </c>
    </row>
    <row r="556" spans="1:13">
      <c r="B556" s="11" t="s">
        <v>11</v>
      </c>
      <c r="C556" s="12"/>
      <c r="D556" s="28"/>
      <c r="E556" s="28"/>
      <c r="F556" s="28"/>
      <c r="G556" s="10">
        <v>1</v>
      </c>
      <c r="H556" s="15">
        <f>SUM(I536:I555)*0.01</f>
        <v>2.0711564375000004</v>
      </c>
      <c r="I556" s="10">
        <f>SUM(G556*H556)</f>
        <v>2.0711564375000004</v>
      </c>
    </row>
    <row r="557" spans="1:13" s="2" customFormat="1" ht="13.6">
      <c r="B557" s="8" t="s">
        <v>10</v>
      </c>
      <c r="D557" s="27"/>
      <c r="E557" s="27"/>
      <c r="F557" s="27"/>
      <c r="G557" s="6">
        <f>SUM(G551:G554)</f>
        <v>3.74</v>
      </c>
      <c r="H557" s="14"/>
      <c r="I557" s="6">
        <f>SUM(I536:I556)</f>
        <v>209.18680018750004</v>
      </c>
      <c r="J557" s="6">
        <f>SUM(I557)*I534</f>
        <v>209.18680018750004</v>
      </c>
      <c r="K557" s="6">
        <f>SUM(K551:K556)</f>
        <v>1.87</v>
      </c>
      <c r="L557" s="6">
        <f t="shared" ref="L557:M557" si="175">SUM(L551:L556)</f>
        <v>1.25</v>
      </c>
      <c r="M557" s="6">
        <f t="shared" si="175"/>
        <v>0.62</v>
      </c>
    </row>
    <row r="558" spans="1:13" ht="15.65">
      <c r="A558" s="3" t="s">
        <v>9</v>
      </c>
      <c r="B558" s="154" t="s">
        <v>217</v>
      </c>
      <c r="C558" s="12" t="s">
        <v>360</v>
      </c>
      <c r="D558" s="26">
        <v>1.01</v>
      </c>
      <c r="E558" s="26">
        <v>2.1</v>
      </c>
      <c r="F558" s="182">
        <v>0.12</v>
      </c>
      <c r="G558" s="10" t="s">
        <v>581</v>
      </c>
      <c r="H558" s="13" t="s">
        <v>22</v>
      </c>
      <c r="I558" s="24">
        <v>1</v>
      </c>
    </row>
    <row r="559" spans="1:13" s="2" customFormat="1" ht="13.6">
      <c r="A559" s="77" t="s">
        <v>118</v>
      </c>
      <c r="B559" s="8" t="s">
        <v>3</v>
      </c>
      <c r="C559" s="2" t="s">
        <v>4</v>
      </c>
      <c r="D559" s="27" t="s">
        <v>5</v>
      </c>
      <c r="E559" s="27" t="s">
        <v>5</v>
      </c>
      <c r="F559" s="27" t="s">
        <v>23</v>
      </c>
      <c r="G559" s="6" t="s">
        <v>6</v>
      </c>
      <c r="H559" s="14" t="s">
        <v>7</v>
      </c>
      <c r="I559" s="6" t="s">
        <v>8</v>
      </c>
      <c r="J559" s="6"/>
      <c r="K559" s="6" t="s">
        <v>18</v>
      </c>
      <c r="L559" s="6" t="s">
        <v>19</v>
      </c>
      <c r="M559" s="6" t="s">
        <v>20</v>
      </c>
    </row>
    <row r="560" spans="1:13">
      <c r="A560" s="30" t="s">
        <v>24</v>
      </c>
      <c r="B560" s="11" t="s">
        <v>217</v>
      </c>
      <c r="C560" s="12" t="s">
        <v>578</v>
      </c>
      <c r="D560" s="28">
        <v>0.125</v>
      </c>
      <c r="E560" s="28">
        <v>0.05</v>
      </c>
      <c r="F560" s="28">
        <f t="shared" ref="F560:F561" si="176">SUM(D560*E560)</f>
        <v>6.2500000000000003E-3</v>
      </c>
      <c r="G560" s="10">
        <f>SUM(D558+E558+E558+0.4)</f>
        <v>5.6100000000000012</v>
      </c>
      <c r="H560" s="15">
        <v>1800</v>
      </c>
      <c r="I560" s="10">
        <f t="shared" ref="I560:I561" si="177">SUM(F560*G560)*H560</f>
        <v>63.112500000000018</v>
      </c>
    </row>
    <row r="561" spans="1:12">
      <c r="A561" s="30" t="s">
        <v>24</v>
      </c>
      <c r="B561" s="11" t="s">
        <v>580</v>
      </c>
      <c r="C561" s="12" t="s">
        <v>578</v>
      </c>
      <c r="D561" s="28">
        <v>0.125</v>
      </c>
      <c r="E561" s="28">
        <v>2.5000000000000001E-2</v>
      </c>
      <c r="F561" s="28">
        <f t="shared" si="176"/>
        <v>3.1250000000000002E-3</v>
      </c>
      <c r="G561" s="10">
        <f>SUM(D558)</f>
        <v>1.01</v>
      </c>
      <c r="H561" s="15">
        <v>1800</v>
      </c>
      <c r="I561" s="10">
        <f t="shared" si="177"/>
        <v>5.6812500000000004</v>
      </c>
    </row>
    <row r="562" spans="1:12">
      <c r="A562" s="31" t="s">
        <v>39</v>
      </c>
      <c r="B562" s="11" t="s">
        <v>558</v>
      </c>
      <c r="C562" s="12"/>
      <c r="D562" s="28"/>
      <c r="E562" s="28"/>
      <c r="F562" s="28"/>
      <c r="G562" s="10">
        <v>3</v>
      </c>
      <c r="H562" s="15">
        <v>2.5</v>
      </c>
      <c r="I562" s="10">
        <f t="shared" ref="I562:I564" si="178">SUM(G562*H562)</f>
        <v>7.5</v>
      </c>
    </row>
    <row r="563" spans="1:12">
      <c r="A563" s="31" t="s">
        <v>39</v>
      </c>
      <c r="B563" s="11" t="s">
        <v>559</v>
      </c>
      <c r="C563" s="12"/>
      <c r="D563" s="28"/>
      <c r="E563" s="28"/>
      <c r="F563" s="28"/>
      <c r="G563" s="10">
        <v>3</v>
      </c>
      <c r="H563" s="15">
        <v>3.5</v>
      </c>
      <c r="I563" s="10">
        <f t="shared" si="178"/>
        <v>10.5</v>
      </c>
    </row>
    <row r="564" spans="1:12">
      <c r="A564" s="31" t="s">
        <v>39</v>
      </c>
      <c r="B564" s="11" t="s">
        <v>560</v>
      </c>
      <c r="C564" s="12"/>
      <c r="D564" s="28"/>
      <c r="E564" s="28"/>
      <c r="F564" s="28"/>
      <c r="G564" s="10">
        <v>0</v>
      </c>
      <c r="H564" s="15">
        <v>1.5</v>
      </c>
      <c r="I564" s="10">
        <f t="shared" si="178"/>
        <v>0</v>
      </c>
    </row>
    <row r="565" spans="1:12">
      <c r="B565" s="11" t="s">
        <v>27</v>
      </c>
      <c r="C565" s="12"/>
      <c r="D565" s="28"/>
      <c r="E565" s="28"/>
      <c r="F565" s="28"/>
      <c r="G565" s="10">
        <f>SUM(G560)</f>
        <v>5.6100000000000012</v>
      </c>
      <c r="H565" s="15">
        <f>SUM(D560+D560+E560+E560)*2</f>
        <v>0.7</v>
      </c>
      <c r="I565" s="10">
        <f t="shared" ref="I565:I570" si="179">SUM(G565*H565)</f>
        <v>3.9270000000000005</v>
      </c>
    </row>
    <row r="566" spans="1:12">
      <c r="B566" s="11" t="s">
        <v>13</v>
      </c>
      <c r="C566" s="12" t="s">
        <v>14</v>
      </c>
      <c r="D566" s="28" t="s">
        <v>29</v>
      </c>
      <c r="E566" s="28"/>
      <c r="F566" s="28">
        <f>SUM(G560)</f>
        <v>5.6100000000000012</v>
      </c>
      <c r="G566" s="34">
        <f>SUM(F566)/20</f>
        <v>0.28050000000000008</v>
      </c>
      <c r="H566" s="23"/>
      <c r="I566" s="10">
        <f t="shared" si="179"/>
        <v>0</v>
      </c>
    </row>
    <row r="567" spans="1:12">
      <c r="B567" s="11" t="s">
        <v>13</v>
      </c>
      <c r="C567" s="12" t="s">
        <v>14</v>
      </c>
      <c r="D567" s="28" t="s">
        <v>60</v>
      </c>
      <c r="E567" s="28"/>
      <c r="F567" s="81">
        <v>2</v>
      </c>
      <c r="G567" s="34">
        <f>SUM(F567)*0.25</f>
        <v>0.5</v>
      </c>
      <c r="H567" s="23"/>
      <c r="I567" s="10">
        <f t="shared" si="179"/>
        <v>0</v>
      </c>
    </row>
    <row r="568" spans="1:12">
      <c r="B568" s="11" t="s">
        <v>13</v>
      </c>
      <c r="C568" s="12" t="s">
        <v>14</v>
      </c>
      <c r="D568" s="28" t="s">
        <v>113</v>
      </c>
      <c r="E568" s="28"/>
      <c r="F568" s="28"/>
      <c r="G568" s="34">
        <f>SUM(G566:G567)</f>
        <v>0.78050000000000008</v>
      </c>
      <c r="H568" s="23"/>
      <c r="I568" s="10">
        <f t="shared" si="179"/>
        <v>0</v>
      </c>
    </row>
    <row r="569" spans="1:12">
      <c r="B569" s="11" t="s">
        <v>13</v>
      </c>
      <c r="C569" s="12" t="s">
        <v>14</v>
      </c>
      <c r="D569" s="28" t="s">
        <v>558</v>
      </c>
      <c r="E569" s="28"/>
      <c r="F569" s="28"/>
      <c r="G569" s="34">
        <v>0.5</v>
      </c>
      <c r="H569" s="23"/>
      <c r="I569" s="10">
        <f t="shared" si="179"/>
        <v>0</v>
      </c>
    </row>
    <row r="570" spans="1:12">
      <c r="B570" s="11" t="s">
        <v>13</v>
      </c>
      <c r="C570" s="12" t="s">
        <v>15</v>
      </c>
      <c r="D570" s="28"/>
      <c r="E570" s="28"/>
      <c r="F570" s="28"/>
      <c r="G570" s="34">
        <v>1</v>
      </c>
      <c r="H570" s="23"/>
      <c r="I570" s="10">
        <f t="shared" si="179"/>
        <v>0</v>
      </c>
    </row>
    <row r="571" spans="1:12">
      <c r="B571" s="11" t="s">
        <v>13</v>
      </c>
      <c r="C571" s="12" t="s">
        <v>15</v>
      </c>
      <c r="D571" s="28"/>
      <c r="E571" s="28"/>
      <c r="F571" s="28"/>
      <c r="G571" s="34"/>
      <c r="H571" s="23"/>
      <c r="I571" s="10">
        <f t="shared" ref="I571" si="180">SUM(G571*H571)</f>
        <v>0</v>
      </c>
    </row>
    <row r="572" spans="1:12">
      <c r="B572" s="11" t="s">
        <v>13</v>
      </c>
      <c r="C572" s="12" t="s">
        <v>15</v>
      </c>
      <c r="D572" s="28"/>
      <c r="E572" s="28"/>
      <c r="F572" s="28"/>
      <c r="G572" s="34"/>
      <c r="H572" s="23"/>
      <c r="I572" s="10">
        <f t="shared" ref="I572:I579" si="181">SUM(G572*H572)</f>
        <v>0</v>
      </c>
    </row>
    <row r="573" spans="1:12">
      <c r="B573" s="11" t="s">
        <v>13</v>
      </c>
      <c r="C573" s="12" t="s">
        <v>16</v>
      </c>
      <c r="D573" s="28"/>
      <c r="E573" s="28"/>
      <c r="F573" s="28"/>
      <c r="G573" s="34">
        <f>SUM(G560)/10</f>
        <v>0.56100000000000017</v>
      </c>
      <c r="H573" s="23"/>
      <c r="I573" s="10">
        <f t="shared" si="181"/>
        <v>0</v>
      </c>
    </row>
    <row r="574" spans="1:12">
      <c r="B574" s="11" t="s">
        <v>13</v>
      </c>
      <c r="C574" s="12" t="s">
        <v>16</v>
      </c>
      <c r="D574" s="28"/>
      <c r="E574" s="28"/>
      <c r="F574" s="28"/>
      <c r="G574" s="34"/>
      <c r="H574" s="23"/>
      <c r="I574" s="10">
        <f t="shared" si="181"/>
        <v>0</v>
      </c>
    </row>
    <row r="575" spans="1:12">
      <c r="B575" s="11" t="s">
        <v>21</v>
      </c>
      <c r="C575" s="12" t="s">
        <v>14</v>
      </c>
      <c r="D575" s="28"/>
      <c r="E575" s="28"/>
      <c r="F575" s="28"/>
      <c r="G575" s="22">
        <f>SUM(G566:G569)</f>
        <v>2.0609999999999999</v>
      </c>
      <c r="H575" s="15">
        <v>37.42</v>
      </c>
      <c r="I575" s="10">
        <f t="shared" si="181"/>
        <v>77.122619999999998</v>
      </c>
      <c r="K575" s="5">
        <f>SUM(G575)*I558</f>
        <v>2.0609999999999999</v>
      </c>
    </row>
    <row r="576" spans="1:12">
      <c r="B576" s="11" t="s">
        <v>21</v>
      </c>
      <c r="C576" s="12" t="s">
        <v>15</v>
      </c>
      <c r="D576" s="28"/>
      <c r="E576" s="28"/>
      <c r="F576" s="28"/>
      <c r="G576" s="22">
        <f>SUM(G570:G572)</f>
        <v>1</v>
      </c>
      <c r="H576" s="15">
        <v>37.42</v>
      </c>
      <c r="I576" s="10">
        <f t="shared" si="181"/>
        <v>37.42</v>
      </c>
      <c r="L576" s="5">
        <f>SUM(G576)*I558</f>
        <v>1</v>
      </c>
    </row>
    <row r="577" spans="1:13">
      <c r="B577" s="11" t="s">
        <v>21</v>
      </c>
      <c r="C577" s="12" t="s">
        <v>16</v>
      </c>
      <c r="D577" s="28"/>
      <c r="E577" s="28"/>
      <c r="F577" s="28"/>
      <c r="G577" s="22">
        <f>SUM(G573:G574)</f>
        <v>0.56100000000000017</v>
      </c>
      <c r="H577" s="15">
        <v>37.42</v>
      </c>
      <c r="I577" s="10">
        <f t="shared" si="181"/>
        <v>20.992620000000006</v>
      </c>
      <c r="M577" s="5">
        <f>SUM(G577)*I558</f>
        <v>0.56100000000000017</v>
      </c>
    </row>
    <row r="578" spans="1:13">
      <c r="B578" s="11" t="s">
        <v>13</v>
      </c>
      <c r="C578" s="12" t="s">
        <v>17</v>
      </c>
      <c r="D578" s="28"/>
      <c r="E578" s="28"/>
      <c r="F578" s="28"/>
      <c r="G578" s="34">
        <v>0.25</v>
      </c>
      <c r="H578" s="15">
        <v>37.42</v>
      </c>
      <c r="I578" s="10">
        <f t="shared" si="181"/>
        <v>9.3550000000000004</v>
      </c>
      <c r="L578" s="5">
        <f>SUM(G578)*I558</f>
        <v>0.25</v>
      </c>
    </row>
    <row r="579" spans="1:13">
      <c r="B579" s="11" t="s">
        <v>12</v>
      </c>
      <c r="C579" s="12"/>
      <c r="D579" s="28"/>
      <c r="E579" s="28"/>
      <c r="F579" s="28"/>
      <c r="G579" s="10"/>
      <c r="H579" s="15">
        <v>37.42</v>
      </c>
      <c r="I579" s="10">
        <f t="shared" si="181"/>
        <v>0</v>
      </c>
    </row>
    <row r="580" spans="1:13">
      <c r="B580" s="11" t="s">
        <v>11</v>
      </c>
      <c r="C580" s="12"/>
      <c r="D580" s="28"/>
      <c r="E580" s="28"/>
      <c r="F580" s="28"/>
      <c r="G580" s="10">
        <v>1</v>
      </c>
      <c r="H580" s="15">
        <f>SUM(I560:I579)*0.01</f>
        <v>2.3561099000000003</v>
      </c>
      <c r="I580" s="10">
        <f>SUM(G580*H580)</f>
        <v>2.3561099000000003</v>
      </c>
    </row>
    <row r="581" spans="1:13" s="2" customFormat="1" ht="13.6">
      <c r="B581" s="8" t="s">
        <v>10</v>
      </c>
      <c r="D581" s="27"/>
      <c r="E581" s="27"/>
      <c r="F581" s="27"/>
      <c r="G581" s="6">
        <f>SUM(G575:G578)</f>
        <v>3.8719999999999999</v>
      </c>
      <c r="H581" s="14"/>
      <c r="I581" s="6">
        <f>SUM(I560:I580)</f>
        <v>237.96709990000002</v>
      </c>
      <c r="J581" s="6">
        <f>SUM(I581)*I558</f>
        <v>237.96709990000002</v>
      </c>
      <c r="K581" s="6">
        <f>SUM(K575:K580)</f>
        <v>2.0609999999999999</v>
      </c>
      <c r="L581" s="6">
        <f t="shared" ref="L581:M581" si="182">SUM(L575:L580)</f>
        <v>1.25</v>
      </c>
      <c r="M581" s="6">
        <f t="shared" si="182"/>
        <v>0.56100000000000017</v>
      </c>
    </row>
    <row r="582" spans="1:13" ht="15.65">
      <c r="A582" s="3" t="s">
        <v>9</v>
      </c>
      <c r="B582" s="154" t="s">
        <v>217</v>
      </c>
      <c r="C582" s="12" t="s">
        <v>360</v>
      </c>
      <c r="D582" s="26">
        <v>1.25</v>
      </c>
      <c r="E582" s="26">
        <v>2.1</v>
      </c>
      <c r="F582" s="182">
        <v>0.12</v>
      </c>
      <c r="G582" s="10" t="s">
        <v>581</v>
      </c>
      <c r="H582" s="13" t="s">
        <v>22</v>
      </c>
      <c r="I582" s="24">
        <v>1</v>
      </c>
    </row>
    <row r="583" spans="1:13" s="2" customFormat="1" ht="13.6">
      <c r="A583" s="77" t="s">
        <v>118</v>
      </c>
      <c r="B583" s="8" t="s">
        <v>3</v>
      </c>
      <c r="C583" s="2" t="s">
        <v>4</v>
      </c>
      <c r="D583" s="27" t="s">
        <v>5</v>
      </c>
      <c r="E583" s="27" t="s">
        <v>5</v>
      </c>
      <c r="F583" s="27" t="s">
        <v>23</v>
      </c>
      <c r="G583" s="6" t="s">
        <v>6</v>
      </c>
      <c r="H583" s="14" t="s">
        <v>7</v>
      </c>
      <c r="I583" s="6" t="s">
        <v>8</v>
      </c>
      <c r="J583" s="6"/>
      <c r="K583" s="6" t="s">
        <v>18</v>
      </c>
      <c r="L583" s="6" t="s">
        <v>19</v>
      </c>
      <c r="M583" s="6" t="s">
        <v>20</v>
      </c>
    </row>
    <row r="584" spans="1:13">
      <c r="A584" s="30" t="s">
        <v>24</v>
      </c>
      <c r="B584" s="11" t="s">
        <v>217</v>
      </c>
      <c r="C584" s="12" t="s">
        <v>578</v>
      </c>
      <c r="D584" s="28">
        <v>0.125</v>
      </c>
      <c r="E584" s="28">
        <v>0.05</v>
      </c>
      <c r="F584" s="28">
        <f t="shared" ref="F584:F585" si="183">SUM(D584*E584)</f>
        <v>6.2500000000000003E-3</v>
      </c>
      <c r="G584" s="10">
        <f>SUM(D582+E582+E582+0.4)</f>
        <v>5.8500000000000005</v>
      </c>
      <c r="H584" s="15">
        <v>1800</v>
      </c>
      <c r="I584" s="10">
        <f t="shared" ref="I584:I585" si="184">SUM(F584*G584)*H584</f>
        <v>65.812500000000014</v>
      </c>
    </row>
    <row r="585" spans="1:13">
      <c r="A585" s="30" t="s">
        <v>24</v>
      </c>
      <c r="B585" s="11" t="s">
        <v>580</v>
      </c>
      <c r="C585" s="12" t="s">
        <v>578</v>
      </c>
      <c r="D585" s="28">
        <v>0.125</v>
      </c>
      <c r="E585" s="28">
        <v>2.5000000000000001E-2</v>
      </c>
      <c r="F585" s="28">
        <f t="shared" si="183"/>
        <v>3.1250000000000002E-3</v>
      </c>
      <c r="G585" s="10">
        <f>SUM(D582)</f>
        <v>1.25</v>
      </c>
      <c r="H585" s="15">
        <v>1800</v>
      </c>
      <c r="I585" s="10">
        <f t="shared" si="184"/>
        <v>7.03125</v>
      </c>
    </row>
    <row r="586" spans="1:13">
      <c r="A586" s="31" t="s">
        <v>39</v>
      </c>
      <c r="B586" s="11" t="s">
        <v>558</v>
      </c>
      <c r="C586" s="12"/>
      <c r="D586" s="28"/>
      <c r="E586" s="28"/>
      <c r="F586" s="28"/>
      <c r="G586" s="10">
        <v>3</v>
      </c>
      <c r="H586" s="15">
        <v>2.5</v>
      </c>
      <c r="I586" s="10">
        <f t="shared" ref="I586:I588" si="185">SUM(G586*H586)</f>
        <v>7.5</v>
      </c>
    </row>
    <row r="587" spans="1:13">
      <c r="A587" s="31" t="s">
        <v>39</v>
      </c>
      <c r="B587" s="11" t="s">
        <v>559</v>
      </c>
      <c r="C587" s="12"/>
      <c r="D587" s="28"/>
      <c r="E587" s="28"/>
      <c r="F587" s="28"/>
      <c r="G587" s="10">
        <v>3</v>
      </c>
      <c r="H587" s="15">
        <v>3.5</v>
      </c>
      <c r="I587" s="10">
        <f t="shared" si="185"/>
        <v>10.5</v>
      </c>
    </row>
    <row r="588" spans="1:13">
      <c r="A588" s="31" t="s">
        <v>39</v>
      </c>
      <c r="B588" s="11" t="s">
        <v>560</v>
      </c>
      <c r="C588" s="12"/>
      <c r="D588" s="28"/>
      <c r="E588" s="28"/>
      <c r="F588" s="28"/>
      <c r="G588" s="10">
        <v>0</v>
      </c>
      <c r="H588" s="15">
        <v>1.5</v>
      </c>
      <c r="I588" s="10">
        <f t="shared" si="185"/>
        <v>0</v>
      </c>
    </row>
    <row r="589" spans="1:13">
      <c r="B589" s="11" t="s">
        <v>27</v>
      </c>
      <c r="C589" s="12"/>
      <c r="D589" s="28"/>
      <c r="E589" s="28"/>
      <c r="F589" s="28"/>
      <c r="G589" s="10">
        <f>SUM(G584)</f>
        <v>5.8500000000000005</v>
      </c>
      <c r="H589" s="15">
        <f>SUM(D584+D584+E584+E584)*2</f>
        <v>0.7</v>
      </c>
      <c r="I589" s="10">
        <f t="shared" ref="I589:I594" si="186">SUM(G589*H589)</f>
        <v>4.0949999999999998</v>
      </c>
    </row>
    <row r="590" spans="1:13">
      <c r="B590" s="11" t="s">
        <v>13</v>
      </c>
      <c r="C590" s="12" t="s">
        <v>14</v>
      </c>
      <c r="D590" s="28" t="s">
        <v>29</v>
      </c>
      <c r="E590" s="28"/>
      <c r="F590" s="28">
        <f>SUM(G584)</f>
        <v>5.8500000000000005</v>
      </c>
      <c r="G590" s="34">
        <f>SUM(F590)/20</f>
        <v>0.29250000000000004</v>
      </c>
      <c r="H590" s="23"/>
      <c r="I590" s="10">
        <f t="shared" si="186"/>
        <v>0</v>
      </c>
    </row>
    <row r="591" spans="1:13">
      <c r="B591" s="11" t="s">
        <v>13</v>
      </c>
      <c r="C591" s="12" t="s">
        <v>14</v>
      </c>
      <c r="D591" s="28" t="s">
        <v>60</v>
      </c>
      <c r="E591" s="28"/>
      <c r="F591" s="81">
        <v>2</v>
      </c>
      <c r="G591" s="34">
        <f>SUM(F591)*0.25</f>
        <v>0.5</v>
      </c>
      <c r="H591" s="23"/>
      <c r="I591" s="10">
        <f t="shared" si="186"/>
        <v>0</v>
      </c>
    </row>
    <row r="592" spans="1:13">
      <c r="B592" s="11" t="s">
        <v>13</v>
      </c>
      <c r="C592" s="12" t="s">
        <v>14</v>
      </c>
      <c r="D592" s="28" t="s">
        <v>113</v>
      </c>
      <c r="E592" s="28"/>
      <c r="F592" s="28"/>
      <c r="G592" s="34">
        <f>SUM(G590:G591)</f>
        <v>0.79249999999999998</v>
      </c>
      <c r="H592" s="23"/>
      <c r="I592" s="10">
        <f t="shared" si="186"/>
        <v>0</v>
      </c>
    </row>
    <row r="593" spans="1:13">
      <c r="B593" s="11" t="s">
        <v>13</v>
      </c>
      <c r="C593" s="12" t="s">
        <v>14</v>
      </c>
      <c r="D593" s="28" t="s">
        <v>558</v>
      </c>
      <c r="E593" s="28"/>
      <c r="F593" s="28"/>
      <c r="G593" s="34">
        <v>0.5</v>
      </c>
      <c r="H593" s="23"/>
      <c r="I593" s="10">
        <f t="shared" si="186"/>
        <v>0</v>
      </c>
    </row>
    <row r="594" spans="1:13">
      <c r="B594" s="11" t="s">
        <v>13</v>
      </c>
      <c r="C594" s="12" t="s">
        <v>15</v>
      </c>
      <c r="D594" s="28"/>
      <c r="E594" s="28"/>
      <c r="F594" s="28"/>
      <c r="G594" s="34">
        <v>1</v>
      </c>
      <c r="H594" s="23"/>
      <c r="I594" s="10">
        <f t="shared" si="186"/>
        <v>0</v>
      </c>
    </row>
    <row r="595" spans="1:13">
      <c r="B595" s="11" t="s">
        <v>13</v>
      </c>
      <c r="C595" s="12" t="s">
        <v>15</v>
      </c>
      <c r="D595" s="28"/>
      <c r="E595" s="28"/>
      <c r="F595" s="28"/>
      <c r="G595" s="34"/>
      <c r="H595" s="23"/>
      <c r="I595" s="10">
        <f t="shared" ref="I595" si="187">SUM(G595*H595)</f>
        <v>0</v>
      </c>
    </row>
    <row r="596" spans="1:13">
      <c r="B596" s="11" t="s">
        <v>13</v>
      </c>
      <c r="C596" s="12" t="s">
        <v>15</v>
      </c>
      <c r="D596" s="28"/>
      <c r="E596" s="28"/>
      <c r="F596" s="28"/>
      <c r="G596" s="34"/>
      <c r="H596" s="23"/>
      <c r="I596" s="10">
        <f t="shared" ref="I596:I603" si="188">SUM(G596*H596)</f>
        <v>0</v>
      </c>
    </row>
    <row r="597" spans="1:13">
      <c r="B597" s="11" t="s">
        <v>13</v>
      </c>
      <c r="C597" s="12" t="s">
        <v>16</v>
      </c>
      <c r="D597" s="28"/>
      <c r="E597" s="28"/>
      <c r="F597" s="28"/>
      <c r="G597" s="34">
        <f>SUM(G584)/10</f>
        <v>0.58500000000000008</v>
      </c>
      <c r="H597" s="23"/>
      <c r="I597" s="10">
        <f t="shared" si="188"/>
        <v>0</v>
      </c>
    </row>
    <row r="598" spans="1:13">
      <c r="B598" s="11" t="s">
        <v>13</v>
      </c>
      <c r="C598" s="12" t="s">
        <v>16</v>
      </c>
      <c r="D598" s="28"/>
      <c r="E598" s="28"/>
      <c r="F598" s="28"/>
      <c r="G598" s="34"/>
      <c r="H598" s="23"/>
      <c r="I598" s="10">
        <f t="shared" si="188"/>
        <v>0</v>
      </c>
    </row>
    <row r="599" spans="1:13">
      <c r="B599" s="11" t="s">
        <v>21</v>
      </c>
      <c r="C599" s="12" t="s">
        <v>14</v>
      </c>
      <c r="D599" s="28"/>
      <c r="E599" s="28"/>
      <c r="F599" s="28"/>
      <c r="G599" s="22">
        <f>SUM(G590:G593)</f>
        <v>2.085</v>
      </c>
      <c r="H599" s="15">
        <v>37.42</v>
      </c>
      <c r="I599" s="10">
        <f t="shared" si="188"/>
        <v>78.020700000000005</v>
      </c>
      <c r="K599" s="5">
        <f>SUM(G599)*I582</f>
        <v>2.085</v>
      </c>
    </row>
    <row r="600" spans="1:13">
      <c r="B600" s="11" t="s">
        <v>21</v>
      </c>
      <c r="C600" s="12" t="s">
        <v>15</v>
      </c>
      <c r="D600" s="28"/>
      <c r="E600" s="28"/>
      <c r="F600" s="28"/>
      <c r="G600" s="22">
        <f>SUM(G594:G596)</f>
        <v>1</v>
      </c>
      <c r="H600" s="15">
        <v>37.42</v>
      </c>
      <c r="I600" s="10">
        <f t="shared" si="188"/>
        <v>37.42</v>
      </c>
      <c r="L600" s="5">
        <f>SUM(G600)*I582</f>
        <v>1</v>
      </c>
    </row>
    <row r="601" spans="1:13">
      <c r="B601" s="11" t="s">
        <v>21</v>
      </c>
      <c r="C601" s="12" t="s">
        <v>16</v>
      </c>
      <c r="D601" s="28"/>
      <c r="E601" s="28"/>
      <c r="F601" s="28"/>
      <c r="G601" s="22">
        <f>SUM(G597:G598)</f>
        <v>0.58500000000000008</v>
      </c>
      <c r="H601" s="15">
        <v>37.42</v>
      </c>
      <c r="I601" s="10">
        <f t="shared" si="188"/>
        <v>21.890700000000002</v>
      </c>
      <c r="M601" s="5">
        <f>SUM(G601)*I582</f>
        <v>0.58500000000000008</v>
      </c>
    </row>
    <row r="602" spans="1:13">
      <c r="B602" s="11" t="s">
        <v>13</v>
      </c>
      <c r="C602" s="12" t="s">
        <v>17</v>
      </c>
      <c r="D602" s="28"/>
      <c r="E602" s="28"/>
      <c r="F602" s="28"/>
      <c r="G602" s="34">
        <v>0.25</v>
      </c>
      <c r="H602" s="15">
        <v>37.42</v>
      </c>
      <c r="I602" s="10">
        <f t="shared" si="188"/>
        <v>9.3550000000000004</v>
      </c>
      <c r="L602" s="5">
        <f>SUM(G602)*I582</f>
        <v>0.25</v>
      </c>
    </row>
    <row r="603" spans="1:13">
      <c r="B603" s="11" t="s">
        <v>12</v>
      </c>
      <c r="C603" s="12"/>
      <c r="D603" s="28"/>
      <c r="E603" s="28"/>
      <c r="F603" s="28"/>
      <c r="G603" s="10"/>
      <c r="H603" s="15">
        <v>37.42</v>
      </c>
      <c r="I603" s="10">
        <f t="shared" si="188"/>
        <v>0</v>
      </c>
    </row>
    <row r="604" spans="1:13">
      <c r="B604" s="11" t="s">
        <v>11</v>
      </c>
      <c r="C604" s="12"/>
      <c r="D604" s="28"/>
      <c r="E604" s="28"/>
      <c r="F604" s="28"/>
      <c r="G604" s="10">
        <v>1</v>
      </c>
      <c r="H604" s="15">
        <f>SUM(I584:I603)*0.01</f>
        <v>2.4162515000000004</v>
      </c>
      <c r="I604" s="10">
        <f>SUM(G604*H604)</f>
        <v>2.4162515000000004</v>
      </c>
    </row>
    <row r="605" spans="1:13" s="2" customFormat="1" ht="13.6">
      <c r="B605" s="8" t="s">
        <v>10</v>
      </c>
      <c r="D605" s="27"/>
      <c r="E605" s="27"/>
      <c r="F605" s="27"/>
      <c r="G605" s="6">
        <f>SUM(G599:G602)</f>
        <v>3.92</v>
      </c>
      <c r="H605" s="14"/>
      <c r="I605" s="6">
        <f>SUM(I584:I604)</f>
        <v>244.04140150000001</v>
      </c>
      <c r="J605" s="6">
        <f>SUM(I605)*I582</f>
        <v>244.04140150000001</v>
      </c>
      <c r="K605" s="6">
        <f>SUM(K599:K604)</f>
        <v>2.085</v>
      </c>
      <c r="L605" s="6">
        <f t="shared" ref="L605:M605" si="189">SUM(L599:L604)</f>
        <v>1.25</v>
      </c>
      <c r="M605" s="6">
        <f t="shared" si="189"/>
        <v>0.58500000000000008</v>
      </c>
    </row>
    <row r="606" spans="1:13" ht="15.65">
      <c r="A606" s="3" t="s">
        <v>9</v>
      </c>
      <c r="B606" s="154" t="s">
        <v>217</v>
      </c>
      <c r="C606" s="12" t="s">
        <v>360</v>
      </c>
      <c r="D606" s="26">
        <v>1.25</v>
      </c>
      <c r="E606" s="26">
        <v>2.2749999999999999</v>
      </c>
      <c r="F606" s="182">
        <v>0.12</v>
      </c>
      <c r="G606" s="10" t="s">
        <v>581</v>
      </c>
      <c r="H606" s="13" t="s">
        <v>22</v>
      </c>
      <c r="I606" s="24">
        <v>2</v>
      </c>
    </row>
    <row r="607" spans="1:13" s="2" customFormat="1" ht="13.6">
      <c r="A607" s="77" t="s">
        <v>118</v>
      </c>
      <c r="B607" s="8" t="s">
        <v>3</v>
      </c>
      <c r="C607" s="2" t="s">
        <v>4</v>
      </c>
      <c r="D607" s="27" t="s">
        <v>5</v>
      </c>
      <c r="E607" s="27" t="s">
        <v>5</v>
      </c>
      <c r="F607" s="27" t="s">
        <v>23</v>
      </c>
      <c r="G607" s="6" t="s">
        <v>6</v>
      </c>
      <c r="H607" s="14" t="s">
        <v>7</v>
      </c>
      <c r="I607" s="6" t="s">
        <v>8</v>
      </c>
      <c r="J607" s="6"/>
      <c r="K607" s="6" t="s">
        <v>18</v>
      </c>
      <c r="L607" s="6" t="s">
        <v>19</v>
      </c>
      <c r="M607" s="6" t="s">
        <v>20</v>
      </c>
    </row>
    <row r="608" spans="1:13">
      <c r="A608" s="30" t="s">
        <v>24</v>
      </c>
      <c r="B608" s="11" t="s">
        <v>217</v>
      </c>
      <c r="C608" s="12" t="s">
        <v>578</v>
      </c>
      <c r="D608" s="28">
        <v>0.125</v>
      </c>
      <c r="E608" s="28">
        <v>0.05</v>
      </c>
      <c r="F608" s="28">
        <f t="shared" ref="F608:F609" si="190">SUM(D608*E608)</f>
        <v>6.2500000000000003E-3</v>
      </c>
      <c r="G608" s="10">
        <f>SUM(D606+E606+E606+0.4)</f>
        <v>6.2</v>
      </c>
      <c r="H608" s="15">
        <v>1800</v>
      </c>
      <c r="I608" s="10">
        <f t="shared" ref="I608:I609" si="191">SUM(F608*G608)*H608</f>
        <v>69.750000000000014</v>
      </c>
    </row>
    <row r="609" spans="1:12">
      <c r="A609" s="30" t="s">
        <v>24</v>
      </c>
      <c r="B609" s="11" t="s">
        <v>580</v>
      </c>
      <c r="C609" s="12" t="s">
        <v>578</v>
      </c>
      <c r="D609" s="28">
        <v>0.125</v>
      </c>
      <c r="E609" s="28">
        <v>2.5000000000000001E-2</v>
      </c>
      <c r="F609" s="28">
        <f t="shared" si="190"/>
        <v>3.1250000000000002E-3</v>
      </c>
      <c r="G609" s="10">
        <f>SUM(D606)</f>
        <v>1.25</v>
      </c>
      <c r="H609" s="15">
        <v>1800</v>
      </c>
      <c r="I609" s="10">
        <f t="shared" si="191"/>
        <v>7.03125</v>
      </c>
    </row>
    <row r="610" spans="1:12">
      <c r="A610" s="31" t="s">
        <v>39</v>
      </c>
      <c r="B610" s="11" t="s">
        <v>558</v>
      </c>
      <c r="C610" s="12"/>
      <c r="D610" s="28"/>
      <c r="E610" s="28"/>
      <c r="F610" s="28"/>
      <c r="G610" s="10">
        <v>3</v>
      </c>
      <c r="H610" s="15">
        <v>2.5</v>
      </c>
      <c r="I610" s="10">
        <f t="shared" ref="I610:I612" si="192">SUM(G610*H610)</f>
        <v>7.5</v>
      </c>
    </row>
    <row r="611" spans="1:12">
      <c r="A611" s="31" t="s">
        <v>39</v>
      </c>
      <c r="B611" s="11" t="s">
        <v>559</v>
      </c>
      <c r="C611" s="12"/>
      <c r="D611" s="28"/>
      <c r="E611" s="28"/>
      <c r="F611" s="28"/>
      <c r="G611" s="10">
        <v>3</v>
      </c>
      <c r="H611" s="15">
        <v>3.5</v>
      </c>
      <c r="I611" s="10">
        <f t="shared" si="192"/>
        <v>10.5</v>
      </c>
    </row>
    <row r="612" spans="1:12">
      <c r="A612" s="31" t="s">
        <v>39</v>
      </c>
      <c r="B612" s="11" t="s">
        <v>560</v>
      </c>
      <c r="C612" s="12"/>
      <c r="D612" s="28"/>
      <c r="E612" s="28"/>
      <c r="F612" s="28"/>
      <c r="G612" s="10">
        <v>0</v>
      </c>
      <c r="H612" s="15">
        <v>1.5</v>
      </c>
      <c r="I612" s="10">
        <f t="shared" si="192"/>
        <v>0</v>
      </c>
    </row>
    <row r="613" spans="1:12">
      <c r="B613" s="11" t="s">
        <v>27</v>
      </c>
      <c r="C613" s="12"/>
      <c r="D613" s="28"/>
      <c r="E613" s="28"/>
      <c r="F613" s="28"/>
      <c r="G613" s="10">
        <f>SUM(G608)</f>
        <v>6.2</v>
      </c>
      <c r="H613" s="15">
        <f>SUM(D608+D608+E608+E608)*2</f>
        <v>0.7</v>
      </c>
      <c r="I613" s="10">
        <f t="shared" ref="I613:I618" si="193">SUM(G613*H613)</f>
        <v>4.34</v>
      </c>
    </row>
    <row r="614" spans="1:12">
      <c r="B614" s="11" t="s">
        <v>13</v>
      </c>
      <c r="C614" s="12" t="s">
        <v>14</v>
      </c>
      <c r="D614" s="28" t="s">
        <v>29</v>
      </c>
      <c r="E614" s="28"/>
      <c r="F614" s="28">
        <f>SUM(G608)</f>
        <v>6.2</v>
      </c>
      <c r="G614" s="34">
        <f>SUM(F614)/20</f>
        <v>0.31</v>
      </c>
      <c r="H614" s="23"/>
      <c r="I614" s="10">
        <f t="shared" si="193"/>
        <v>0</v>
      </c>
    </row>
    <row r="615" spans="1:12">
      <c r="B615" s="11" t="s">
        <v>13</v>
      </c>
      <c r="C615" s="12" t="s">
        <v>14</v>
      </c>
      <c r="D615" s="28" t="s">
        <v>60</v>
      </c>
      <c r="E615" s="28"/>
      <c r="F615" s="81">
        <v>2</v>
      </c>
      <c r="G615" s="34">
        <f>SUM(F615)*0.25</f>
        <v>0.5</v>
      </c>
      <c r="H615" s="23"/>
      <c r="I615" s="10">
        <f t="shared" si="193"/>
        <v>0</v>
      </c>
    </row>
    <row r="616" spans="1:12">
      <c r="B616" s="11" t="s">
        <v>13</v>
      </c>
      <c r="C616" s="12" t="s">
        <v>14</v>
      </c>
      <c r="D616" s="28" t="s">
        <v>113</v>
      </c>
      <c r="E616" s="28"/>
      <c r="F616" s="28"/>
      <c r="G616" s="34">
        <f>SUM(G614:G615)</f>
        <v>0.81</v>
      </c>
      <c r="H616" s="23"/>
      <c r="I616" s="10">
        <f t="shared" si="193"/>
        <v>0</v>
      </c>
    </row>
    <row r="617" spans="1:12">
      <c r="B617" s="11" t="s">
        <v>13</v>
      </c>
      <c r="C617" s="12" t="s">
        <v>14</v>
      </c>
      <c r="D617" s="28" t="s">
        <v>558</v>
      </c>
      <c r="E617" s="28"/>
      <c r="F617" s="28"/>
      <c r="G617" s="34">
        <v>0.5</v>
      </c>
      <c r="H617" s="23"/>
      <c r="I617" s="10">
        <f t="shared" si="193"/>
        <v>0</v>
      </c>
    </row>
    <row r="618" spans="1:12">
      <c r="B618" s="11" t="s">
        <v>13</v>
      </c>
      <c r="C618" s="12" t="s">
        <v>15</v>
      </c>
      <c r="D618" s="28"/>
      <c r="E618" s="28"/>
      <c r="F618" s="28"/>
      <c r="G618" s="34">
        <v>1</v>
      </c>
      <c r="H618" s="23"/>
      <c r="I618" s="10">
        <f t="shared" si="193"/>
        <v>0</v>
      </c>
    </row>
    <row r="619" spans="1:12">
      <c r="B619" s="11" t="s">
        <v>13</v>
      </c>
      <c r="C619" s="12" t="s">
        <v>15</v>
      </c>
      <c r="D619" s="28"/>
      <c r="E619" s="28"/>
      <c r="F619" s="28"/>
      <c r="G619" s="34"/>
      <c r="H619" s="23"/>
      <c r="I619" s="10">
        <f t="shared" ref="I619" si="194">SUM(G619*H619)</f>
        <v>0</v>
      </c>
    </row>
    <row r="620" spans="1:12">
      <c r="B620" s="11" t="s">
        <v>13</v>
      </c>
      <c r="C620" s="12" t="s">
        <v>15</v>
      </c>
      <c r="D620" s="28"/>
      <c r="E620" s="28"/>
      <c r="F620" s="28"/>
      <c r="G620" s="34"/>
      <c r="H620" s="23"/>
      <c r="I620" s="10">
        <f t="shared" ref="I620:I627" si="195">SUM(G620*H620)</f>
        <v>0</v>
      </c>
    </row>
    <row r="621" spans="1:12">
      <c r="B621" s="11" t="s">
        <v>13</v>
      </c>
      <c r="C621" s="12" t="s">
        <v>16</v>
      </c>
      <c r="D621" s="28"/>
      <c r="E621" s="28"/>
      <c r="F621" s="28"/>
      <c r="G621" s="34">
        <f>SUM(G608)/10</f>
        <v>0.62</v>
      </c>
      <c r="H621" s="23"/>
      <c r="I621" s="10">
        <f t="shared" si="195"/>
        <v>0</v>
      </c>
    </row>
    <row r="622" spans="1:12">
      <c r="B622" s="11" t="s">
        <v>13</v>
      </c>
      <c r="C622" s="12" t="s">
        <v>16</v>
      </c>
      <c r="D622" s="28"/>
      <c r="E622" s="28"/>
      <c r="F622" s="28"/>
      <c r="G622" s="34"/>
      <c r="H622" s="23"/>
      <c r="I622" s="10">
        <f t="shared" si="195"/>
        <v>0</v>
      </c>
    </row>
    <row r="623" spans="1:12">
      <c r="B623" s="11" t="s">
        <v>21</v>
      </c>
      <c r="C623" s="12" t="s">
        <v>14</v>
      </c>
      <c r="D623" s="28"/>
      <c r="E623" s="28"/>
      <c r="F623" s="28"/>
      <c r="G623" s="22">
        <f>SUM(G614:G617)</f>
        <v>2.12</v>
      </c>
      <c r="H623" s="15">
        <v>37.42</v>
      </c>
      <c r="I623" s="10">
        <f t="shared" si="195"/>
        <v>79.330400000000012</v>
      </c>
      <c r="K623" s="5">
        <f>SUM(G623)*I606</f>
        <v>4.24</v>
      </c>
    </row>
    <row r="624" spans="1:12">
      <c r="B624" s="11" t="s">
        <v>21</v>
      </c>
      <c r="C624" s="12" t="s">
        <v>15</v>
      </c>
      <c r="D624" s="28"/>
      <c r="E624" s="28"/>
      <c r="F624" s="28"/>
      <c r="G624" s="22">
        <f>SUM(G618:G620)</f>
        <v>1</v>
      </c>
      <c r="H624" s="15">
        <v>37.42</v>
      </c>
      <c r="I624" s="10">
        <f t="shared" si="195"/>
        <v>37.42</v>
      </c>
      <c r="L624" s="5">
        <f>SUM(G624)*I606</f>
        <v>2</v>
      </c>
    </row>
    <row r="625" spans="1:13">
      <c r="B625" s="11" t="s">
        <v>21</v>
      </c>
      <c r="C625" s="12" t="s">
        <v>16</v>
      </c>
      <c r="D625" s="28"/>
      <c r="E625" s="28"/>
      <c r="F625" s="28"/>
      <c r="G625" s="22">
        <f>SUM(G621:G622)</f>
        <v>0.62</v>
      </c>
      <c r="H625" s="15">
        <v>37.42</v>
      </c>
      <c r="I625" s="10">
        <f t="shared" si="195"/>
        <v>23.200400000000002</v>
      </c>
      <c r="M625" s="5">
        <f>SUM(G625)*I606</f>
        <v>1.24</v>
      </c>
    </row>
    <row r="626" spans="1:13">
      <c r="B626" s="11" t="s">
        <v>13</v>
      </c>
      <c r="C626" s="12" t="s">
        <v>17</v>
      </c>
      <c r="D626" s="28"/>
      <c r="E626" s="28"/>
      <c r="F626" s="28"/>
      <c r="G626" s="34">
        <v>0.25</v>
      </c>
      <c r="H626" s="15">
        <v>37.42</v>
      </c>
      <c r="I626" s="10">
        <f t="shared" si="195"/>
        <v>9.3550000000000004</v>
      </c>
      <c r="L626" s="5">
        <f>SUM(G626)*I606</f>
        <v>0.5</v>
      </c>
    </row>
    <row r="627" spans="1:13">
      <c r="B627" s="11" t="s">
        <v>12</v>
      </c>
      <c r="C627" s="12"/>
      <c r="D627" s="28"/>
      <c r="E627" s="28"/>
      <c r="F627" s="28"/>
      <c r="G627" s="10"/>
      <c r="H627" s="15">
        <v>37.42</v>
      </c>
      <c r="I627" s="10">
        <f t="shared" si="195"/>
        <v>0</v>
      </c>
    </row>
    <row r="628" spans="1:13">
      <c r="B628" s="11" t="s">
        <v>11</v>
      </c>
      <c r="C628" s="12"/>
      <c r="D628" s="28"/>
      <c r="E628" s="28"/>
      <c r="F628" s="28"/>
      <c r="G628" s="10">
        <v>1</v>
      </c>
      <c r="H628" s="15">
        <f>SUM(I608:I627)*0.01</f>
        <v>2.4842705000000005</v>
      </c>
      <c r="I628" s="10">
        <f>SUM(G628*H628)</f>
        <v>2.4842705000000005</v>
      </c>
    </row>
    <row r="629" spans="1:13" s="2" customFormat="1" ht="13.6">
      <c r="B629" s="8" t="s">
        <v>10</v>
      </c>
      <c r="D629" s="27"/>
      <c r="E629" s="27"/>
      <c r="F629" s="27"/>
      <c r="G629" s="6">
        <f>SUM(G623:G626)</f>
        <v>3.99</v>
      </c>
      <c r="H629" s="14"/>
      <c r="I629" s="6">
        <f>SUM(I608:I628)</f>
        <v>250.91132050000004</v>
      </c>
      <c r="J629" s="6">
        <f>SUM(I629)*I606</f>
        <v>501.82264100000009</v>
      </c>
      <c r="K629" s="6">
        <f>SUM(K623:K628)</f>
        <v>4.24</v>
      </c>
      <c r="L629" s="6">
        <f t="shared" ref="L629:M629" si="196">SUM(L623:L628)</f>
        <v>2.5</v>
      </c>
      <c r="M629" s="6">
        <f t="shared" si="196"/>
        <v>1.24</v>
      </c>
    </row>
    <row r="630" spans="1:13" ht="15.65">
      <c r="A630" s="3" t="s">
        <v>9</v>
      </c>
      <c r="B630" s="154" t="s">
        <v>217</v>
      </c>
      <c r="C630" s="12" t="s">
        <v>360</v>
      </c>
      <c r="D630" s="26">
        <v>1.25</v>
      </c>
      <c r="E630" s="26">
        <v>2.2749999999999999</v>
      </c>
      <c r="F630" s="182">
        <v>0.13</v>
      </c>
      <c r="G630" s="10" t="s">
        <v>581</v>
      </c>
      <c r="H630" s="13" t="s">
        <v>22</v>
      </c>
      <c r="I630" s="24">
        <v>1</v>
      </c>
    </row>
    <row r="631" spans="1:13" s="2" customFormat="1" ht="13.6">
      <c r="A631" s="77" t="s">
        <v>118</v>
      </c>
      <c r="B631" s="8" t="s">
        <v>3</v>
      </c>
      <c r="C631" s="2" t="s">
        <v>4</v>
      </c>
      <c r="D631" s="27" t="s">
        <v>5</v>
      </c>
      <c r="E631" s="27" t="s">
        <v>5</v>
      </c>
      <c r="F631" s="27" t="s">
        <v>23</v>
      </c>
      <c r="G631" s="6" t="s">
        <v>6</v>
      </c>
      <c r="H631" s="14" t="s">
        <v>7</v>
      </c>
      <c r="I631" s="6" t="s">
        <v>8</v>
      </c>
      <c r="J631" s="6"/>
      <c r="K631" s="6" t="s">
        <v>18</v>
      </c>
      <c r="L631" s="6" t="s">
        <v>19</v>
      </c>
      <c r="M631" s="6" t="s">
        <v>20</v>
      </c>
    </row>
    <row r="632" spans="1:13">
      <c r="A632" s="30" t="s">
        <v>24</v>
      </c>
      <c r="B632" s="11" t="s">
        <v>217</v>
      </c>
      <c r="C632" s="12" t="s">
        <v>578</v>
      </c>
      <c r="D632" s="28">
        <v>0.15</v>
      </c>
      <c r="E632" s="28">
        <v>0.05</v>
      </c>
      <c r="F632" s="28">
        <f t="shared" ref="F632:F633" si="197">SUM(D632*E632)</f>
        <v>7.4999999999999997E-3</v>
      </c>
      <c r="G632" s="10">
        <f>SUM(D630+E630+E630+0.4)</f>
        <v>6.2</v>
      </c>
      <c r="H632" s="15">
        <v>1800</v>
      </c>
      <c r="I632" s="10">
        <f t="shared" ref="I632:I633" si="198">SUM(F632*G632)*H632</f>
        <v>83.7</v>
      </c>
    </row>
    <row r="633" spans="1:13">
      <c r="A633" s="30" t="s">
        <v>24</v>
      </c>
      <c r="B633" s="11" t="s">
        <v>580</v>
      </c>
      <c r="C633" s="12" t="s">
        <v>578</v>
      </c>
      <c r="D633" s="28">
        <v>0.125</v>
      </c>
      <c r="E633" s="28">
        <v>2.5000000000000001E-2</v>
      </c>
      <c r="F633" s="28">
        <f t="shared" si="197"/>
        <v>3.1250000000000002E-3</v>
      </c>
      <c r="G633" s="10">
        <f>SUM(D630)</f>
        <v>1.25</v>
      </c>
      <c r="H633" s="15">
        <v>1800</v>
      </c>
      <c r="I633" s="10">
        <f t="shared" si="198"/>
        <v>7.03125</v>
      </c>
    </row>
    <row r="634" spans="1:13">
      <c r="A634" s="31" t="s">
        <v>39</v>
      </c>
      <c r="B634" s="11" t="s">
        <v>558</v>
      </c>
      <c r="C634" s="12"/>
      <c r="D634" s="28"/>
      <c r="E634" s="28"/>
      <c r="F634" s="28"/>
      <c r="G634" s="10">
        <v>3</v>
      </c>
      <c r="H634" s="15">
        <v>2.5</v>
      </c>
      <c r="I634" s="10">
        <f t="shared" ref="I634:I636" si="199">SUM(G634*H634)</f>
        <v>7.5</v>
      </c>
    </row>
    <row r="635" spans="1:13">
      <c r="A635" s="31" t="s">
        <v>39</v>
      </c>
      <c r="B635" s="11" t="s">
        <v>559</v>
      </c>
      <c r="C635" s="12"/>
      <c r="D635" s="28"/>
      <c r="E635" s="28"/>
      <c r="F635" s="28"/>
      <c r="G635" s="10">
        <v>3</v>
      </c>
      <c r="H635" s="15">
        <v>3.5</v>
      </c>
      <c r="I635" s="10">
        <f t="shared" si="199"/>
        <v>10.5</v>
      </c>
    </row>
    <row r="636" spans="1:13">
      <c r="A636" s="31" t="s">
        <v>39</v>
      </c>
      <c r="B636" s="11" t="s">
        <v>560</v>
      </c>
      <c r="C636" s="12"/>
      <c r="D636" s="28"/>
      <c r="E636" s="28"/>
      <c r="F636" s="28"/>
      <c r="G636" s="10">
        <v>0</v>
      </c>
      <c r="H636" s="15">
        <v>1.5</v>
      </c>
      <c r="I636" s="10">
        <f t="shared" si="199"/>
        <v>0</v>
      </c>
    </row>
    <row r="637" spans="1:13">
      <c r="B637" s="11" t="s">
        <v>27</v>
      </c>
      <c r="C637" s="12"/>
      <c r="D637" s="28"/>
      <c r="E637" s="28"/>
      <c r="F637" s="28"/>
      <c r="G637" s="10">
        <f>SUM(G632)</f>
        <v>6.2</v>
      </c>
      <c r="H637" s="15">
        <f>SUM(D632+D632+E632+E632)*2</f>
        <v>0.79999999999999993</v>
      </c>
      <c r="I637" s="10">
        <f t="shared" ref="I637:I642" si="200">SUM(G637*H637)</f>
        <v>4.96</v>
      </c>
    </row>
    <row r="638" spans="1:13">
      <c r="B638" s="11" t="s">
        <v>13</v>
      </c>
      <c r="C638" s="12" t="s">
        <v>14</v>
      </c>
      <c r="D638" s="28" t="s">
        <v>29</v>
      </c>
      <c r="E638" s="28"/>
      <c r="F638" s="28">
        <f>SUM(G632)</f>
        <v>6.2</v>
      </c>
      <c r="G638" s="34">
        <f>SUM(F638)/20</f>
        <v>0.31</v>
      </c>
      <c r="H638" s="23"/>
      <c r="I638" s="10">
        <f t="shared" si="200"/>
        <v>0</v>
      </c>
    </row>
    <row r="639" spans="1:13">
      <c r="B639" s="11" t="s">
        <v>13</v>
      </c>
      <c r="C639" s="12" t="s">
        <v>14</v>
      </c>
      <c r="D639" s="28" t="s">
        <v>60</v>
      </c>
      <c r="E639" s="28"/>
      <c r="F639" s="81">
        <v>2</v>
      </c>
      <c r="G639" s="34">
        <f>SUM(F639)*0.25</f>
        <v>0.5</v>
      </c>
      <c r="H639" s="23"/>
      <c r="I639" s="10">
        <f t="shared" si="200"/>
        <v>0</v>
      </c>
    </row>
    <row r="640" spans="1:13">
      <c r="B640" s="11" t="s">
        <v>13</v>
      </c>
      <c r="C640" s="12" t="s">
        <v>14</v>
      </c>
      <c r="D640" s="28" t="s">
        <v>113</v>
      </c>
      <c r="E640" s="28"/>
      <c r="F640" s="28"/>
      <c r="G640" s="34">
        <f>SUM(G638:G639)</f>
        <v>0.81</v>
      </c>
      <c r="H640" s="23"/>
      <c r="I640" s="10">
        <f t="shared" si="200"/>
        <v>0</v>
      </c>
    </row>
    <row r="641" spans="1:13">
      <c r="B641" s="11" t="s">
        <v>13</v>
      </c>
      <c r="C641" s="12" t="s">
        <v>14</v>
      </c>
      <c r="D641" s="28" t="s">
        <v>558</v>
      </c>
      <c r="E641" s="28"/>
      <c r="F641" s="28"/>
      <c r="G641" s="34">
        <v>0.5</v>
      </c>
      <c r="H641" s="23"/>
      <c r="I641" s="10">
        <f t="shared" si="200"/>
        <v>0</v>
      </c>
    </row>
    <row r="642" spans="1:13">
      <c r="B642" s="11" t="s">
        <v>13</v>
      </c>
      <c r="C642" s="12" t="s">
        <v>15</v>
      </c>
      <c r="D642" s="28"/>
      <c r="E642" s="28"/>
      <c r="F642" s="28"/>
      <c r="G642" s="34">
        <v>1</v>
      </c>
      <c r="H642" s="23"/>
      <c r="I642" s="10">
        <f t="shared" si="200"/>
        <v>0</v>
      </c>
    </row>
    <row r="643" spans="1:13">
      <c r="B643" s="11" t="s">
        <v>13</v>
      </c>
      <c r="C643" s="12" t="s">
        <v>15</v>
      </c>
      <c r="D643" s="28"/>
      <c r="E643" s="28"/>
      <c r="F643" s="28"/>
      <c r="G643" s="34"/>
      <c r="H643" s="23"/>
      <c r="I643" s="10">
        <f t="shared" ref="I643" si="201">SUM(G643*H643)</f>
        <v>0</v>
      </c>
    </row>
    <row r="644" spans="1:13">
      <c r="B644" s="11" t="s">
        <v>13</v>
      </c>
      <c r="C644" s="12" t="s">
        <v>15</v>
      </c>
      <c r="D644" s="28"/>
      <c r="E644" s="28"/>
      <c r="F644" s="28"/>
      <c r="G644" s="34"/>
      <c r="H644" s="23"/>
      <c r="I644" s="10">
        <f t="shared" ref="I644:I651" si="202">SUM(G644*H644)</f>
        <v>0</v>
      </c>
    </row>
    <row r="645" spans="1:13">
      <c r="B645" s="11" t="s">
        <v>13</v>
      </c>
      <c r="C645" s="12" t="s">
        <v>16</v>
      </c>
      <c r="D645" s="28"/>
      <c r="E645" s="28"/>
      <c r="F645" s="28"/>
      <c r="G645" s="34">
        <f>SUM(G632)/10</f>
        <v>0.62</v>
      </c>
      <c r="H645" s="23"/>
      <c r="I645" s="10">
        <f t="shared" si="202"/>
        <v>0</v>
      </c>
    </row>
    <row r="646" spans="1:13">
      <c r="B646" s="11" t="s">
        <v>13</v>
      </c>
      <c r="C646" s="12" t="s">
        <v>16</v>
      </c>
      <c r="D646" s="28"/>
      <c r="E646" s="28"/>
      <c r="F646" s="28"/>
      <c r="G646" s="34"/>
      <c r="H646" s="23"/>
      <c r="I646" s="10">
        <f t="shared" si="202"/>
        <v>0</v>
      </c>
    </row>
    <row r="647" spans="1:13">
      <c r="B647" s="11" t="s">
        <v>21</v>
      </c>
      <c r="C647" s="12" t="s">
        <v>14</v>
      </c>
      <c r="D647" s="28"/>
      <c r="E647" s="28"/>
      <c r="F647" s="28"/>
      <c r="G647" s="22">
        <f>SUM(G638:G641)</f>
        <v>2.12</v>
      </c>
      <c r="H647" s="15">
        <v>37.42</v>
      </c>
      <c r="I647" s="10">
        <f t="shared" si="202"/>
        <v>79.330400000000012</v>
      </c>
      <c r="K647" s="5">
        <f>SUM(G647)*I630</f>
        <v>2.12</v>
      </c>
    </row>
    <row r="648" spans="1:13">
      <c r="B648" s="11" t="s">
        <v>21</v>
      </c>
      <c r="C648" s="12" t="s">
        <v>15</v>
      </c>
      <c r="D648" s="28"/>
      <c r="E648" s="28"/>
      <c r="F648" s="28"/>
      <c r="G648" s="22">
        <f>SUM(G642:G644)</f>
        <v>1</v>
      </c>
      <c r="H648" s="15">
        <v>37.42</v>
      </c>
      <c r="I648" s="10">
        <f t="shared" si="202"/>
        <v>37.42</v>
      </c>
      <c r="L648" s="5">
        <f>SUM(G648)*I630</f>
        <v>1</v>
      </c>
    </row>
    <row r="649" spans="1:13">
      <c r="B649" s="11" t="s">
        <v>21</v>
      </c>
      <c r="C649" s="12" t="s">
        <v>16</v>
      </c>
      <c r="D649" s="28"/>
      <c r="E649" s="28"/>
      <c r="F649" s="28"/>
      <c r="G649" s="22">
        <f>SUM(G645:G646)</f>
        <v>0.62</v>
      </c>
      <c r="H649" s="15">
        <v>37.42</v>
      </c>
      <c r="I649" s="10">
        <f t="shared" si="202"/>
        <v>23.200400000000002</v>
      </c>
      <c r="M649" s="5">
        <f>SUM(G649)*I630</f>
        <v>0.62</v>
      </c>
    </row>
    <row r="650" spans="1:13">
      <c r="B650" s="11" t="s">
        <v>13</v>
      </c>
      <c r="C650" s="12" t="s">
        <v>17</v>
      </c>
      <c r="D650" s="28"/>
      <c r="E650" s="28"/>
      <c r="F650" s="28"/>
      <c r="G650" s="34">
        <v>0.25</v>
      </c>
      <c r="H650" s="15">
        <v>37.42</v>
      </c>
      <c r="I650" s="10">
        <f t="shared" si="202"/>
        <v>9.3550000000000004</v>
      </c>
      <c r="L650" s="5">
        <f>SUM(G650)*I630</f>
        <v>0.25</v>
      </c>
    </row>
    <row r="651" spans="1:13">
      <c r="B651" s="11" t="s">
        <v>12</v>
      </c>
      <c r="C651" s="12"/>
      <c r="D651" s="28"/>
      <c r="E651" s="28"/>
      <c r="F651" s="28"/>
      <c r="G651" s="10"/>
      <c r="H651" s="15">
        <v>37.42</v>
      </c>
      <c r="I651" s="10">
        <f t="shared" si="202"/>
        <v>0</v>
      </c>
    </row>
    <row r="652" spans="1:13">
      <c r="B652" s="11" t="s">
        <v>11</v>
      </c>
      <c r="C652" s="12"/>
      <c r="D652" s="28"/>
      <c r="E652" s="28"/>
      <c r="F652" s="28"/>
      <c r="G652" s="10">
        <v>1</v>
      </c>
      <c r="H652" s="15">
        <f>SUM(I632:I651)*0.01</f>
        <v>2.6299705000000007</v>
      </c>
      <c r="I652" s="10">
        <f>SUM(G652*H652)</f>
        <v>2.6299705000000007</v>
      </c>
    </row>
    <row r="653" spans="1:13" s="2" customFormat="1" ht="13.6">
      <c r="B653" s="8" t="s">
        <v>10</v>
      </c>
      <c r="D653" s="27"/>
      <c r="E653" s="27"/>
      <c r="F653" s="27"/>
      <c r="G653" s="6">
        <f>SUM(G647:G650)</f>
        <v>3.99</v>
      </c>
      <c r="H653" s="14"/>
      <c r="I653" s="6">
        <f>SUM(I632:I652)</f>
        <v>265.62702050000007</v>
      </c>
      <c r="J653" s="6">
        <f>SUM(I653)*I630</f>
        <v>265.62702050000007</v>
      </c>
      <c r="K653" s="6">
        <f>SUM(K647:K652)</f>
        <v>2.12</v>
      </c>
      <c r="L653" s="6">
        <f t="shared" ref="L653:M653" si="203">SUM(L647:L652)</f>
        <v>1.25</v>
      </c>
      <c r="M653" s="6">
        <f t="shared" si="203"/>
        <v>0.62</v>
      </c>
    </row>
    <row r="654" spans="1:13" ht="15.65">
      <c r="A654" s="3" t="s">
        <v>9</v>
      </c>
      <c r="B654" s="154" t="s">
        <v>217</v>
      </c>
      <c r="C654" s="12" t="s">
        <v>403</v>
      </c>
      <c r="D654" s="26">
        <v>1.25</v>
      </c>
      <c r="E654" s="26">
        <v>2.2999999999999998</v>
      </c>
      <c r="F654" s="182">
        <v>0.15</v>
      </c>
      <c r="G654" s="10" t="s">
        <v>581</v>
      </c>
      <c r="H654" s="13" t="s">
        <v>22</v>
      </c>
      <c r="I654" s="24">
        <v>1</v>
      </c>
    </row>
    <row r="655" spans="1:13" s="2" customFormat="1" ht="13.6">
      <c r="A655" s="77" t="s">
        <v>118</v>
      </c>
      <c r="B655" s="8" t="s">
        <v>3</v>
      </c>
      <c r="C655" s="2" t="s">
        <v>4</v>
      </c>
      <c r="D655" s="27" t="s">
        <v>5</v>
      </c>
      <c r="E655" s="27" t="s">
        <v>5</v>
      </c>
      <c r="F655" s="27" t="s">
        <v>23</v>
      </c>
      <c r="G655" s="6" t="s">
        <v>6</v>
      </c>
      <c r="H655" s="14" t="s">
        <v>7</v>
      </c>
      <c r="I655" s="6" t="s">
        <v>8</v>
      </c>
      <c r="J655" s="6"/>
      <c r="K655" s="6" t="s">
        <v>18</v>
      </c>
      <c r="L655" s="6" t="s">
        <v>19</v>
      </c>
      <c r="M655" s="6" t="s">
        <v>20</v>
      </c>
    </row>
    <row r="656" spans="1:13">
      <c r="A656" s="30" t="s">
        <v>24</v>
      </c>
      <c r="B656" s="11" t="s">
        <v>217</v>
      </c>
      <c r="C656" s="12" t="s">
        <v>578</v>
      </c>
      <c r="D656" s="28">
        <v>0.17499999999999999</v>
      </c>
      <c r="E656" s="28">
        <v>0.05</v>
      </c>
      <c r="F656" s="28">
        <f t="shared" ref="F656:F657" si="204">SUM(D656*E656)</f>
        <v>8.7499999999999991E-3</v>
      </c>
      <c r="G656" s="10">
        <f>SUM(D654+E654+E654+0.4)</f>
        <v>6.25</v>
      </c>
      <c r="H656" s="15">
        <v>1800</v>
      </c>
      <c r="I656" s="10">
        <f t="shared" ref="I656:I657" si="205">SUM(F656*G656)*H656</f>
        <v>98.437499999999986</v>
      </c>
    </row>
    <row r="657" spans="1:12">
      <c r="A657" s="30" t="s">
        <v>24</v>
      </c>
      <c r="B657" s="11" t="s">
        <v>580</v>
      </c>
      <c r="C657" s="12" t="s">
        <v>578</v>
      </c>
      <c r="D657" s="28">
        <v>0.125</v>
      </c>
      <c r="E657" s="28">
        <v>2.5000000000000001E-2</v>
      </c>
      <c r="F657" s="28">
        <f t="shared" si="204"/>
        <v>3.1250000000000002E-3</v>
      </c>
      <c r="G657" s="10">
        <f>SUM(D654)</f>
        <v>1.25</v>
      </c>
      <c r="H657" s="15">
        <v>1800</v>
      </c>
      <c r="I657" s="10">
        <f t="shared" si="205"/>
        <v>7.03125</v>
      </c>
    </row>
    <row r="658" spans="1:12">
      <c r="A658" s="31" t="s">
        <v>39</v>
      </c>
      <c r="B658" s="11" t="s">
        <v>558</v>
      </c>
      <c r="C658" s="12"/>
      <c r="D658" s="28"/>
      <c r="E658" s="28"/>
      <c r="F658" s="28"/>
      <c r="G658" s="10">
        <v>3</v>
      </c>
      <c r="H658" s="15">
        <v>2.5</v>
      </c>
      <c r="I658" s="10">
        <f t="shared" ref="I658:I660" si="206">SUM(G658*H658)</f>
        <v>7.5</v>
      </c>
    </row>
    <row r="659" spans="1:12">
      <c r="A659" s="31" t="s">
        <v>39</v>
      </c>
      <c r="B659" s="11" t="s">
        <v>559</v>
      </c>
      <c r="C659" s="12"/>
      <c r="D659" s="28"/>
      <c r="E659" s="28"/>
      <c r="F659" s="28"/>
      <c r="G659" s="10">
        <v>3</v>
      </c>
      <c r="H659" s="15">
        <v>3.5</v>
      </c>
      <c r="I659" s="10">
        <f t="shared" si="206"/>
        <v>10.5</v>
      </c>
    </row>
    <row r="660" spans="1:12">
      <c r="A660" s="31" t="s">
        <v>39</v>
      </c>
      <c r="B660" s="11" t="s">
        <v>560</v>
      </c>
      <c r="C660" s="12"/>
      <c r="D660" s="28"/>
      <c r="E660" s="28"/>
      <c r="F660" s="28"/>
      <c r="G660" s="10">
        <v>0</v>
      </c>
      <c r="H660" s="15">
        <v>1.5</v>
      </c>
      <c r="I660" s="10">
        <f t="shared" si="206"/>
        <v>0</v>
      </c>
    </row>
    <row r="661" spans="1:12">
      <c r="B661" s="11" t="s">
        <v>27</v>
      </c>
      <c r="C661" s="12"/>
      <c r="D661" s="28"/>
      <c r="E661" s="28"/>
      <c r="F661" s="28"/>
      <c r="G661" s="10">
        <f>SUM(G656)</f>
        <v>6.25</v>
      </c>
      <c r="H661" s="15">
        <f>SUM(D656+D656+E656+E656)*2</f>
        <v>0.89999999999999991</v>
      </c>
      <c r="I661" s="10">
        <f t="shared" ref="I661:I666" si="207">SUM(G661*H661)</f>
        <v>5.6249999999999991</v>
      </c>
    </row>
    <row r="662" spans="1:12">
      <c r="B662" s="11" t="s">
        <v>13</v>
      </c>
      <c r="C662" s="12" t="s">
        <v>14</v>
      </c>
      <c r="D662" s="28" t="s">
        <v>29</v>
      </c>
      <c r="E662" s="28"/>
      <c r="F662" s="28">
        <f>SUM(G656)</f>
        <v>6.25</v>
      </c>
      <c r="G662" s="34">
        <f>SUM(F662)/20</f>
        <v>0.3125</v>
      </c>
      <c r="H662" s="23"/>
      <c r="I662" s="10">
        <f t="shared" si="207"/>
        <v>0</v>
      </c>
    </row>
    <row r="663" spans="1:12">
      <c r="B663" s="11" t="s">
        <v>13</v>
      </c>
      <c r="C663" s="12" t="s">
        <v>14</v>
      </c>
      <c r="D663" s="28" t="s">
        <v>60</v>
      </c>
      <c r="E663" s="28"/>
      <c r="F663" s="81">
        <v>2</v>
      </c>
      <c r="G663" s="34">
        <f>SUM(F663)*0.25</f>
        <v>0.5</v>
      </c>
      <c r="H663" s="23"/>
      <c r="I663" s="10">
        <f t="shared" si="207"/>
        <v>0</v>
      </c>
    </row>
    <row r="664" spans="1:12">
      <c r="B664" s="11" t="s">
        <v>13</v>
      </c>
      <c r="C664" s="12" t="s">
        <v>14</v>
      </c>
      <c r="D664" s="28" t="s">
        <v>113</v>
      </c>
      <c r="E664" s="28"/>
      <c r="F664" s="28"/>
      <c r="G664" s="34">
        <f>SUM(G662:G663)</f>
        <v>0.8125</v>
      </c>
      <c r="H664" s="23"/>
      <c r="I664" s="10">
        <f t="shared" si="207"/>
        <v>0</v>
      </c>
    </row>
    <row r="665" spans="1:12">
      <c r="B665" s="11" t="s">
        <v>13</v>
      </c>
      <c r="C665" s="12" t="s">
        <v>14</v>
      </c>
      <c r="D665" s="28" t="s">
        <v>558</v>
      </c>
      <c r="E665" s="28"/>
      <c r="F665" s="28"/>
      <c r="G665" s="34">
        <v>0.5</v>
      </c>
      <c r="H665" s="23"/>
      <c r="I665" s="10">
        <f t="shared" si="207"/>
        <v>0</v>
      </c>
    </row>
    <row r="666" spans="1:12">
      <c r="B666" s="11" t="s">
        <v>13</v>
      </c>
      <c r="C666" s="12" t="s">
        <v>15</v>
      </c>
      <c r="D666" s="28"/>
      <c r="E666" s="28"/>
      <c r="F666" s="28"/>
      <c r="G666" s="34">
        <v>1</v>
      </c>
      <c r="H666" s="23"/>
      <c r="I666" s="10">
        <f t="shared" si="207"/>
        <v>0</v>
      </c>
    </row>
    <row r="667" spans="1:12">
      <c r="B667" s="11" t="s">
        <v>13</v>
      </c>
      <c r="C667" s="12" t="s">
        <v>15</v>
      </c>
      <c r="D667" s="28"/>
      <c r="E667" s="28"/>
      <c r="F667" s="28"/>
      <c r="G667" s="34"/>
      <c r="H667" s="23"/>
      <c r="I667" s="10">
        <f t="shared" ref="I667" si="208">SUM(G667*H667)</f>
        <v>0</v>
      </c>
    </row>
    <row r="668" spans="1:12">
      <c r="B668" s="11" t="s">
        <v>13</v>
      </c>
      <c r="C668" s="12" t="s">
        <v>15</v>
      </c>
      <c r="D668" s="28"/>
      <c r="E668" s="28"/>
      <c r="F668" s="28"/>
      <c r="G668" s="34"/>
      <c r="H668" s="23"/>
      <c r="I668" s="10">
        <f t="shared" ref="I668:I675" si="209">SUM(G668*H668)</f>
        <v>0</v>
      </c>
    </row>
    <row r="669" spans="1:12">
      <c r="B669" s="11" t="s">
        <v>13</v>
      </c>
      <c r="C669" s="12" t="s">
        <v>16</v>
      </c>
      <c r="D669" s="28"/>
      <c r="E669" s="28"/>
      <c r="F669" s="28"/>
      <c r="G669" s="34">
        <f>SUM(G656)/10</f>
        <v>0.625</v>
      </c>
      <c r="H669" s="23"/>
      <c r="I669" s="10">
        <f t="shared" si="209"/>
        <v>0</v>
      </c>
    </row>
    <row r="670" spans="1:12">
      <c r="B670" s="11" t="s">
        <v>13</v>
      </c>
      <c r="C670" s="12" t="s">
        <v>16</v>
      </c>
      <c r="D670" s="28"/>
      <c r="E670" s="28"/>
      <c r="F670" s="28"/>
      <c r="G670" s="34"/>
      <c r="H670" s="23"/>
      <c r="I670" s="10">
        <f t="shared" si="209"/>
        <v>0</v>
      </c>
    </row>
    <row r="671" spans="1:12">
      <c r="B671" s="11" t="s">
        <v>21</v>
      </c>
      <c r="C671" s="12" t="s">
        <v>14</v>
      </c>
      <c r="D671" s="28"/>
      <c r="E671" s="28"/>
      <c r="F671" s="28"/>
      <c r="G671" s="22">
        <f>SUM(G662:G665)</f>
        <v>2.125</v>
      </c>
      <c r="H671" s="15">
        <v>37.42</v>
      </c>
      <c r="I671" s="10">
        <f t="shared" si="209"/>
        <v>79.517499999999998</v>
      </c>
      <c r="K671" s="5">
        <f>SUM(G671)*I654</f>
        <v>2.125</v>
      </c>
    </row>
    <row r="672" spans="1:12">
      <c r="B672" s="11" t="s">
        <v>21</v>
      </c>
      <c r="C672" s="12" t="s">
        <v>15</v>
      </c>
      <c r="D672" s="28"/>
      <c r="E672" s="28"/>
      <c r="F672" s="28"/>
      <c r="G672" s="22">
        <f>SUM(G666:G668)</f>
        <v>1</v>
      </c>
      <c r="H672" s="15">
        <v>37.42</v>
      </c>
      <c r="I672" s="10">
        <f t="shared" si="209"/>
        <v>37.42</v>
      </c>
      <c r="L672" s="5">
        <f>SUM(G672)*I654</f>
        <v>1</v>
      </c>
    </row>
    <row r="673" spans="1:13">
      <c r="B673" s="11" t="s">
        <v>21</v>
      </c>
      <c r="C673" s="12" t="s">
        <v>16</v>
      </c>
      <c r="D673" s="28"/>
      <c r="E673" s="28"/>
      <c r="F673" s="28"/>
      <c r="G673" s="22">
        <f>SUM(G669:G670)</f>
        <v>0.625</v>
      </c>
      <c r="H673" s="15">
        <v>37.42</v>
      </c>
      <c r="I673" s="10">
        <f t="shared" si="209"/>
        <v>23.387500000000003</v>
      </c>
      <c r="M673" s="5">
        <f>SUM(G673)*I654</f>
        <v>0.625</v>
      </c>
    </row>
    <row r="674" spans="1:13">
      <c r="B674" s="11" t="s">
        <v>13</v>
      </c>
      <c r="C674" s="12" t="s">
        <v>17</v>
      </c>
      <c r="D674" s="28"/>
      <c r="E674" s="28"/>
      <c r="F674" s="28"/>
      <c r="G674" s="34">
        <v>0.25</v>
      </c>
      <c r="H674" s="15">
        <v>37.42</v>
      </c>
      <c r="I674" s="10">
        <f t="shared" si="209"/>
        <v>9.3550000000000004</v>
      </c>
      <c r="L674" s="5">
        <f>SUM(G674)*I654</f>
        <v>0.25</v>
      </c>
    </row>
    <row r="675" spans="1:13">
      <c r="B675" s="11" t="s">
        <v>12</v>
      </c>
      <c r="C675" s="12"/>
      <c r="D675" s="28"/>
      <c r="E675" s="28"/>
      <c r="F675" s="28"/>
      <c r="G675" s="10"/>
      <c r="H675" s="15">
        <v>37.42</v>
      </c>
      <c r="I675" s="10">
        <f t="shared" si="209"/>
        <v>0</v>
      </c>
    </row>
    <row r="676" spans="1:13">
      <c r="B676" s="11" t="s">
        <v>11</v>
      </c>
      <c r="C676" s="12"/>
      <c r="D676" s="28"/>
      <c r="E676" s="28"/>
      <c r="F676" s="28"/>
      <c r="G676" s="10">
        <v>1</v>
      </c>
      <c r="H676" s="15">
        <f>SUM(I656:I675)*0.01</f>
        <v>2.7877375</v>
      </c>
      <c r="I676" s="10">
        <f>SUM(G676*H676)</f>
        <v>2.7877375</v>
      </c>
    </row>
    <row r="677" spans="1:13" s="2" customFormat="1" ht="13.6">
      <c r="B677" s="8" t="s">
        <v>10</v>
      </c>
      <c r="D677" s="27"/>
      <c r="E677" s="27"/>
      <c r="F677" s="27"/>
      <c r="G677" s="6">
        <f>SUM(G671:G674)</f>
        <v>4</v>
      </c>
      <c r="H677" s="14"/>
      <c r="I677" s="6">
        <f>SUM(I656:I676)</f>
        <v>281.5614875</v>
      </c>
      <c r="J677" s="6">
        <f>SUM(I677)*I654</f>
        <v>281.5614875</v>
      </c>
      <c r="K677" s="6">
        <f>SUM(K671:K676)</f>
        <v>2.125</v>
      </c>
      <c r="L677" s="6">
        <f t="shared" ref="L677:M677" si="210">SUM(L671:L676)</f>
        <v>1.25</v>
      </c>
      <c r="M677" s="6">
        <f t="shared" si="210"/>
        <v>0.625</v>
      </c>
    </row>
    <row r="678" spans="1:13" ht="15.65">
      <c r="A678" s="3" t="s">
        <v>9</v>
      </c>
      <c r="B678" s="154" t="s">
        <v>217</v>
      </c>
      <c r="C678" s="12" t="s">
        <v>413</v>
      </c>
      <c r="D678" s="26">
        <v>1.1850000000000001</v>
      </c>
      <c r="E678" s="26">
        <v>2.2999999999999998</v>
      </c>
      <c r="F678" s="182">
        <v>0.10199999999999999</v>
      </c>
      <c r="G678" s="10" t="s">
        <v>562</v>
      </c>
      <c r="H678" s="13" t="s">
        <v>22</v>
      </c>
      <c r="I678" s="24">
        <v>2</v>
      </c>
    </row>
    <row r="679" spans="1:13" s="2" customFormat="1" ht="13.6">
      <c r="A679" s="77" t="s">
        <v>118</v>
      </c>
      <c r="B679" s="8" t="s">
        <v>3</v>
      </c>
      <c r="C679" s="2" t="s">
        <v>4</v>
      </c>
      <c r="D679" s="27" t="s">
        <v>5</v>
      </c>
      <c r="E679" s="27" t="s">
        <v>5</v>
      </c>
      <c r="F679" s="27" t="s">
        <v>23</v>
      </c>
      <c r="G679" s="6" t="s">
        <v>6</v>
      </c>
      <c r="H679" s="14" t="s">
        <v>7</v>
      </c>
      <c r="I679" s="6" t="s">
        <v>8</v>
      </c>
      <c r="J679" s="6"/>
      <c r="K679" s="6" t="s">
        <v>18</v>
      </c>
      <c r="L679" s="6" t="s">
        <v>19</v>
      </c>
      <c r="M679" s="6" t="s">
        <v>20</v>
      </c>
    </row>
    <row r="680" spans="1:13">
      <c r="A680" s="30" t="s">
        <v>24</v>
      </c>
      <c r="B680" s="11" t="s">
        <v>217</v>
      </c>
      <c r="C680" s="12" t="s">
        <v>109</v>
      </c>
      <c r="D680" s="28">
        <v>0.125</v>
      </c>
      <c r="E680" s="28">
        <v>0.05</v>
      </c>
      <c r="F680" s="28">
        <f t="shared" ref="F680:F681" si="211">SUM(D680*E680)</f>
        <v>6.2500000000000003E-3</v>
      </c>
      <c r="G680" s="10">
        <f>SUM(D678+E678+E678+0.4)</f>
        <v>6.1850000000000005</v>
      </c>
      <c r="H680" s="15">
        <v>3350</v>
      </c>
      <c r="I680" s="10">
        <f t="shared" ref="I680:I681" si="212">SUM(F680*G680)*H680</f>
        <v>129.49843750000002</v>
      </c>
    </row>
    <row r="681" spans="1:13">
      <c r="A681" s="30" t="s">
        <v>24</v>
      </c>
      <c r="B681" s="11" t="s">
        <v>580</v>
      </c>
      <c r="C681" s="12" t="s">
        <v>109</v>
      </c>
      <c r="D681" s="28">
        <v>0.125</v>
      </c>
      <c r="E681" s="28">
        <v>2.5000000000000001E-2</v>
      </c>
      <c r="F681" s="28">
        <f t="shared" si="211"/>
        <v>3.1250000000000002E-3</v>
      </c>
      <c r="G681" s="10">
        <f>SUM(D678)</f>
        <v>1.1850000000000001</v>
      </c>
      <c r="H681" s="15">
        <v>3091</v>
      </c>
      <c r="I681" s="10">
        <f t="shared" si="212"/>
        <v>11.446359375</v>
      </c>
    </row>
    <row r="682" spans="1:13">
      <c r="A682" s="31" t="s">
        <v>39</v>
      </c>
      <c r="B682" s="11" t="s">
        <v>558</v>
      </c>
      <c r="C682" s="12"/>
      <c r="D682" s="28"/>
      <c r="E682" s="28"/>
      <c r="F682" s="28"/>
      <c r="G682" s="10">
        <v>0</v>
      </c>
      <c r="H682" s="15">
        <v>2.5</v>
      </c>
      <c r="I682" s="10">
        <f t="shared" ref="I682:I684" si="213">SUM(G682*H682)</f>
        <v>0</v>
      </c>
    </row>
    <row r="683" spans="1:13">
      <c r="A683" s="31" t="s">
        <v>39</v>
      </c>
      <c r="B683" s="11" t="s">
        <v>559</v>
      </c>
      <c r="C683" s="12"/>
      <c r="D683" s="28"/>
      <c r="E683" s="28"/>
      <c r="F683" s="28"/>
      <c r="G683" s="10">
        <v>0</v>
      </c>
      <c r="H683" s="15">
        <v>3.5</v>
      </c>
      <c r="I683" s="10">
        <f t="shared" si="213"/>
        <v>0</v>
      </c>
    </row>
    <row r="684" spans="1:13">
      <c r="A684" s="31" t="s">
        <v>39</v>
      </c>
      <c r="B684" s="11" t="s">
        <v>560</v>
      </c>
      <c r="C684" s="12"/>
      <c r="D684" s="28"/>
      <c r="E684" s="28"/>
      <c r="F684" s="28"/>
      <c r="G684" s="10">
        <v>0</v>
      </c>
      <c r="H684" s="15">
        <v>1.5</v>
      </c>
      <c r="I684" s="10">
        <f t="shared" si="213"/>
        <v>0</v>
      </c>
    </row>
    <row r="685" spans="1:13">
      <c r="B685" s="11" t="s">
        <v>27</v>
      </c>
      <c r="C685" s="12"/>
      <c r="D685" s="28"/>
      <c r="E685" s="28"/>
      <c r="F685" s="28"/>
      <c r="G685" s="10">
        <f>SUM(G680)</f>
        <v>6.1850000000000005</v>
      </c>
      <c r="H685" s="15">
        <f>SUM(D680+D680+E680+E680)*6</f>
        <v>2.0999999999999996</v>
      </c>
      <c r="I685" s="10">
        <f t="shared" ref="I685:I690" si="214">SUM(G685*H685)</f>
        <v>12.988499999999998</v>
      </c>
    </row>
    <row r="686" spans="1:13">
      <c r="B686" s="11" t="s">
        <v>13</v>
      </c>
      <c r="C686" s="12" t="s">
        <v>14</v>
      </c>
      <c r="D686" s="28" t="s">
        <v>29</v>
      </c>
      <c r="E686" s="28"/>
      <c r="F686" s="28">
        <f>SUM(G680)</f>
        <v>6.1850000000000005</v>
      </c>
      <c r="G686" s="34">
        <f>SUM(F686)/20</f>
        <v>0.30925000000000002</v>
      </c>
      <c r="H686" s="23"/>
      <c r="I686" s="10">
        <f t="shared" si="214"/>
        <v>0</v>
      </c>
    </row>
    <row r="687" spans="1:13">
      <c r="B687" s="11" t="s">
        <v>13</v>
      </c>
      <c r="C687" s="12" t="s">
        <v>14</v>
      </c>
      <c r="D687" s="28" t="s">
        <v>60</v>
      </c>
      <c r="E687" s="28"/>
      <c r="F687" s="81">
        <v>2</v>
      </c>
      <c r="G687" s="34">
        <f>SUM(F687)*0.25</f>
        <v>0.5</v>
      </c>
      <c r="H687" s="23"/>
      <c r="I687" s="10">
        <f t="shared" si="214"/>
        <v>0</v>
      </c>
    </row>
    <row r="688" spans="1:13">
      <c r="B688" s="11" t="s">
        <v>13</v>
      </c>
      <c r="C688" s="12" t="s">
        <v>14</v>
      </c>
      <c r="D688" s="28" t="s">
        <v>113</v>
      </c>
      <c r="E688" s="28"/>
      <c r="F688" s="28"/>
      <c r="G688" s="34">
        <f>SUM(G686:G687)</f>
        <v>0.80925000000000002</v>
      </c>
      <c r="H688" s="23"/>
      <c r="I688" s="10">
        <f t="shared" si="214"/>
        <v>0</v>
      </c>
    </row>
    <row r="689" spans="1:13">
      <c r="B689" s="11" t="s">
        <v>13</v>
      </c>
      <c r="C689" s="12" t="s">
        <v>14</v>
      </c>
      <c r="D689" s="28" t="s">
        <v>558</v>
      </c>
      <c r="E689" s="28"/>
      <c r="F689" s="28"/>
      <c r="G689" s="34">
        <v>0</v>
      </c>
      <c r="H689" s="23"/>
      <c r="I689" s="10">
        <f t="shared" si="214"/>
        <v>0</v>
      </c>
    </row>
    <row r="690" spans="1:13">
      <c r="B690" s="11" t="s">
        <v>13</v>
      </c>
      <c r="C690" s="12" t="s">
        <v>15</v>
      </c>
      <c r="D690" s="28"/>
      <c r="E690" s="28"/>
      <c r="F690" s="28"/>
      <c r="G690" s="34">
        <v>1</v>
      </c>
      <c r="H690" s="23"/>
      <c r="I690" s="10">
        <f t="shared" si="214"/>
        <v>0</v>
      </c>
    </row>
    <row r="691" spans="1:13">
      <c r="B691" s="11" t="s">
        <v>13</v>
      </c>
      <c r="C691" s="12" t="s">
        <v>15</v>
      </c>
      <c r="D691" s="28"/>
      <c r="E691" s="28"/>
      <c r="F691" s="28"/>
      <c r="G691" s="34"/>
      <c r="H691" s="23"/>
      <c r="I691" s="10">
        <f t="shared" ref="I691" si="215">SUM(G691*H691)</f>
        <v>0</v>
      </c>
    </row>
    <row r="692" spans="1:13">
      <c r="B692" s="11" t="s">
        <v>13</v>
      </c>
      <c r="C692" s="12" t="s">
        <v>15</v>
      </c>
      <c r="D692" s="28"/>
      <c r="E692" s="28"/>
      <c r="F692" s="28"/>
      <c r="G692" s="34"/>
      <c r="H692" s="23"/>
      <c r="I692" s="10">
        <f t="shared" ref="I692:I699" si="216">SUM(G692*H692)</f>
        <v>0</v>
      </c>
    </row>
    <row r="693" spans="1:13">
      <c r="B693" s="11" t="s">
        <v>13</v>
      </c>
      <c r="C693" s="12" t="s">
        <v>16</v>
      </c>
      <c r="D693" s="28"/>
      <c r="E693" s="28"/>
      <c r="F693" s="28"/>
      <c r="G693" s="34">
        <f>SUM(G680)/3</f>
        <v>2.061666666666667</v>
      </c>
      <c r="H693" s="23"/>
      <c r="I693" s="10">
        <f t="shared" si="216"/>
        <v>0</v>
      </c>
    </row>
    <row r="694" spans="1:13">
      <c r="B694" s="11" t="s">
        <v>13</v>
      </c>
      <c r="C694" s="12" t="s">
        <v>16</v>
      </c>
      <c r="D694" s="28"/>
      <c r="E694" s="28"/>
      <c r="F694" s="28"/>
      <c r="G694" s="34"/>
      <c r="H694" s="23"/>
      <c r="I694" s="10">
        <f t="shared" si="216"/>
        <v>0</v>
      </c>
    </row>
    <row r="695" spans="1:13">
      <c r="B695" s="11" t="s">
        <v>21</v>
      </c>
      <c r="C695" s="12" t="s">
        <v>14</v>
      </c>
      <c r="D695" s="28"/>
      <c r="E695" s="28"/>
      <c r="F695" s="28"/>
      <c r="G695" s="22">
        <f>SUM(G686:G689)</f>
        <v>1.6185</v>
      </c>
      <c r="H695" s="15">
        <v>37.42</v>
      </c>
      <c r="I695" s="10">
        <f t="shared" si="216"/>
        <v>60.564270000000008</v>
      </c>
      <c r="K695" s="5">
        <f>SUM(G695)*I678</f>
        <v>3.2370000000000001</v>
      </c>
    </row>
    <row r="696" spans="1:13">
      <c r="B696" s="11" t="s">
        <v>21</v>
      </c>
      <c r="C696" s="12" t="s">
        <v>15</v>
      </c>
      <c r="D696" s="28"/>
      <c r="E696" s="28"/>
      <c r="F696" s="28"/>
      <c r="G696" s="22">
        <f>SUM(G690:G692)</f>
        <v>1</v>
      </c>
      <c r="H696" s="15">
        <v>37.42</v>
      </c>
      <c r="I696" s="10">
        <f t="shared" si="216"/>
        <v>37.42</v>
      </c>
      <c r="L696" s="5">
        <f>SUM(G696)*I678</f>
        <v>2</v>
      </c>
    </row>
    <row r="697" spans="1:13">
      <c r="B697" s="11" t="s">
        <v>21</v>
      </c>
      <c r="C697" s="12" t="s">
        <v>16</v>
      </c>
      <c r="D697" s="28"/>
      <c r="E697" s="28"/>
      <c r="F697" s="28"/>
      <c r="G697" s="22">
        <f>SUM(G693:G694)</f>
        <v>2.061666666666667</v>
      </c>
      <c r="H697" s="15">
        <v>37.42</v>
      </c>
      <c r="I697" s="10">
        <f t="shared" si="216"/>
        <v>77.147566666666677</v>
      </c>
      <c r="M697" s="5">
        <f>SUM(G697)*I678</f>
        <v>4.123333333333334</v>
      </c>
    </row>
    <row r="698" spans="1:13">
      <c r="B698" s="11" t="s">
        <v>13</v>
      </c>
      <c r="C698" s="12" t="s">
        <v>17</v>
      </c>
      <c r="D698" s="28"/>
      <c r="E698" s="28"/>
      <c r="F698" s="28"/>
      <c r="G698" s="34">
        <v>0.25</v>
      </c>
      <c r="H698" s="15">
        <v>37.42</v>
      </c>
      <c r="I698" s="10">
        <f t="shared" si="216"/>
        <v>9.3550000000000004</v>
      </c>
      <c r="L698" s="5">
        <f>SUM(G698)*I678</f>
        <v>0.5</v>
      </c>
    </row>
    <row r="699" spans="1:13">
      <c r="B699" s="11" t="s">
        <v>12</v>
      </c>
      <c r="C699" s="12"/>
      <c r="D699" s="28"/>
      <c r="E699" s="28"/>
      <c r="F699" s="28"/>
      <c r="G699" s="10"/>
      <c r="H699" s="15">
        <v>37.42</v>
      </c>
      <c r="I699" s="10">
        <f t="shared" si="216"/>
        <v>0</v>
      </c>
    </row>
    <row r="700" spans="1:13">
      <c r="B700" s="11" t="s">
        <v>11</v>
      </c>
      <c r="C700" s="12"/>
      <c r="D700" s="28"/>
      <c r="E700" s="28"/>
      <c r="F700" s="28"/>
      <c r="G700" s="10">
        <v>1</v>
      </c>
      <c r="H700" s="15">
        <f>SUM(I680:I699)*0.01</f>
        <v>3.3842013354166669</v>
      </c>
      <c r="I700" s="10">
        <f>SUM(G700*H700)</f>
        <v>3.3842013354166669</v>
      </c>
    </row>
    <row r="701" spans="1:13" s="2" customFormat="1" ht="13.6">
      <c r="B701" s="8" t="s">
        <v>10</v>
      </c>
      <c r="D701" s="27"/>
      <c r="E701" s="27"/>
      <c r="F701" s="27"/>
      <c r="G701" s="6">
        <f>SUM(G695:G698)</f>
        <v>4.9301666666666666</v>
      </c>
      <c r="H701" s="14"/>
      <c r="I701" s="6">
        <f>SUM(I680:I700)</f>
        <v>341.80433487708336</v>
      </c>
      <c r="J701" s="6">
        <f>SUM(I701)*I678</f>
        <v>683.60866975416673</v>
      </c>
      <c r="K701" s="6">
        <f>SUM(K695:K700)</f>
        <v>3.2370000000000001</v>
      </c>
      <c r="L701" s="6">
        <f t="shared" ref="L701:M701" si="217">SUM(L695:L700)</f>
        <v>2.5</v>
      </c>
      <c r="M701" s="6">
        <f t="shared" si="217"/>
        <v>4.123333333333334</v>
      </c>
    </row>
    <row r="702" spans="1:13" ht="15.65">
      <c r="A702" s="3" t="s">
        <v>9</v>
      </c>
      <c r="B702" s="154" t="s">
        <v>217</v>
      </c>
      <c r="C702" s="12" t="s">
        <v>536</v>
      </c>
      <c r="D702" s="26">
        <v>2.5</v>
      </c>
      <c r="E702" s="26">
        <v>2.25</v>
      </c>
      <c r="F702" s="182">
        <v>0.1</v>
      </c>
      <c r="G702" s="10" t="s">
        <v>581</v>
      </c>
      <c r="H702" s="13" t="s">
        <v>22</v>
      </c>
      <c r="I702" s="24">
        <v>1</v>
      </c>
    </row>
    <row r="703" spans="1:13" s="2" customFormat="1" ht="13.6">
      <c r="A703" s="77" t="s">
        <v>118</v>
      </c>
      <c r="B703" s="8" t="s">
        <v>3</v>
      </c>
      <c r="C703" s="2" t="s">
        <v>4</v>
      </c>
      <c r="D703" s="27" t="s">
        <v>5</v>
      </c>
      <c r="E703" s="27" t="s">
        <v>5</v>
      </c>
      <c r="F703" s="27" t="s">
        <v>23</v>
      </c>
      <c r="G703" s="6" t="s">
        <v>6</v>
      </c>
      <c r="H703" s="14" t="s">
        <v>7</v>
      </c>
      <c r="I703" s="6" t="s">
        <v>8</v>
      </c>
      <c r="J703" s="6"/>
      <c r="K703" s="6" t="s">
        <v>18</v>
      </c>
      <c r="L703" s="6" t="s">
        <v>19</v>
      </c>
      <c r="M703" s="6" t="s">
        <v>20</v>
      </c>
    </row>
    <row r="704" spans="1:13">
      <c r="A704" s="30" t="s">
        <v>24</v>
      </c>
      <c r="B704" s="11" t="s">
        <v>217</v>
      </c>
      <c r="C704" s="12" t="s">
        <v>578</v>
      </c>
      <c r="D704" s="28">
        <v>0.125</v>
      </c>
      <c r="E704" s="28">
        <v>0.05</v>
      </c>
      <c r="F704" s="28">
        <f t="shared" ref="F704:F705" si="218">SUM(D704*E704)</f>
        <v>6.2500000000000003E-3</v>
      </c>
      <c r="G704" s="10">
        <f>SUM(D702+E702+E702+0.4)</f>
        <v>7.4</v>
      </c>
      <c r="H704" s="15">
        <v>1800</v>
      </c>
      <c r="I704" s="10">
        <f t="shared" ref="I704:I705" si="219">SUM(F704*G704)*H704</f>
        <v>83.250000000000014</v>
      </c>
    </row>
    <row r="705" spans="1:12">
      <c r="A705" s="30" t="s">
        <v>24</v>
      </c>
      <c r="B705" s="11" t="s">
        <v>580</v>
      </c>
      <c r="C705" s="12" t="s">
        <v>578</v>
      </c>
      <c r="D705" s="28">
        <v>0.125</v>
      </c>
      <c r="E705" s="28">
        <v>2.5000000000000001E-2</v>
      </c>
      <c r="F705" s="28">
        <f t="shared" si="218"/>
        <v>3.1250000000000002E-3</v>
      </c>
      <c r="G705" s="10">
        <f>SUM(D702)</f>
        <v>2.5</v>
      </c>
      <c r="H705" s="15">
        <v>1800</v>
      </c>
      <c r="I705" s="10">
        <f t="shared" si="219"/>
        <v>14.0625</v>
      </c>
    </row>
    <row r="706" spans="1:12">
      <c r="A706" s="31" t="s">
        <v>39</v>
      </c>
      <c r="B706" s="11" t="s">
        <v>558</v>
      </c>
      <c r="C706" s="12"/>
      <c r="D706" s="28"/>
      <c r="E706" s="28"/>
      <c r="F706" s="28"/>
      <c r="G706" s="10">
        <v>4</v>
      </c>
      <c r="H706" s="15">
        <v>2.5</v>
      </c>
      <c r="I706" s="10">
        <f t="shared" ref="I706:I708" si="220">SUM(G706*H706)</f>
        <v>10</v>
      </c>
    </row>
    <row r="707" spans="1:12">
      <c r="A707" s="31" t="s">
        <v>39</v>
      </c>
      <c r="B707" s="11" t="s">
        <v>559</v>
      </c>
      <c r="C707" s="12"/>
      <c r="D707" s="28"/>
      <c r="E707" s="28"/>
      <c r="F707" s="28"/>
      <c r="G707" s="10">
        <v>4</v>
      </c>
      <c r="H707" s="15">
        <v>3.5</v>
      </c>
      <c r="I707" s="10">
        <f t="shared" si="220"/>
        <v>14</v>
      </c>
    </row>
    <row r="708" spans="1:12">
      <c r="A708" s="31" t="s">
        <v>39</v>
      </c>
      <c r="B708" s="11" t="s">
        <v>560</v>
      </c>
      <c r="C708" s="12"/>
      <c r="D708" s="28"/>
      <c r="E708" s="28"/>
      <c r="F708" s="28"/>
      <c r="G708" s="10">
        <v>0</v>
      </c>
      <c r="H708" s="15">
        <v>1.5</v>
      </c>
      <c r="I708" s="10">
        <f t="shared" si="220"/>
        <v>0</v>
      </c>
    </row>
    <row r="709" spans="1:12">
      <c r="B709" s="11" t="s">
        <v>27</v>
      </c>
      <c r="C709" s="12"/>
      <c r="D709" s="28"/>
      <c r="E709" s="28"/>
      <c r="F709" s="28"/>
      <c r="G709" s="10">
        <f>SUM(G704)</f>
        <v>7.4</v>
      </c>
      <c r="H709" s="15">
        <f>SUM(D704+D704+E704+E704)*2</f>
        <v>0.7</v>
      </c>
      <c r="I709" s="10">
        <f t="shared" ref="I709:I714" si="221">SUM(G709*H709)</f>
        <v>5.18</v>
      </c>
    </row>
    <row r="710" spans="1:12">
      <c r="B710" s="11" t="s">
        <v>13</v>
      </c>
      <c r="C710" s="12" t="s">
        <v>14</v>
      </c>
      <c r="D710" s="28" t="s">
        <v>29</v>
      </c>
      <c r="E710" s="28"/>
      <c r="F710" s="28">
        <f>SUM(G704)</f>
        <v>7.4</v>
      </c>
      <c r="G710" s="34">
        <f>SUM(F710)/20</f>
        <v>0.37</v>
      </c>
      <c r="H710" s="23"/>
      <c r="I710" s="10">
        <f t="shared" si="221"/>
        <v>0</v>
      </c>
    </row>
    <row r="711" spans="1:12">
      <c r="B711" s="11" t="s">
        <v>13</v>
      </c>
      <c r="C711" s="12" t="s">
        <v>14</v>
      </c>
      <c r="D711" s="28" t="s">
        <v>60</v>
      </c>
      <c r="E711" s="28"/>
      <c r="F711" s="81">
        <v>2</v>
      </c>
      <c r="G711" s="34">
        <f>SUM(F711)*0.25</f>
        <v>0.5</v>
      </c>
      <c r="H711" s="23"/>
      <c r="I711" s="10">
        <f t="shared" si="221"/>
        <v>0</v>
      </c>
    </row>
    <row r="712" spans="1:12">
      <c r="B712" s="11" t="s">
        <v>13</v>
      </c>
      <c r="C712" s="12" t="s">
        <v>14</v>
      </c>
      <c r="D712" s="28" t="s">
        <v>113</v>
      </c>
      <c r="E712" s="28"/>
      <c r="F712" s="28"/>
      <c r="G712" s="34">
        <f>SUM(G710:G711)</f>
        <v>0.87</v>
      </c>
      <c r="H712" s="23"/>
      <c r="I712" s="10">
        <f t="shared" si="221"/>
        <v>0</v>
      </c>
    </row>
    <row r="713" spans="1:12">
      <c r="B713" s="11" t="s">
        <v>13</v>
      </c>
      <c r="C713" s="12" t="s">
        <v>14</v>
      </c>
      <c r="D713" s="28" t="s">
        <v>558</v>
      </c>
      <c r="E713" s="28"/>
      <c r="F713" s="28"/>
      <c r="G713" s="34">
        <v>0.5</v>
      </c>
      <c r="H713" s="23"/>
      <c r="I713" s="10">
        <f t="shared" si="221"/>
        <v>0</v>
      </c>
    </row>
    <row r="714" spans="1:12">
      <c r="B714" s="11" t="s">
        <v>13</v>
      </c>
      <c r="C714" s="12" t="s">
        <v>15</v>
      </c>
      <c r="D714" s="28"/>
      <c r="E714" s="28"/>
      <c r="F714" s="28"/>
      <c r="G714" s="34">
        <v>1.25</v>
      </c>
      <c r="H714" s="23"/>
      <c r="I714" s="10">
        <f t="shared" si="221"/>
        <v>0</v>
      </c>
    </row>
    <row r="715" spans="1:12">
      <c r="B715" s="11" t="s">
        <v>13</v>
      </c>
      <c r="C715" s="12" t="s">
        <v>15</v>
      </c>
      <c r="D715" s="28"/>
      <c r="E715" s="28"/>
      <c r="F715" s="28"/>
      <c r="G715" s="34"/>
      <c r="H715" s="23"/>
      <c r="I715" s="10">
        <f t="shared" ref="I715" si="222">SUM(G715*H715)</f>
        <v>0</v>
      </c>
    </row>
    <row r="716" spans="1:12">
      <c r="B716" s="11" t="s">
        <v>13</v>
      </c>
      <c r="C716" s="12" t="s">
        <v>15</v>
      </c>
      <c r="D716" s="28"/>
      <c r="E716" s="28"/>
      <c r="F716" s="28"/>
      <c r="G716" s="34"/>
      <c r="H716" s="23"/>
      <c r="I716" s="10">
        <f t="shared" ref="I716:I723" si="223">SUM(G716*H716)</f>
        <v>0</v>
      </c>
    </row>
    <row r="717" spans="1:12">
      <c r="B717" s="11" t="s">
        <v>13</v>
      </c>
      <c r="C717" s="12" t="s">
        <v>16</v>
      </c>
      <c r="D717" s="28"/>
      <c r="E717" s="28"/>
      <c r="F717" s="28"/>
      <c r="G717" s="34">
        <f>SUM(G704)/10</f>
        <v>0.74</v>
      </c>
      <c r="H717" s="23"/>
      <c r="I717" s="10">
        <f t="shared" si="223"/>
        <v>0</v>
      </c>
    </row>
    <row r="718" spans="1:12">
      <c r="B718" s="11" t="s">
        <v>13</v>
      </c>
      <c r="C718" s="12" t="s">
        <v>16</v>
      </c>
      <c r="D718" s="28"/>
      <c r="E718" s="28"/>
      <c r="F718" s="28"/>
      <c r="G718" s="34"/>
      <c r="H718" s="23"/>
      <c r="I718" s="10">
        <f t="shared" si="223"/>
        <v>0</v>
      </c>
    </row>
    <row r="719" spans="1:12">
      <c r="B719" s="11" t="s">
        <v>21</v>
      </c>
      <c r="C719" s="12" t="s">
        <v>14</v>
      </c>
      <c r="D719" s="28"/>
      <c r="E719" s="28"/>
      <c r="F719" s="28"/>
      <c r="G719" s="22">
        <f>SUM(G710:G713)</f>
        <v>2.2400000000000002</v>
      </c>
      <c r="H719" s="15">
        <v>37.42</v>
      </c>
      <c r="I719" s="10">
        <f t="shared" si="223"/>
        <v>83.820800000000006</v>
      </c>
      <c r="K719" s="5">
        <f>SUM(G719)*I702</f>
        <v>2.2400000000000002</v>
      </c>
    </row>
    <row r="720" spans="1:12">
      <c r="B720" s="11" t="s">
        <v>21</v>
      </c>
      <c r="C720" s="12" t="s">
        <v>15</v>
      </c>
      <c r="D720" s="28"/>
      <c r="E720" s="28"/>
      <c r="F720" s="28"/>
      <c r="G720" s="22">
        <f>SUM(G714:G716)</f>
        <v>1.25</v>
      </c>
      <c r="H720" s="15">
        <v>37.42</v>
      </c>
      <c r="I720" s="10">
        <f t="shared" si="223"/>
        <v>46.775000000000006</v>
      </c>
      <c r="L720" s="5">
        <f>SUM(G720)*I702</f>
        <v>1.25</v>
      </c>
    </row>
    <row r="721" spans="1:13">
      <c r="B721" s="11" t="s">
        <v>21</v>
      </c>
      <c r="C721" s="12" t="s">
        <v>16</v>
      </c>
      <c r="D721" s="28"/>
      <c r="E721" s="28"/>
      <c r="F721" s="28"/>
      <c r="G721" s="22">
        <f>SUM(G717:G718)</f>
        <v>0.74</v>
      </c>
      <c r="H721" s="15">
        <v>37.42</v>
      </c>
      <c r="I721" s="10">
        <f t="shared" si="223"/>
        <v>27.690799999999999</v>
      </c>
      <c r="M721" s="5">
        <f>SUM(G721)*I702</f>
        <v>0.74</v>
      </c>
    </row>
    <row r="722" spans="1:13">
      <c r="B722" s="11" t="s">
        <v>13</v>
      </c>
      <c r="C722" s="12" t="s">
        <v>17</v>
      </c>
      <c r="D722" s="28"/>
      <c r="E722" s="28"/>
      <c r="F722" s="28"/>
      <c r="G722" s="34">
        <v>0.25</v>
      </c>
      <c r="H722" s="15">
        <v>37.42</v>
      </c>
      <c r="I722" s="10">
        <f t="shared" si="223"/>
        <v>9.3550000000000004</v>
      </c>
      <c r="L722" s="5">
        <f>SUM(G722)*I702</f>
        <v>0.25</v>
      </c>
    </row>
    <row r="723" spans="1:13">
      <c r="B723" s="11" t="s">
        <v>12</v>
      </c>
      <c r="C723" s="12"/>
      <c r="D723" s="28"/>
      <c r="E723" s="28"/>
      <c r="F723" s="28"/>
      <c r="G723" s="10"/>
      <c r="H723" s="15">
        <v>37.42</v>
      </c>
      <c r="I723" s="10">
        <f t="shared" si="223"/>
        <v>0</v>
      </c>
    </row>
    <row r="724" spans="1:13">
      <c r="B724" s="11" t="s">
        <v>11</v>
      </c>
      <c r="C724" s="12"/>
      <c r="D724" s="28"/>
      <c r="E724" s="28"/>
      <c r="F724" s="28"/>
      <c r="G724" s="10">
        <v>1</v>
      </c>
      <c r="H724" s="15">
        <f>SUM(I704:I723)*0.01</f>
        <v>2.9413410000000004</v>
      </c>
      <c r="I724" s="10">
        <f>SUM(G724*H724)</f>
        <v>2.9413410000000004</v>
      </c>
    </row>
    <row r="725" spans="1:13" s="2" customFormat="1" ht="13.6">
      <c r="B725" s="8" t="s">
        <v>10</v>
      </c>
      <c r="D725" s="27"/>
      <c r="E725" s="27"/>
      <c r="F725" s="27"/>
      <c r="G725" s="6">
        <f>SUM(G719:G722)</f>
        <v>4.4800000000000004</v>
      </c>
      <c r="H725" s="14"/>
      <c r="I725" s="6">
        <f>SUM(I704:I724)</f>
        <v>297.07544100000007</v>
      </c>
      <c r="J725" s="6">
        <f>SUM(I725)*I702</f>
        <v>297.07544100000007</v>
      </c>
      <c r="K725" s="6">
        <f>SUM(K719:K724)</f>
        <v>2.2400000000000002</v>
      </c>
      <c r="L725" s="6">
        <f t="shared" ref="L725:M725" si="224">SUM(L719:L724)</f>
        <v>1.5</v>
      </c>
      <c r="M725" s="6">
        <f t="shared" si="224"/>
        <v>0.74</v>
      </c>
    </row>
    <row r="726" spans="1:13" ht="15.65">
      <c r="A726" s="3" t="s">
        <v>9</v>
      </c>
      <c r="B726" s="154" t="s">
        <v>217</v>
      </c>
      <c r="C726" s="12" t="s">
        <v>337</v>
      </c>
      <c r="D726" s="26">
        <v>1.01</v>
      </c>
      <c r="E726" s="26">
        <v>2.1</v>
      </c>
      <c r="F726" s="182">
        <v>0.13</v>
      </c>
      <c r="G726" s="10" t="s">
        <v>562</v>
      </c>
      <c r="H726" s="13" t="s">
        <v>22</v>
      </c>
      <c r="I726" s="24">
        <v>4</v>
      </c>
    </row>
    <row r="727" spans="1:13" s="2" customFormat="1" ht="13.6">
      <c r="A727" s="77" t="s">
        <v>118</v>
      </c>
      <c r="B727" s="8" t="s">
        <v>3</v>
      </c>
      <c r="C727" s="2" t="s">
        <v>4</v>
      </c>
      <c r="D727" s="27" t="s">
        <v>5</v>
      </c>
      <c r="E727" s="27" t="s">
        <v>5</v>
      </c>
      <c r="F727" s="27" t="s">
        <v>23</v>
      </c>
      <c r="G727" s="6" t="s">
        <v>6</v>
      </c>
      <c r="H727" s="14" t="s">
        <v>7</v>
      </c>
      <c r="I727" s="6" t="s">
        <v>8</v>
      </c>
      <c r="J727" s="6"/>
      <c r="K727" s="6" t="s">
        <v>18</v>
      </c>
      <c r="L727" s="6" t="s">
        <v>19</v>
      </c>
      <c r="M727" s="6" t="s">
        <v>20</v>
      </c>
    </row>
    <row r="728" spans="1:13">
      <c r="A728" s="30" t="s">
        <v>24</v>
      </c>
      <c r="B728" s="11" t="s">
        <v>217</v>
      </c>
      <c r="C728" s="12" t="s">
        <v>585</v>
      </c>
      <c r="D728" s="28">
        <v>0.15</v>
      </c>
      <c r="E728" s="28">
        <v>0.05</v>
      </c>
      <c r="F728" s="28">
        <f t="shared" ref="F728:F730" si="225">SUM(D728*E728)</f>
        <v>7.4999999999999997E-3</v>
      </c>
      <c r="G728" s="10">
        <f>SUM(D726+E726+E726+0.4)</f>
        <v>5.6100000000000012</v>
      </c>
      <c r="H728" s="15">
        <v>550</v>
      </c>
      <c r="I728" s="10">
        <f t="shared" ref="I728:I730" si="226">SUM(F728*G728)*H728</f>
        <v>23.141250000000003</v>
      </c>
    </row>
    <row r="729" spans="1:13">
      <c r="A729" s="30" t="s">
        <v>24</v>
      </c>
      <c r="B729" s="11" t="s">
        <v>580</v>
      </c>
      <c r="C729" s="12" t="s">
        <v>585</v>
      </c>
      <c r="D729" s="28">
        <v>0.15</v>
      </c>
      <c r="E729" s="28">
        <v>2.5000000000000001E-2</v>
      </c>
      <c r="F729" s="28">
        <f t="shared" ref="F729" si="227">SUM(D729*E729)</f>
        <v>3.7499999999999999E-3</v>
      </c>
      <c r="G729" s="10">
        <f>SUM(D726)</f>
        <v>1.01</v>
      </c>
      <c r="H729" s="15">
        <v>550</v>
      </c>
      <c r="I729" s="10">
        <f t="shared" ref="I729" si="228">SUM(F729*G729)*H729</f>
        <v>2.0831249999999999</v>
      </c>
    </row>
    <row r="730" spans="1:13">
      <c r="A730" s="30" t="s">
        <v>24</v>
      </c>
      <c r="B730" s="11" t="s">
        <v>586</v>
      </c>
      <c r="C730" s="12" t="s">
        <v>585</v>
      </c>
      <c r="D730" s="28">
        <v>0.1</v>
      </c>
      <c r="E730" s="28">
        <v>2.5000000000000001E-2</v>
      </c>
      <c r="F730" s="28">
        <f t="shared" si="225"/>
        <v>2.5000000000000005E-3</v>
      </c>
      <c r="G730" s="10">
        <f>SUM(G728)*2</f>
        <v>11.220000000000002</v>
      </c>
      <c r="H730" s="15">
        <v>550</v>
      </c>
      <c r="I730" s="10">
        <f t="shared" si="226"/>
        <v>15.427500000000007</v>
      </c>
    </row>
    <row r="731" spans="1:13">
      <c r="A731" s="31" t="s">
        <v>39</v>
      </c>
      <c r="B731" s="11" t="s">
        <v>558</v>
      </c>
      <c r="C731" s="12"/>
      <c r="D731" s="28"/>
      <c r="E731" s="28"/>
      <c r="F731" s="28"/>
      <c r="G731" s="10">
        <v>0</v>
      </c>
      <c r="H731" s="15">
        <v>2.5</v>
      </c>
      <c r="I731" s="10">
        <f t="shared" ref="I731:I733" si="229">SUM(G731*H731)</f>
        <v>0</v>
      </c>
    </row>
    <row r="732" spans="1:13">
      <c r="A732" s="31" t="s">
        <v>39</v>
      </c>
      <c r="B732" s="11" t="s">
        <v>559</v>
      </c>
      <c r="C732" s="12"/>
      <c r="D732" s="28"/>
      <c r="E732" s="28"/>
      <c r="F732" s="28"/>
      <c r="G732" s="10">
        <v>0</v>
      </c>
      <c r="H732" s="15">
        <v>3.5</v>
      </c>
      <c r="I732" s="10">
        <f t="shared" si="229"/>
        <v>0</v>
      </c>
    </row>
    <row r="733" spans="1:13">
      <c r="A733" s="31" t="s">
        <v>39</v>
      </c>
      <c r="B733" s="11" t="s">
        <v>560</v>
      </c>
      <c r="C733" s="12"/>
      <c r="D733" s="28"/>
      <c r="E733" s="28"/>
      <c r="F733" s="28"/>
      <c r="G733" s="10">
        <v>0</v>
      </c>
      <c r="H733" s="15">
        <v>1.5</v>
      </c>
      <c r="I733" s="10">
        <f t="shared" si="229"/>
        <v>0</v>
      </c>
    </row>
    <row r="734" spans="1:13">
      <c r="B734" s="11" t="s">
        <v>27</v>
      </c>
      <c r="C734" s="12"/>
      <c r="D734" s="28"/>
      <c r="E734" s="28"/>
      <c r="F734" s="28"/>
      <c r="G734" s="10">
        <f>SUM(G728)</f>
        <v>5.6100000000000012</v>
      </c>
      <c r="H734" s="15">
        <f>SUM(D728+D728+E728+E728)*2</f>
        <v>0.79999999999999993</v>
      </c>
      <c r="I734" s="10">
        <f t="shared" ref="I734:I739" si="230">SUM(G734*H734)</f>
        <v>4.4880000000000004</v>
      </c>
    </row>
    <row r="735" spans="1:13">
      <c r="B735" s="11" t="s">
        <v>13</v>
      </c>
      <c r="C735" s="12" t="s">
        <v>14</v>
      </c>
      <c r="D735" s="28" t="s">
        <v>29</v>
      </c>
      <c r="E735" s="28"/>
      <c r="F735" s="28">
        <f>SUM(G728)</f>
        <v>5.6100000000000012</v>
      </c>
      <c r="G735" s="34">
        <f>SUM(F735)/25</f>
        <v>0.22440000000000004</v>
      </c>
      <c r="H735" s="23"/>
      <c r="I735" s="10">
        <f t="shared" si="230"/>
        <v>0</v>
      </c>
    </row>
    <row r="736" spans="1:13">
      <c r="B736" s="11" t="s">
        <v>13</v>
      </c>
      <c r="C736" s="12" t="s">
        <v>14</v>
      </c>
      <c r="D736" s="28" t="s">
        <v>60</v>
      </c>
      <c r="E736" s="28"/>
      <c r="F736" s="81">
        <v>2</v>
      </c>
      <c r="G736" s="34">
        <f>SUM(F736)*0.25</f>
        <v>0.5</v>
      </c>
      <c r="H736" s="23"/>
      <c r="I736" s="10">
        <f t="shared" si="230"/>
        <v>0</v>
      </c>
    </row>
    <row r="737" spans="1:13">
      <c r="B737" s="11" t="s">
        <v>13</v>
      </c>
      <c r="C737" s="12" t="s">
        <v>14</v>
      </c>
      <c r="D737" s="28" t="s">
        <v>113</v>
      </c>
      <c r="E737" s="28"/>
      <c r="F737" s="28"/>
      <c r="G737" s="34">
        <f>SUM(G735:G736)</f>
        <v>0.72440000000000004</v>
      </c>
      <c r="H737" s="23"/>
      <c r="I737" s="10">
        <f t="shared" si="230"/>
        <v>0</v>
      </c>
    </row>
    <row r="738" spans="1:13">
      <c r="B738" s="11" t="s">
        <v>13</v>
      </c>
      <c r="C738" s="12" t="s">
        <v>14</v>
      </c>
      <c r="D738" s="28" t="s">
        <v>558</v>
      </c>
      <c r="E738" s="28"/>
      <c r="F738" s="28"/>
      <c r="G738" s="34">
        <v>0</v>
      </c>
      <c r="H738" s="23"/>
      <c r="I738" s="10">
        <f t="shared" si="230"/>
        <v>0</v>
      </c>
    </row>
    <row r="739" spans="1:13">
      <c r="B739" s="11" t="s">
        <v>13</v>
      </c>
      <c r="C739" s="12" t="s">
        <v>15</v>
      </c>
      <c r="D739" s="28"/>
      <c r="E739" s="28"/>
      <c r="F739" s="28"/>
      <c r="G739" s="34">
        <v>1</v>
      </c>
      <c r="H739" s="23"/>
      <c r="I739" s="10">
        <f t="shared" si="230"/>
        <v>0</v>
      </c>
    </row>
    <row r="740" spans="1:13">
      <c r="B740" s="11" t="s">
        <v>13</v>
      </c>
      <c r="C740" s="12" t="s">
        <v>15</v>
      </c>
      <c r="D740" s="28"/>
      <c r="E740" s="28"/>
      <c r="F740" s="28"/>
      <c r="G740" s="34"/>
      <c r="H740" s="23"/>
      <c r="I740" s="10">
        <f t="shared" ref="I740" si="231">SUM(G740*H740)</f>
        <v>0</v>
      </c>
    </row>
    <row r="741" spans="1:13">
      <c r="B741" s="11" t="s">
        <v>13</v>
      </c>
      <c r="C741" s="12" t="s">
        <v>15</v>
      </c>
      <c r="D741" s="28"/>
      <c r="E741" s="28"/>
      <c r="F741" s="28"/>
      <c r="G741" s="34"/>
      <c r="H741" s="23"/>
      <c r="I741" s="10">
        <f t="shared" ref="I741:I748" si="232">SUM(G741*H741)</f>
        <v>0</v>
      </c>
    </row>
    <row r="742" spans="1:13">
      <c r="B742" s="11" t="s">
        <v>13</v>
      </c>
      <c r="C742" s="12" t="s">
        <v>16</v>
      </c>
      <c r="D742" s="28"/>
      <c r="E742" s="28"/>
      <c r="F742" s="28"/>
      <c r="G742" s="34">
        <f>SUM(G728)/8</f>
        <v>0.70125000000000015</v>
      </c>
      <c r="H742" s="23"/>
      <c r="I742" s="10">
        <f t="shared" si="232"/>
        <v>0</v>
      </c>
    </row>
    <row r="743" spans="1:13">
      <c r="B743" s="11" t="s">
        <v>13</v>
      </c>
      <c r="C743" s="12" t="s">
        <v>16</v>
      </c>
      <c r="D743" s="28"/>
      <c r="E743" s="28"/>
      <c r="F743" s="28"/>
      <c r="G743" s="34"/>
      <c r="H743" s="23"/>
      <c r="I743" s="10">
        <f t="shared" si="232"/>
        <v>0</v>
      </c>
    </row>
    <row r="744" spans="1:13">
      <c r="B744" s="11" t="s">
        <v>21</v>
      </c>
      <c r="C744" s="12" t="s">
        <v>14</v>
      </c>
      <c r="D744" s="28"/>
      <c r="E744" s="28"/>
      <c r="F744" s="28"/>
      <c r="G744" s="22">
        <f>SUM(G735:G738)</f>
        <v>1.4488000000000001</v>
      </c>
      <c r="H744" s="15">
        <v>37.42</v>
      </c>
      <c r="I744" s="10">
        <f t="shared" si="232"/>
        <v>54.214096000000005</v>
      </c>
      <c r="K744" s="5">
        <f>SUM(G744)*I726</f>
        <v>5.7952000000000004</v>
      </c>
    </row>
    <row r="745" spans="1:13">
      <c r="B745" s="11" t="s">
        <v>21</v>
      </c>
      <c r="C745" s="12" t="s">
        <v>15</v>
      </c>
      <c r="D745" s="28"/>
      <c r="E745" s="28"/>
      <c r="F745" s="28"/>
      <c r="G745" s="22">
        <f>SUM(G739:G741)</f>
        <v>1</v>
      </c>
      <c r="H745" s="15">
        <v>37.42</v>
      </c>
      <c r="I745" s="10">
        <f t="shared" si="232"/>
        <v>37.42</v>
      </c>
      <c r="L745" s="5">
        <f>SUM(G745)*I726</f>
        <v>4</v>
      </c>
    </row>
    <row r="746" spans="1:13">
      <c r="B746" s="11" t="s">
        <v>21</v>
      </c>
      <c r="C746" s="12" t="s">
        <v>16</v>
      </c>
      <c r="D746" s="28"/>
      <c r="E746" s="28"/>
      <c r="F746" s="28"/>
      <c r="G746" s="22">
        <f>SUM(G742:G743)</f>
        <v>0.70125000000000015</v>
      </c>
      <c r="H746" s="15">
        <v>37.42</v>
      </c>
      <c r="I746" s="10">
        <f t="shared" si="232"/>
        <v>26.240775000000006</v>
      </c>
      <c r="M746" s="5">
        <f>SUM(G746)*I726</f>
        <v>2.8050000000000006</v>
      </c>
    </row>
    <row r="747" spans="1:13">
      <c r="B747" s="11" t="s">
        <v>13</v>
      </c>
      <c r="C747" s="12" t="s">
        <v>17</v>
      </c>
      <c r="D747" s="28"/>
      <c r="E747" s="28"/>
      <c r="F747" s="28"/>
      <c r="G747" s="34">
        <v>0.25</v>
      </c>
      <c r="H747" s="15">
        <v>37.42</v>
      </c>
      <c r="I747" s="10">
        <f t="shared" si="232"/>
        <v>9.3550000000000004</v>
      </c>
      <c r="L747" s="5">
        <f>SUM(G747)*I726</f>
        <v>1</v>
      </c>
    </row>
    <row r="748" spans="1:13">
      <c r="B748" s="11" t="s">
        <v>12</v>
      </c>
      <c r="C748" s="12"/>
      <c r="D748" s="28"/>
      <c r="E748" s="28"/>
      <c r="F748" s="28"/>
      <c r="G748" s="10"/>
      <c r="H748" s="15">
        <v>37.42</v>
      </c>
      <c r="I748" s="10">
        <f t="shared" si="232"/>
        <v>0</v>
      </c>
    </row>
    <row r="749" spans="1:13">
      <c r="B749" s="11" t="s">
        <v>11</v>
      </c>
      <c r="C749" s="12"/>
      <c r="D749" s="28"/>
      <c r="E749" s="28"/>
      <c r="F749" s="28"/>
      <c r="G749" s="10">
        <v>1</v>
      </c>
      <c r="H749" s="15">
        <f>SUM(I728:I748)*0.01</f>
        <v>1.7236974600000003</v>
      </c>
      <c r="I749" s="10">
        <f>SUM(G749*H749)</f>
        <v>1.7236974600000003</v>
      </c>
    </row>
    <row r="750" spans="1:13" s="2" customFormat="1" ht="13.6">
      <c r="B750" s="8" t="s">
        <v>10</v>
      </c>
      <c r="D750" s="27"/>
      <c r="E750" s="27"/>
      <c r="F750" s="27"/>
      <c r="G750" s="6">
        <f>SUM(G744:G747)</f>
        <v>3.4000500000000002</v>
      </c>
      <c r="H750" s="14"/>
      <c r="I750" s="6">
        <f>SUM(I728:I749)</f>
        <v>174.09344346000003</v>
      </c>
      <c r="J750" s="6">
        <f>SUM(I750)*I726</f>
        <v>696.37377384000013</v>
      </c>
      <c r="K750" s="6">
        <f>SUM(K744:K749)</f>
        <v>5.7952000000000004</v>
      </c>
      <c r="L750" s="6">
        <f t="shared" ref="L750:M750" si="233">SUM(L744:L749)</f>
        <v>5</v>
      </c>
      <c r="M750" s="6">
        <f t="shared" si="233"/>
        <v>2.8050000000000006</v>
      </c>
    </row>
    <row r="751" spans="1:13" ht="15.65">
      <c r="A751" s="3" t="s">
        <v>9</v>
      </c>
      <c r="B751" s="154" t="s">
        <v>217</v>
      </c>
      <c r="C751" s="12" t="s">
        <v>337</v>
      </c>
      <c r="D751" s="26">
        <v>1.01</v>
      </c>
      <c r="E751" s="26">
        <v>2.1</v>
      </c>
      <c r="F751" s="182">
        <v>0.1</v>
      </c>
      <c r="G751" s="10" t="s">
        <v>566</v>
      </c>
      <c r="H751" s="13" t="s">
        <v>22</v>
      </c>
      <c r="I751" s="24">
        <v>2</v>
      </c>
    </row>
    <row r="752" spans="1:13" s="2" customFormat="1" ht="13.6">
      <c r="A752" s="77" t="s">
        <v>118</v>
      </c>
      <c r="B752" s="8" t="s">
        <v>3</v>
      </c>
      <c r="C752" s="2" t="s">
        <v>4</v>
      </c>
      <c r="D752" s="27" t="s">
        <v>5</v>
      </c>
      <c r="E752" s="27" t="s">
        <v>5</v>
      </c>
      <c r="F752" s="27" t="s">
        <v>23</v>
      </c>
      <c r="G752" s="6" t="s">
        <v>6</v>
      </c>
      <c r="H752" s="14" t="s">
        <v>7</v>
      </c>
      <c r="I752" s="6" t="s">
        <v>8</v>
      </c>
      <c r="J752" s="6"/>
      <c r="K752" s="6" t="s">
        <v>18</v>
      </c>
      <c r="L752" s="6" t="s">
        <v>19</v>
      </c>
      <c r="M752" s="6" t="s">
        <v>20</v>
      </c>
    </row>
    <row r="753" spans="1:9">
      <c r="A753" s="30" t="s">
        <v>24</v>
      </c>
      <c r="B753" s="11" t="s">
        <v>217</v>
      </c>
      <c r="C753" s="12" t="s">
        <v>585</v>
      </c>
      <c r="D753" s="28">
        <v>0.125</v>
      </c>
      <c r="E753" s="28">
        <v>0.05</v>
      </c>
      <c r="F753" s="28">
        <f t="shared" ref="F753:F755" si="234">SUM(D753*E753)</f>
        <v>6.2500000000000003E-3</v>
      </c>
      <c r="G753" s="10">
        <f>SUM(D751+E751+E751+0.4)</f>
        <v>5.6100000000000012</v>
      </c>
      <c r="H753" s="15">
        <v>550</v>
      </c>
      <c r="I753" s="10">
        <f t="shared" ref="I753:I755" si="235">SUM(F753*G753)*H753</f>
        <v>19.284375000000004</v>
      </c>
    </row>
    <row r="754" spans="1:9">
      <c r="A754" s="30" t="s">
        <v>24</v>
      </c>
      <c r="B754" s="11" t="s">
        <v>580</v>
      </c>
      <c r="C754" s="12" t="s">
        <v>585</v>
      </c>
      <c r="D754" s="28">
        <v>0.15</v>
      </c>
      <c r="E754" s="28">
        <v>2.5000000000000001E-2</v>
      </c>
      <c r="F754" s="28">
        <f t="shared" si="234"/>
        <v>3.7499999999999999E-3</v>
      </c>
      <c r="G754" s="10">
        <f>SUM(D751)</f>
        <v>1.01</v>
      </c>
      <c r="H754" s="15">
        <v>550</v>
      </c>
      <c r="I754" s="10">
        <f t="shared" si="235"/>
        <v>2.0831249999999999</v>
      </c>
    </row>
    <row r="755" spans="1:9">
      <c r="A755" s="30" t="s">
        <v>24</v>
      </c>
      <c r="B755" s="11" t="s">
        <v>586</v>
      </c>
      <c r="C755" s="12" t="s">
        <v>585</v>
      </c>
      <c r="D755" s="28">
        <v>0.1</v>
      </c>
      <c r="E755" s="28">
        <v>2.5000000000000001E-2</v>
      </c>
      <c r="F755" s="28">
        <f t="shared" si="234"/>
        <v>2.5000000000000005E-3</v>
      </c>
      <c r="G755" s="10">
        <f>SUM(G753)*2</f>
        <v>11.220000000000002</v>
      </c>
      <c r="H755" s="15">
        <v>550</v>
      </c>
      <c r="I755" s="10">
        <f t="shared" si="235"/>
        <v>15.427500000000007</v>
      </c>
    </row>
    <row r="756" spans="1:9">
      <c r="A756" s="31" t="s">
        <v>39</v>
      </c>
      <c r="B756" s="11" t="s">
        <v>558</v>
      </c>
      <c r="C756" s="12"/>
      <c r="D756" s="28"/>
      <c r="E756" s="28"/>
      <c r="F756" s="28"/>
      <c r="G756" s="10">
        <v>0</v>
      </c>
      <c r="H756" s="15">
        <v>2.5</v>
      </c>
      <c r="I756" s="10">
        <f t="shared" ref="I756:I758" si="236">SUM(G756*H756)</f>
        <v>0</v>
      </c>
    </row>
    <row r="757" spans="1:9">
      <c r="A757" s="31" t="s">
        <v>39</v>
      </c>
      <c r="B757" s="11" t="s">
        <v>559</v>
      </c>
      <c r="C757" s="12"/>
      <c r="D757" s="28"/>
      <c r="E757" s="28"/>
      <c r="F757" s="28"/>
      <c r="G757" s="10">
        <v>2.5</v>
      </c>
      <c r="H757" s="15">
        <v>3.5</v>
      </c>
      <c r="I757" s="10">
        <f t="shared" si="236"/>
        <v>8.75</v>
      </c>
    </row>
    <row r="758" spans="1:9">
      <c r="A758" s="31" t="s">
        <v>39</v>
      </c>
      <c r="B758" s="11" t="s">
        <v>560</v>
      </c>
      <c r="C758" s="12"/>
      <c r="D758" s="28"/>
      <c r="E758" s="28"/>
      <c r="F758" s="28"/>
      <c r="G758" s="10">
        <v>0</v>
      </c>
      <c r="H758" s="15">
        <v>1.5</v>
      </c>
      <c r="I758" s="10">
        <f t="shared" si="236"/>
        <v>0</v>
      </c>
    </row>
    <row r="759" spans="1:9">
      <c r="B759" s="11" t="s">
        <v>27</v>
      </c>
      <c r="C759" s="12"/>
      <c r="D759" s="28"/>
      <c r="E759" s="28"/>
      <c r="F759" s="28"/>
      <c r="G759" s="10">
        <f>SUM(G753)</f>
        <v>5.6100000000000012</v>
      </c>
      <c r="H759" s="15">
        <f>SUM(D753+D753+E753+E753)*2</f>
        <v>0.7</v>
      </c>
      <c r="I759" s="10">
        <f t="shared" ref="I759:I764" si="237">SUM(G759*H759)</f>
        <v>3.9270000000000005</v>
      </c>
    </row>
    <row r="760" spans="1:9">
      <c r="B760" s="11" t="s">
        <v>13</v>
      </c>
      <c r="C760" s="12" t="s">
        <v>14</v>
      </c>
      <c r="D760" s="28" t="s">
        <v>29</v>
      </c>
      <c r="E760" s="28"/>
      <c r="F760" s="28">
        <f>SUM(G753)</f>
        <v>5.6100000000000012</v>
      </c>
      <c r="G760" s="34">
        <f>SUM(F760)/25</f>
        <v>0.22440000000000004</v>
      </c>
      <c r="H760" s="23"/>
      <c r="I760" s="10">
        <f t="shared" si="237"/>
        <v>0</v>
      </c>
    </row>
    <row r="761" spans="1:9">
      <c r="B761" s="11" t="s">
        <v>13</v>
      </c>
      <c r="C761" s="12" t="s">
        <v>14</v>
      </c>
      <c r="D761" s="28" t="s">
        <v>60</v>
      </c>
      <c r="E761" s="28"/>
      <c r="F761" s="81">
        <v>2</v>
      </c>
      <c r="G761" s="34">
        <f>SUM(F761)*0.25</f>
        <v>0.5</v>
      </c>
      <c r="H761" s="23"/>
      <c r="I761" s="10">
        <f t="shared" si="237"/>
        <v>0</v>
      </c>
    </row>
    <row r="762" spans="1:9">
      <c r="B762" s="11" t="s">
        <v>13</v>
      </c>
      <c r="C762" s="12" t="s">
        <v>14</v>
      </c>
      <c r="D762" s="28" t="s">
        <v>113</v>
      </c>
      <c r="E762" s="28"/>
      <c r="F762" s="28"/>
      <c r="G762" s="34">
        <f>SUM(G760:G761)</f>
        <v>0.72440000000000004</v>
      </c>
      <c r="H762" s="23"/>
      <c r="I762" s="10">
        <f t="shared" si="237"/>
        <v>0</v>
      </c>
    </row>
    <row r="763" spans="1:9">
      <c r="B763" s="11" t="s">
        <v>13</v>
      </c>
      <c r="C763" s="12" t="s">
        <v>14</v>
      </c>
      <c r="D763" s="28" t="s">
        <v>558</v>
      </c>
      <c r="E763" s="28"/>
      <c r="F763" s="28"/>
      <c r="G763" s="34">
        <v>0.25</v>
      </c>
      <c r="H763" s="23"/>
      <c r="I763" s="10">
        <f t="shared" si="237"/>
        <v>0</v>
      </c>
    </row>
    <row r="764" spans="1:9">
      <c r="B764" s="11" t="s">
        <v>13</v>
      </c>
      <c r="C764" s="12" t="s">
        <v>15</v>
      </c>
      <c r="D764" s="28"/>
      <c r="E764" s="28"/>
      <c r="F764" s="28"/>
      <c r="G764" s="34">
        <v>1</v>
      </c>
      <c r="H764" s="23"/>
      <c r="I764" s="10">
        <f t="shared" si="237"/>
        <v>0</v>
      </c>
    </row>
    <row r="765" spans="1:9">
      <c r="B765" s="11" t="s">
        <v>13</v>
      </c>
      <c r="C765" s="12" t="s">
        <v>15</v>
      </c>
      <c r="D765" s="28"/>
      <c r="E765" s="28"/>
      <c r="F765" s="28"/>
      <c r="G765" s="34"/>
      <c r="H765" s="23"/>
      <c r="I765" s="10">
        <f t="shared" ref="I765" si="238">SUM(G765*H765)</f>
        <v>0</v>
      </c>
    </row>
    <row r="766" spans="1:9">
      <c r="B766" s="11" t="s">
        <v>13</v>
      </c>
      <c r="C766" s="12" t="s">
        <v>15</v>
      </c>
      <c r="D766" s="28"/>
      <c r="E766" s="28"/>
      <c r="F766" s="28"/>
      <c r="G766" s="34"/>
      <c r="H766" s="23"/>
      <c r="I766" s="10">
        <f t="shared" ref="I766:I773" si="239">SUM(G766*H766)</f>
        <v>0</v>
      </c>
    </row>
    <row r="767" spans="1:9">
      <c r="B767" s="11" t="s">
        <v>13</v>
      </c>
      <c r="C767" s="12" t="s">
        <v>16</v>
      </c>
      <c r="D767" s="28"/>
      <c r="E767" s="28"/>
      <c r="F767" s="28"/>
      <c r="G767" s="34">
        <f>SUM(G753)/8</f>
        <v>0.70125000000000015</v>
      </c>
      <c r="H767" s="23"/>
      <c r="I767" s="10">
        <f t="shared" si="239"/>
        <v>0</v>
      </c>
    </row>
    <row r="768" spans="1:9">
      <c r="B768" s="11" t="s">
        <v>13</v>
      </c>
      <c r="C768" s="12" t="s">
        <v>16</v>
      </c>
      <c r="D768" s="28"/>
      <c r="E768" s="28"/>
      <c r="F768" s="28"/>
      <c r="G768" s="34"/>
      <c r="H768" s="23"/>
      <c r="I768" s="10">
        <f t="shared" si="239"/>
        <v>0</v>
      </c>
    </row>
    <row r="769" spans="1:13">
      <c r="B769" s="11" t="s">
        <v>21</v>
      </c>
      <c r="C769" s="12" t="s">
        <v>14</v>
      </c>
      <c r="D769" s="28"/>
      <c r="E769" s="28"/>
      <c r="F769" s="28"/>
      <c r="G769" s="22">
        <f>SUM(G760:G763)</f>
        <v>1.6988000000000001</v>
      </c>
      <c r="H769" s="15">
        <v>37.42</v>
      </c>
      <c r="I769" s="10">
        <f t="shared" si="239"/>
        <v>63.569096000000009</v>
      </c>
      <c r="K769" s="5">
        <f>SUM(G769)*I751</f>
        <v>3.3976000000000002</v>
      </c>
    </row>
    <row r="770" spans="1:13">
      <c r="B770" s="11" t="s">
        <v>21</v>
      </c>
      <c r="C770" s="12" t="s">
        <v>15</v>
      </c>
      <c r="D770" s="28"/>
      <c r="E770" s="28"/>
      <c r="F770" s="28"/>
      <c r="G770" s="22">
        <f>SUM(G764:G766)</f>
        <v>1</v>
      </c>
      <c r="H770" s="15">
        <v>37.42</v>
      </c>
      <c r="I770" s="10">
        <f t="shared" si="239"/>
        <v>37.42</v>
      </c>
      <c r="L770" s="5">
        <f>SUM(G770)*I751</f>
        <v>2</v>
      </c>
    </row>
    <row r="771" spans="1:13">
      <c r="B771" s="11" t="s">
        <v>21</v>
      </c>
      <c r="C771" s="12" t="s">
        <v>16</v>
      </c>
      <c r="D771" s="28"/>
      <c r="E771" s="28"/>
      <c r="F771" s="28"/>
      <c r="G771" s="22">
        <f>SUM(G767:G768)</f>
        <v>0.70125000000000015</v>
      </c>
      <c r="H771" s="15">
        <v>37.42</v>
      </c>
      <c r="I771" s="10">
        <f t="shared" si="239"/>
        <v>26.240775000000006</v>
      </c>
      <c r="M771" s="5">
        <f>SUM(G771)*I751</f>
        <v>1.4025000000000003</v>
      </c>
    </row>
    <row r="772" spans="1:13">
      <c r="B772" s="11" t="s">
        <v>13</v>
      </c>
      <c r="C772" s="12" t="s">
        <v>17</v>
      </c>
      <c r="D772" s="28"/>
      <c r="E772" s="28"/>
      <c r="F772" s="28"/>
      <c r="G772" s="34">
        <v>0.25</v>
      </c>
      <c r="H772" s="15">
        <v>37.42</v>
      </c>
      <c r="I772" s="10">
        <f t="shared" si="239"/>
        <v>9.3550000000000004</v>
      </c>
      <c r="L772" s="5">
        <f>SUM(G772)*I751</f>
        <v>0.5</v>
      </c>
    </row>
    <row r="773" spans="1:13">
      <c r="B773" s="11" t="s">
        <v>12</v>
      </c>
      <c r="C773" s="12"/>
      <c r="D773" s="28"/>
      <c r="E773" s="28"/>
      <c r="F773" s="28"/>
      <c r="G773" s="10"/>
      <c r="H773" s="15">
        <v>37.42</v>
      </c>
      <c r="I773" s="10">
        <f t="shared" si="239"/>
        <v>0</v>
      </c>
    </row>
    <row r="774" spans="1:13">
      <c r="B774" s="11" t="s">
        <v>11</v>
      </c>
      <c r="C774" s="12"/>
      <c r="D774" s="28"/>
      <c r="E774" s="28"/>
      <c r="F774" s="28"/>
      <c r="G774" s="10">
        <v>1</v>
      </c>
      <c r="H774" s="15">
        <f>SUM(I753:I773)*0.01</f>
        <v>1.8605687100000001</v>
      </c>
      <c r="I774" s="10">
        <f>SUM(G774*H774)</f>
        <v>1.8605687100000001</v>
      </c>
    </row>
    <row r="775" spans="1:13" s="2" customFormat="1" ht="13.6">
      <c r="B775" s="8" t="s">
        <v>10</v>
      </c>
      <c r="D775" s="27"/>
      <c r="E775" s="27"/>
      <c r="F775" s="27"/>
      <c r="G775" s="6">
        <f>SUM(G769:G772)</f>
        <v>3.6500500000000002</v>
      </c>
      <c r="H775" s="14"/>
      <c r="I775" s="6">
        <f>SUM(I753:I774)</f>
        <v>187.91743971</v>
      </c>
      <c r="J775" s="6">
        <f>SUM(I775)*I751</f>
        <v>375.83487941999999</v>
      </c>
      <c r="K775" s="6">
        <f>SUM(K769:K774)</f>
        <v>3.3976000000000002</v>
      </c>
      <c r="L775" s="6">
        <f t="shared" ref="L775:M775" si="240">SUM(L769:L774)</f>
        <v>2.5</v>
      </c>
      <c r="M775" s="6">
        <f t="shared" si="240"/>
        <v>1.4025000000000003</v>
      </c>
    </row>
    <row r="776" spans="1:13" ht="15.65">
      <c r="A776" s="3" t="s">
        <v>9</v>
      </c>
      <c r="B776" s="154" t="s">
        <v>217</v>
      </c>
      <c r="C776" s="12" t="s">
        <v>337</v>
      </c>
      <c r="D776" s="26">
        <v>1.2749999999999999</v>
      </c>
      <c r="E776" s="26">
        <v>2.2749999999999999</v>
      </c>
      <c r="F776" s="182">
        <v>0.1</v>
      </c>
      <c r="G776" s="10" t="s">
        <v>566</v>
      </c>
      <c r="H776" s="13" t="s">
        <v>22</v>
      </c>
      <c r="I776" s="24">
        <v>2</v>
      </c>
    </row>
    <row r="777" spans="1:13" s="2" customFormat="1" ht="13.6">
      <c r="A777" s="77" t="s">
        <v>118</v>
      </c>
      <c r="B777" s="8" t="s">
        <v>3</v>
      </c>
      <c r="C777" s="2" t="s">
        <v>4</v>
      </c>
      <c r="D777" s="27" t="s">
        <v>5</v>
      </c>
      <c r="E777" s="27" t="s">
        <v>5</v>
      </c>
      <c r="F777" s="27" t="s">
        <v>23</v>
      </c>
      <c r="G777" s="6" t="s">
        <v>6</v>
      </c>
      <c r="H777" s="14" t="s">
        <v>7</v>
      </c>
      <c r="I777" s="6" t="s">
        <v>8</v>
      </c>
      <c r="J777" s="6"/>
      <c r="K777" s="6" t="s">
        <v>18</v>
      </c>
      <c r="L777" s="6" t="s">
        <v>19</v>
      </c>
      <c r="M777" s="6" t="s">
        <v>20</v>
      </c>
    </row>
    <row r="778" spans="1:13">
      <c r="A778" s="30" t="s">
        <v>24</v>
      </c>
      <c r="B778" s="11" t="s">
        <v>217</v>
      </c>
      <c r="C778" s="12" t="s">
        <v>585</v>
      </c>
      <c r="D778" s="28">
        <v>0.125</v>
      </c>
      <c r="E778" s="28">
        <v>0.05</v>
      </c>
      <c r="F778" s="28">
        <f t="shared" ref="F778:F780" si="241">SUM(D778*E778)</f>
        <v>6.2500000000000003E-3</v>
      </c>
      <c r="G778" s="10">
        <f>SUM(D776+E776+E776+0.4)</f>
        <v>6.2249999999999996</v>
      </c>
      <c r="H778" s="15">
        <v>550</v>
      </c>
      <c r="I778" s="10">
        <f t="shared" ref="I778:I780" si="242">SUM(F778*G778)*H778</f>
        <v>21.398437500000004</v>
      </c>
    </row>
    <row r="779" spans="1:13">
      <c r="A779" s="30" t="s">
        <v>24</v>
      </c>
      <c r="B779" s="11" t="s">
        <v>580</v>
      </c>
      <c r="C779" s="12" t="s">
        <v>585</v>
      </c>
      <c r="D779" s="28">
        <v>0.15</v>
      </c>
      <c r="E779" s="28">
        <v>2.5000000000000001E-2</v>
      </c>
      <c r="F779" s="28">
        <f t="shared" si="241"/>
        <v>3.7499999999999999E-3</v>
      </c>
      <c r="G779" s="10">
        <f>SUM(D776)</f>
        <v>1.2749999999999999</v>
      </c>
      <c r="H779" s="15">
        <v>550</v>
      </c>
      <c r="I779" s="10">
        <f t="shared" si="242"/>
        <v>2.6296874999999997</v>
      </c>
    </row>
    <row r="780" spans="1:13">
      <c r="A780" s="30" t="s">
        <v>24</v>
      </c>
      <c r="B780" s="11" t="s">
        <v>586</v>
      </c>
      <c r="C780" s="12" t="s">
        <v>585</v>
      </c>
      <c r="D780" s="28">
        <v>0.1</v>
      </c>
      <c r="E780" s="28">
        <v>2.5000000000000001E-2</v>
      </c>
      <c r="F780" s="28">
        <f t="shared" si="241"/>
        <v>2.5000000000000005E-3</v>
      </c>
      <c r="G780" s="10">
        <f>SUM(G778)*2</f>
        <v>12.45</v>
      </c>
      <c r="H780" s="15">
        <v>550</v>
      </c>
      <c r="I780" s="10">
        <f t="shared" si="242"/>
        <v>17.118750000000002</v>
      </c>
    </row>
    <row r="781" spans="1:13">
      <c r="A781" s="31" t="s">
        <v>39</v>
      </c>
      <c r="B781" s="11" t="s">
        <v>558</v>
      </c>
      <c r="C781" s="12"/>
      <c r="D781" s="28"/>
      <c r="E781" s="28"/>
      <c r="F781" s="28"/>
      <c r="G781" s="10">
        <v>0</v>
      </c>
      <c r="H781" s="15">
        <v>2.5</v>
      </c>
      <c r="I781" s="10">
        <f t="shared" ref="I781:I783" si="243">SUM(G781*H781)</f>
        <v>0</v>
      </c>
    </row>
    <row r="782" spans="1:13">
      <c r="A782" s="31" t="s">
        <v>39</v>
      </c>
      <c r="B782" s="11" t="s">
        <v>559</v>
      </c>
      <c r="C782" s="12"/>
      <c r="D782" s="28"/>
      <c r="E782" s="28"/>
      <c r="F782" s="28"/>
      <c r="G782" s="10">
        <v>3</v>
      </c>
      <c r="H782" s="15">
        <v>3.5</v>
      </c>
      <c r="I782" s="10">
        <f t="shared" si="243"/>
        <v>10.5</v>
      </c>
    </row>
    <row r="783" spans="1:13">
      <c r="A783" s="31" t="s">
        <v>39</v>
      </c>
      <c r="B783" s="11" t="s">
        <v>560</v>
      </c>
      <c r="C783" s="12"/>
      <c r="D783" s="28"/>
      <c r="E783" s="28"/>
      <c r="F783" s="28"/>
      <c r="G783" s="10">
        <v>0</v>
      </c>
      <c r="H783" s="15">
        <v>1.5</v>
      </c>
      <c r="I783" s="10">
        <f t="shared" si="243"/>
        <v>0</v>
      </c>
    </row>
    <row r="784" spans="1:13">
      <c r="B784" s="11" t="s">
        <v>27</v>
      </c>
      <c r="C784" s="12"/>
      <c r="D784" s="28"/>
      <c r="E784" s="28"/>
      <c r="F784" s="28"/>
      <c r="G784" s="10">
        <f>SUM(G778)</f>
        <v>6.2249999999999996</v>
      </c>
      <c r="H784" s="15">
        <f>SUM(D778+D778+E778+E778)*2</f>
        <v>0.7</v>
      </c>
      <c r="I784" s="10">
        <f t="shared" ref="I784:I789" si="244">SUM(G784*H784)</f>
        <v>4.357499999999999</v>
      </c>
    </row>
    <row r="785" spans="2:13">
      <c r="B785" s="11" t="s">
        <v>13</v>
      </c>
      <c r="C785" s="12" t="s">
        <v>14</v>
      </c>
      <c r="D785" s="28" t="s">
        <v>29</v>
      </c>
      <c r="E785" s="28"/>
      <c r="F785" s="28">
        <f>SUM(G778)</f>
        <v>6.2249999999999996</v>
      </c>
      <c r="G785" s="34">
        <f>SUM(F785)/25</f>
        <v>0.249</v>
      </c>
      <c r="H785" s="23"/>
      <c r="I785" s="10">
        <f t="shared" si="244"/>
        <v>0</v>
      </c>
    </row>
    <row r="786" spans="2:13">
      <c r="B786" s="11" t="s">
        <v>13</v>
      </c>
      <c r="C786" s="12" t="s">
        <v>14</v>
      </c>
      <c r="D786" s="28" t="s">
        <v>60</v>
      </c>
      <c r="E786" s="28"/>
      <c r="F786" s="81">
        <v>2</v>
      </c>
      <c r="G786" s="34">
        <f>SUM(F786)*0.25</f>
        <v>0.5</v>
      </c>
      <c r="H786" s="23"/>
      <c r="I786" s="10">
        <f t="shared" si="244"/>
        <v>0</v>
      </c>
    </row>
    <row r="787" spans="2:13">
      <c r="B787" s="11" t="s">
        <v>13</v>
      </c>
      <c r="C787" s="12" t="s">
        <v>14</v>
      </c>
      <c r="D787" s="28" t="s">
        <v>113</v>
      </c>
      <c r="E787" s="28"/>
      <c r="F787" s="28"/>
      <c r="G787" s="34">
        <f>SUM(G785:G786)</f>
        <v>0.749</v>
      </c>
      <c r="H787" s="23"/>
      <c r="I787" s="10">
        <f t="shared" si="244"/>
        <v>0</v>
      </c>
    </row>
    <row r="788" spans="2:13">
      <c r="B788" s="11" t="s">
        <v>13</v>
      </c>
      <c r="C788" s="12" t="s">
        <v>14</v>
      </c>
      <c r="D788" s="28" t="s">
        <v>558</v>
      </c>
      <c r="E788" s="28"/>
      <c r="F788" s="28"/>
      <c r="G788" s="34">
        <v>0.25</v>
      </c>
      <c r="H788" s="23"/>
      <c r="I788" s="10">
        <f t="shared" si="244"/>
        <v>0</v>
      </c>
    </row>
    <row r="789" spans="2:13">
      <c r="B789" s="11" t="s">
        <v>13</v>
      </c>
      <c r="C789" s="12" t="s">
        <v>15</v>
      </c>
      <c r="D789" s="28"/>
      <c r="E789" s="28"/>
      <c r="F789" s="28"/>
      <c r="G789" s="34">
        <v>1</v>
      </c>
      <c r="H789" s="23"/>
      <c r="I789" s="10">
        <f t="shared" si="244"/>
        <v>0</v>
      </c>
    </row>
    <row r="790" spans="2:13">
      <c r="B790" s="11" t="s">
        <v>13</v>
      </c>
      <c r="C790" s="12" t="s">
        <v>15</v>
      </c>
      <c r="D790" s="28"/>
      <c r="E790" s="28"/>
      <c r="F790" s="28"/>
      <c r="G790" s="34"/>
      <c r="H790" s="23"/>
      <c r="I790" s="10">
        <f t="shared" ref="I790" si="245">SUM(G790*H790)</f>
        <v>0</v>
      </c>
    </row>
    <row r="791" spans="2:13">
      <c r="B791" s="11" t="s">
        <v>13</v>
      </c>
      <c r="C791" s="12" t="s">
        <v>15</v>
      </c>
      <c r="D791" s="28"/>
      <c r="E791" s="28"/>
      <c r="F791" s="28"/>
      <c r="G791" s="34"/>
      <c r="H791" s="23"/>
      <c r="I791" s="10">
        <f t="shared" ref="I791:I798" si="246">SUM(G791*H791)</f>
        <v>0</v>
      </c>
    </row>
    <row r="792" spans="2:13">
      <c r="B792" s="11" t="s">
        <v>13</v>
      </c>
      <c r="C792" s="12" t="s">
        <v>16</v>
      </c>
      <c r="D792" s="28"/>
      <c r="E792" s="28"/>
      <c r="F792" s="28"/>
      <c r="G792" s="34">
        <f>SUM(G778)/8</f>
        <v>0.77812499999999996</v>
      </c>
      <c r="H792" s="23"/>
      <c r="I792" s="10">
        <f t="shared" si="246"/>
        <v>0</v>
      </c>
    </row>
    <row r="793" spans="2:13">
      <c r="B793" s="11" t="s">
        <v>13</v>
      </c>
      <c r="C793" s="12" t="s">
        <v>16</v>
      </c>
      <c r="D793" s="28"/>
      <c r="E793" s="28"/>
      <c r="F793" s="28"/>
      <c r="G793" s="34"/>
      <c r="H793" s="23"/>
      <c r="I793" s="10">
        <f t="shared" si="246"/>
        <v>0</v>
      </c>
    </row>
    <row r="794" spans="2:13">
      <c r="B794" s="11" t="s">
        <v>21</v>
      </c>
      <c r="C794" s="12" t="s">
        <v>14</v>
      </c>
      <c r="D794" s="28"/>
      <c r="E794" s="28"/>
      <c r="F794" s="28"/>
      <c r="G794" s="22">
        <f>SUM(G785:G788)</f>
        <v>1.748</v>
      </c>
      <c r="H794" s="15">
        <v>37.42</v>
      </c>
      <c r="I794" s="10">
        <f t="shared" si="246"/>
        <v>65.410160000000005</v>
      </c>
      <c r="K794" s="5">
        <f>SUM(G794)*I776</f>
        <v>3.496</v>
      </c>
    </row>
    <row r="795" spans="2:13">
      <c r="B795" s="11" t="s">
        <v>21</v>
      </c>
      <c r="C795" s="12" t="s">
        <v>15</v>
      </c>
      <c r="D795" s="28"/>
      <c r="E795" s="28"/>
      <c r="F795" s="28"/>
      <c r="G795" s="22">
        <f>SUM(G789:G791)</f>
        <v>1</v>
      </c>
      <c r="H795" s="15">
        <v>37.42</v>
      </c>
      <c r="I795" s="10">
        <f t="shared" si="246"/>
        <v>37.42</v>
      </c>
      <c r="L795" s="5">
        <f>SUM(G795)*I776</f>
        <v>2</v>
      </c>
    </row>
    <row r="796" spans="2:13">
      <c r="B796" s="11" t="s">
        <v>21</v>
      </c>
      <c r="C796" s="12" t="s">
        <v>16</v>
      </c>
      <c r="D796" s="28"/>
      <c r="E796" s="28"/>
      <c r="F796" s="28"/>
      <c r="G796" s="22">
        <f>SUM(G792:G793)</f>
        <v>0.77812499999999996</v>
      </c>
      <c r="H796" s="15">
        <v>37.42</v>
      </c>
      <c r="I796" s="10">
        <f t="shared" si="246"/>
        <v>29.117437500000001</v>
      </c>
      <c r="M796" s="5">
        <f>SUM(G796)*I776</f>
        <v>1.5562499999999999</v>
      </c>
    </row>
    <row r="797" spans="2:13">
      <c r="B797" s="11" t="s">
        <v>13</v>
      </c>
      <c r="C797" s="12" t="s">
        <v>17</v>
      </c>
      <c r="D797" s="28"/>
      <c r="E797" s="28"/>
      <c r="F797" s="28"/>
      <c r="G797" s="34">
        <v>0.25</v>
      </c>
      <c r="H797" s="15">
        <v>37.42</v>
      </c>
      <c r="I797" s="10">
        <f t="shared" si="246"/>
        <v>9.3550000000000004</v>
      </c>
      <c r="L797" s="5">
        <f>SUM(G797)*I776</f>
        <v>0.5</v>
      </c>
    </row>
    <row r="798" spans="2:13">
      <c r="B798" s="11" t="s">
        <v>12</v>
      </c>
      <c r="C798" s="12"/>
      <c r="D798" s="28"/>
      <c r="E798" s="28"/>
      <c r="F798" s="28"/>
      <c r="G798" s="10"/>
      <c r="H798" s="15">
        <v>37.42</v>
      </c>
      <c r="I798" s="10">
        <f t="shared" si="246"/>
        <v>0</v>
      </c>
    </row>
    <row r="799" spans="2:13">
      <c r="B799" s="11" t="s">
        <v>11</v>
      </c>
      <c r="C799" s="12"/>
      <c r="D799" s="28"/>
      <c r="E799" s="28"/>
      <c r="F799" s="28"/>
      <c r="G799" s="10">
        <v>1</v>
      </c>
      <c r="H799" s="15">
        <f>SUM(I778:I798)*0.01</f>
        <v>1.973069725</v>
      </c>
      <c r="I799" s="10">
        <f>SUM(G799*H799)</f>
        <v>1.973069725</v>
      </c>
    </row>
    <row r="800" spans="2:13" s="2" customFormat="1" ht="13.6">
      <c r="B800" s="8" t="s">
        <v>10</v>
      </c>
      <c r="D800" s="27"/>
      <c r="E800" s="27"/>
      <c r="F800" s="27"/>
      <c r="G800" s="6">
        <f>SUM(G794:G797)</f>
        <v>3.7761250000000004</v>
      </c>
      <c r="H800" s="14"/>
      <c r="I800" s="6">
        <f>SUM(I778:I799)</f>
        <v>199.28004222499999</v>
      </c>
      <c r="J800" s="6">
        <f>SUM(I800)*I776</f>
        <v>398.56008444999998</v>
      </c>
      <c r="K800" s="6">
        <f>SUM(K794:K799)</f>
        <v>3.496</v>
      </c>
      <c r="L800" s="6">
        <f t="shared" ref="L800:M800" si="247">SUM(L794:L799)</f>
        <v>2.5</v>
      </c>
      <c r="M800" s="6">
        <f t="shared" si="247"/>
        <v>1.5562499999999999</v>
      </c>
    </row>
    <row r="801" spans="1:13" ht="15.65">
      <c r="A801" s="3" t="s">
        <v>9</v>
      </c>
      <c r="B801" s="154" t="s">
        <v>217</v>
      </c>
      <c r="C801" s="12" t="s">
        <v>337</v>
      </c>
      <c r="D801" s="26">
        <v>1.01</v>
      </c>
      <c r="E801" s="26">
        <v>2.1</v>
      </c>
      <c r="F801" s="182">
        <v>0.1</v>
      </c>
      <c r="G801" s="10" t="s">
        <v>581</v>
      </c>
      <c r="H801" s="13" t="s">
        <v>22</v>
      </c>
      <c r="I801" s="24">
        <v>5</v>
      </c>
    </row>
    <row r="802" spans="1:13" s="2" customFormat="1" ht="13.6">
      <c r="A802" s="77" t="s">
        <v>118</v>
      </c>
      <c r="B802" s="8" t="s">
        <v>3</v>
      </c>
      <c r="C802" s="2" t="s">
        <v>4</v>
      </c>
      <c r="D802" s="27" t="s">
        <v>5</v>
      </c>
      <c r="E802" s="27" t="s">
        <v>5</v>
      </c>
      <c r="F802" s="27" t="s">
        <v>23</v>
      </c>
      <c r="G802" s="6" t="s">
        <v>6</v>
      </c>
      <c r="H802" s="14" t="s">
        <v>7</v>
      </c>
      <c r="I802" s="6" t="s">
        <v>8</v>
      </c>
      <c r="J802" s="6"/>
      <c r="K802" s="6" t="s">
        <v>18</v>
      </c>
      <c r="L802" s="6" t="s">
        <v>19</v>
      </c>
      <c r="M802" s="6" t="s">
        <v>20</v>
      </c>
    </row>
    <row r="803" spans="1:13">
      <c r="A803" s="30" t="s">
        <v>24</v>
      </c>
      <c r="B803" s="11" t="s">
        <v>217</v>
      </c>
      <c r="C803" s="12" t="s">
        <v>578</v>
      </c>
      <c r="D803" s="28">
        <v>0.125</v>
      </c>
      <c r="E803" s="28">
        <v>0.05</v>
      </c>
      <c r="F803" s="28">
        <f t="shared" ref="F803:F805" si="248">SUM(D803*E803)</f>
        <v>6.2500000000000003E-3</v>
      </c>
      <c r="G803" s="10">
        <f>SUM(D801+E801+E801+0.4)</f>
        <v>5.6100000000000012</v>
      </c>
      <c r="H803" s="15">
        <v>1800</v>
      </c>
      <c r="I803" s="10">
        <f t="shared" ref="I803:I805" si="249">SUM(F803*G803)*H803</f>
        <v>63.112500000000018</v>
      </c>
    </row>
    <row r="804" spans="1:13">
      <c r="A804" s="30" t="s">
        <v>24</v>
      </c>
      <c r="B804" s="11" t="s">
        <v>580</v>
      </c>
      <c r="C804" s="12" t="s">
        <v>578</v>
      </c>
      <c r="D804" s="28">
        <v>0.125</v>
      </c>
      <c r="E804" s="28">
        <v>2.5000000000000001E-2</v>
      </c>
      <c r="F804" s="28">
        <f t="shared" si="248"/>
        <v>3.1250000000000002E-3</v>
      </c>
      <c r="G804" s="10">
        <f>SUM(D801)</f>
        <v>1.01</v>
      </c>
      <c r="H804" s="15">
        <v>1800</v>
      </c>
      <c r="I804" s="10">
        <f t="shared" si="249"/>
        <v>5.6812500000000004</v>
      </c>
    </row>
    <row r="805" spans="1:13">
      <c r="A805" s="30" t="s">
        <v>24</v>
      </c>
      <c r="B805" s="11" t="s">
        <v>586</v>
      </c>
      <c r="C805" s="12" t="s">
        <v>585</v>
      </c>
      <c r="D805" s="28">
        <v>0.1</v>
      </c>
      <c r="E805" s="28">
        <v>2.5000000000000001E-2</v>
      </c>
      <c r="F805" s="28">
        <f t="shared" si="248"/>
        <v>2.5000000000000005E-3</v>
      </c>
      <c r="G805" s="10">
        <f>SUM(G803)*2</f>
        <v>11.220000000000002</v>
      </c>
      <c r="H805" s="15">
        <v>550</v>
      </c>
      <c r="I805" s="10">
        <f t="shared" si="249"/>
        <v>15.427500000000007</v>
      </c>
    </row>
    <row r="806" spans="1:13">
      <c r="A806" s="31" t="s">
        <v>39</v>
      </c>
      <c r="B806" s="11" t="s">
        <v>558</v>
      </c>
      <c r="C806" s="12"/>
      <c r="D806" s="28"/>
      <c r="E806" s="28"/>
      <c r="F806" s="28"/>
      <c r="G806" s="10">
        <v>3</v>
      </c>
      <c r="H806" s="15">
        <v>2.5</v>
      </c>
      <c r="I806" s="10">
        <f t="shared" ref="I806:I808" si="250">SUM(G806*H806)</f>
        <v>7.5</v>
      </c>
    </row>
    <row r="807" spans="1:13">
      <c r="A807" s="31" t="s">
        <v>39</v>
      </c>
      <c r="B807" s="11" t="s">
        <v>559</v>
      </c>
      <c r="C807" s="12"/>
      <c r="D807" s="28"/>
      <c r="E807" s="28"/>
      <c r="F807" s="28"/>
      <c r="G807" s="10">
        <v>3</v>
      </c>
      <c r="H807" s="15">
        <v>3.5</v>
      </c>
      <c r="I807" s="10">
        <f t="shared" si="250"/>
        <v>10.5</v>
      </c>
    </row>
    <row r="808" spans="1:13">
      <c r="A808" s="31" t="s">
        <v>39</v>
      </c>
      <c r="B808" s="11" t="s">
        <v>560</v>
      </c>
      <c r="C808" s="12"/>
      <c r="D808" s="28"/>
      <c r="E808" s="28"/>
      <c r="F808" s="28"/>
      <c r="G808" s="10">
        <v>0</v>
      </c>
      <c r="H808" s="15">
        <v>1.5</v>
      </c>
      <c r="I808" s="10">
        <f t="shared" si="250"/>
        <v>0</v>
      </c>
    </row>
    <row r="809" spans="1:13">
      <c r="B809" s="11" t="s">
        <v>27</v>
      </c>
      <c r="C809" s="12"/>
      <c r="D809" s="28"/>
      <c r="E809" s="28"/>
      <c r="F809" s="28"/>
      <c r="G809" s="10">
        <f>SUM(G803)</f>
        <v>5.6100000000000012</v>
      </c>
      <c r="H809" s="15">
        <f>SUM(D803+D803+E803+E803)*2</f>
        <v>0.7</v>
      </c>
      <c r="I809" s="10">
        <f t="shared" ref="I809:I814" si="251">SUM(G809*H809)</f>
        <v>3.9270000000000005</v>
      </c>
    </row>
    <row r="810" spans="1:13">
      <c r="B810" s="11" t="s">
        <v>13</v>
      </c>
      <c r="C810" s="12" t="s">
        <v>14</v>
      </c>
      <c r="D810" s="28" t="s">
        <v>29</v>
      </c>
      <c r="E810" s="28"/>
      <c r="F810" s="28">
        <f>SUM(G803)</f>
        <v>5.6100000000000012</v>
      </c>
      <c r="G810" s="34">
        <f>SUM(F810)/20</f>
        <v>0.28050000000000008</v>
      </c>
      <c r="H810" s="23"/>
      <c r="I810" s="10">
        <f t="shared" si="251"/>
        <v>0</v>
      </c>
    </row>
    <row r="811" spans="1:13">
      <c r="B811" s="11" t="s">
        <v>13</v>
      </c>
      <c r="C811" s="12" t="s">
        <v>14</v>
      </c>
      <c r="D811" s="28" t="s">
        <v>60</v>
      </c>
      <c r="E811" s="28"/>
      <c r="F811" s="81">
        <v>2</v>
      </c>
      <c r="G811" s="34">
        <f>SUM(F811)*0.25</f>
        <v>0.5</v>
      </c>
      <c r="H811" s="23"/>
      <c r="I811" s="10">
        <f t="shared" si="251"/>
        <v>0</v>
      </c>
    </row>
    <row r="812" spans="1:13">
      <c r="B812" s="11" t="s">
        <v>13</v>
      </c>
      <c r="C812" s="12" t="s">
        <v>14</v>
      </c>
      <c r="D812" s="28" t="s">
        <v>113</v>
      </c>
      <c r="E812" s="28"/>
      <c r="F812" s="28"/>
      <c r="G812" s="34">
        <f>SUM(G810:G811)</f>
        <v>0.78050000000000008</v>
      </c>
      <c r="H812" s="23"/>
      <c r="I812" s="10">
        <f t="shared" si="251"/>
        <v>0</v>
      </c>
    </row>
    <row r="813" spans="1:13">
      <c r="B813" s="11" t="s">
        <v>13</v>
      </c>
      <c r="C813" s="12" t="s">
        <v>14</v>
      </c>
      <c r="D813" s="28" t="s">
        <v>558</v>
      </c>
      <c r="E813" s="28"/>
      <c r="F813" s="28"/>
      <c r="G813" s="34">
        <v>0.5</v>
      </c>
      <c r="H813" s="23"/>
      <c r="I813" s="10">
        <f t="shared" si="251"/>
        <v>0</v>
      </c>
    </row>
    <row r="814" spans="1:13">
      <c r="B814" s="11" t="s">
        <v>13</v>
      </c>
      <c r="C814" s="12" t="s">
        <v>15</v>
      </c>
      <c r="D814" s="28"/>
      <c r="E814" s="28"/>
      <c r="F814" s="28"/>
      <c r="G814" s="34">
        <v>1</v>
      </c>
      <c r="H814" s="23"/>
      <c r="I814" s="10">
        <f t="shared" si="251"/>
        <v>0</v>
      </c>
    </row>
    <row r="815" spans="1:13">
      <c r="B815" s="11" t="s">
        <v>13</v>
      </c>
      <c r="C815" s="12" t="s">
        <v>15</v>
      </c>
      <c r="D815" s="28"/>
      <c r="E815" s="28"/>
      <c r="F815" s="28"/>
      <c r="G815" s="34"/>
      <c r="H815" s="23"/>
      <c r="I815" s="10">
        <f t="shared" ref="I815" si="252">SUM(G815*H815)</f>
        <v>0</v>
      </c>
    </row>
    <row r="816" spans="1:13">
      <c r="B816" s="11" t="s">
        <v>13</v>
      </c>
      <c r="C816" s="12" t="s">
        <v>15</v>
      </c>
      <c r="D816" s="28"/>
      <c r="E816" s="28"/>
      <c r="F816" s="28"/>
      <c r="G816" s="34"/>
      <c r="H816" s="23"/>
      <c r="I816" s="10">
        <f t="shared" ref="I816:I823" si="253">SUM(G816*H816)</f>
        <v>0</v>
      </c>
    </row>
    <row r="817" spans="1:13">
      <c r="B817" s="11" t="s">
        <v>13</v>
      </c>
      <c r="C817" s="12" t="s">
        <v>16</v>
      </c>
      <c r="D817" s="28"/>
      <c r="E817" s="28"/>
      <c r="F817" s="28"/>
      <c r="G817" s="34">
        <f>SUM(G803)/8</f>
        <v>0.70125000000000015</v>
      </c>
      <c r="H817" s="23"/>
      <c r="I817" s="10">
        <f t="shared" si="253"/>
        <v>0</v>
      </c>
    </row>
    <row r="818" spans="1:13">
      <c r="B818" s="11" t="s">
        <v>13</v>
      </c>
      <c r="C818" s="12" t="s">
        <v>16</v>
      </c>
      <c r="D818" s="28"/>
      <c r="E818" s="28"/>
      <c r="F818" s="28"/>
      <c r="G818" s="34"/>
      <c r="H818" s="23"/>
      <c r="I818" s="10">
        <f t="shared" si="253"/>
        <v>0</v>
      </c>
    </row>
    <row r="819" spans="1:13">
      <c r="B819" s="11" t="s">
        <v>21</v>
      </c>
      <c r="C819" s="12" t="s">
        <v>14</v>
      </c>
      <c r="D819" s="28"/>
      <c r="E819" s="28"/>
      <c r="F819" s="28"/>
      <c r="G819" s="22">
        <f>SUM(G810:G813)</f>
        <v>2.0609999999999999</v>
      </c>
      <c r="H819" s="15">
        <v>37.42</v>
      </c>
      <c r="I819" s="10">
        <f t="shared" si="253"/>
        <v>77.122619999999998</v>
      </c>
      <c r="K819" s="5">
        <f>SUM(G819)*I801</f>
        <v>10.305</v>
      </c>
    </row>
    <row r="820" spans="1:13">
      <c r="B820" s="11" t="s">
        <v>21</v>
      </c>
      <c r="C820" s="12" t="s">
        <v>15</v>
      </c>
      <c r="D820" s="28"/>
      <c r="E820" s="28"/>
      <c r="F820" s="28"/>
      <c r="G820" s="22">
        <f>SUM(G814:G816)</f>
        <v>1</v>
      </c>
      <c r="H820" s="15">
        <v>37.42</v>
      </c>
      <c r="I820" s="10">
        <f t="shared" si="253"/>
        <v>37.42</v>
      </c>
      <c r="L820" s="5">
        <f>SUM(G820)*I801</f>
        <v>5</v>
      </c>
    </row>
    <row r="821" spans="1:13">
      <c r="B821" s="11" t="s">
        <v>21</v>
      </c>
      <c r="C821" s="12" t="s">
        <v>16</v>
      </c>
      <c r="D821" s="28"/>
      <c r="E821" s="28"/>
      <c r="F821" s="28"/>
      <c r="G821" s="22">
        <f>SUM(G817:G818)</f>
        <v>0.70125000000000015</v>
      </c>
      <c r="H821" s="15">
        <v>37.42</v>
      </c>
      <c r="I821" s="10">
        <f t="shared" si="253"/>
        <v>26.240775000000006</v>
      </c>
      <c r="M821" s="5">
        <f>SUM(G821)*I801</f>
        <v>3.5062500000000005</v>
      </c>
    </row>
    <row r="822" spans="1:13">
      <c r="B822" s="11" t="s">
        <v>13</v>
      </c>
      <c r="C822" s="12" t="s">
        <v>17</v>
      </c>
      <c r="D822" s="28"/>
      <c r="E822" s="28"/>
      <c r="F822" s="28"/>
      <c r="G822" s="34">
        <v>0.25</v>
      </c>
      <c r="H822" s="15">
        <v>37.42</v>
      </c>
      <c r="I822" s="10">
        <f t="shared" si="253"/>
        <v>9.3550000000000004</v>
      </c>
      <c r="L822" s="5">
        <f>SUM(G822)*I801</f>
        <v>1.25</v>
      </c>
    </row>
    <row r="823" spans="1:13">
      <c r="B823" s="11" t="s">
        <v>12</v>
      </c>
      <c r="C823" s="12"/>
      <c r="D823" s="28"/>
      <c r="E823" s="28"/>
      <c r="F823" s="28"/>
      <c r="G823" s="10"/>
      <c r="H823" s="15">
        <v>37.42</v>
      </c>
      <c r="I823" s="10">
        <f t="shared" si="253"/>
        <v>0</v>
      </c>
    </row>
    <row r="824" spans="1:13">
      <c r="B824" s="11" t="s">
        <v>11</v>
      </c>
      <c r="C824" s="12"/>
      <c r="D824" s="28"/>
      <c r="E824" s="28"/>
      <c r="F824" s="28"/>
      <c r="G824" s="10">
        <v>1</v>
      </c>
      <c r="H824" s="15">
        <f>SUM(I803:I823)*0.01</f>
        <v>2.5628664500000005</v>
      </c>
      <c r="I824" s="10">
        <f>SUM(G824*H824)</f>
        <v>2.5628664500000005</v>
      </c>
    </row>
    <row r="825" spans="1:13" s="2" customFormat="1" ht="13.6">
      <c r="B825" s="8" t="s">
        <v>10</v>
      </c>
      <c r="D825" s="27"/>
      <c r="E825" s="27"/>
      <c r="F825" s="27"/>
      <c r="G825" s="6">
        <f>SUM(G819:G822)</f>
        <v>4.0122499999999999</v>
      </c>
      <c r="H825" s="14"/>
      <c r="I825" s="6">
        <f>SUM(I803:I824)</f>
        <v>258.84951145000002</v>
      </c>
      <c r="J825" s="6">
        <f>SUM(I825)*I801</f>
        <v>1294.2475572500002</v>
      </c>
      <c r="K825" s="6">
        <f>SUM(K819:K824)</f>
        <v>10.305</v>
      </c>
      <c r="L825" s="6">
        <f t="shared" ref="L825:M825" si="254">SUM(L819:L824)</f>
        <v>6.25</v>
      </c>
      <c r="M825" s="6">
        <f t="shared" si="254"/>
        <v>3.5062500000000005</v>
      </c>
    </row>
    <row r="826" spans="1:13" ht="15.65">
      <c r="A826" s="3" t="s">
        <v>9</v>
      </c>
      <c r="B826" s="154" t="s">
        <v>217</v>
      </c>
      <c r="C826" s="12" t="s">
        <v>337</v>
      </c>
      <c r="D826" s="26">
        <v>1.25</v>
      </c>
      <c r="E826" s="26">
        <v>2.1</v>
      </c>
      <c r="F826" s="182">
        <v>0.1</v>
      </c>
      <c r="G826" s="10" t="s">
        <v>581</v>
      </c>
      <c r="H826" s="13" t="s">
        <v>22</v>
      </c>
      <c r="I826" s="24">
        <v>3</v>
      </c>
    </row>
    <row r="827" spans="1:13" s="2" customFormat="1" ht="13.6">
      <c r="A827" s="77" t="s">
        <v>118</v>
      </c>
      <c r="B827" s="8" t="s">
        <v>3</v>
      </c>
      <c r="C827" s="2" t="s">
        <v>4</v>
      </c>
      <c r="D827" s="27" t="s">
        <v>5</v>
      </c>
      <c r="E827" s="27" t="s">
        <v>5</v>
      </c>
      <c r="F827" s="27" t="s">
        <v>23</v>
      </c>
      <c r="G827" s="6" t="s">
        <v>6</v>
      </c>
      <c r="H827" s="14" t="s">
        <v>7</v>
      </c>
      <c r="I827" s="6" t="s">
        <v>8</v>
      </c>
      <c r="J827" s="6"/>
      <c r="K827" s="6" t="s">
        <v>18</v>
      </c>
      <c r="L827" s="6" t="s">
        <v>19</v>
      </c>
      <c r="M827" s="6" t="s">
        <v>20</v>
      </c>
    </row>
    <row r="828" spans="1:13">
      <c r="A828" s="30" t="s">
        <v>24</v>
      </c>
      <c r="B828" s="11" t="s">
        <v>217</v>
      </c>
      <c r="C828" s="12" t="s">
        <v>578</v>
      </c>
      <c r="D828" s="28">
        <v>0.125</v>
      </c>
      <c r="E828" s="28">
        <v>0.05</v>
      </c>
      <c r="F828" s="28">
        <f t="shared" ref="F828:F830" si="255">SUM(D828*E828)</f>
        <v>6.2500000000000003E-3</v>
      </c>
      <c r="G828" s="10">
        <f>SUM(D826+E826+E826+0.4)</f>
        <v>5.8500000000000005</v>
      </c>
      <c r="H828" s="15">
        <v>1800</v>
      </c>
      <c r="I828" s="10">
        <f t="shared" ref="I828:I830" si="256">SUM(F828*G828)*H828</f>
        <v>65.812500000000014</v>
      </c>
    </row>
    <row r="829" spans="1:13">
      <c r="A829" s="30" t="s">
        <v>24</v>
      </c>
      <c r="B829" s="11" t="s">
        <v>580</v>
      </c>
      <c r="C829" s="12" t="s">
        <v>578</v>
      </c>
      <c r="D829" s="28">
        <v>0.125</v>
      </c>
      <c r="E829" s="28">
        <v>2.5000000000000001E-2</v>
      </c>
      <c r="F829" s="28">
        <f t="shared" si="255"/>
        <v>3.1250000000000002E-3</v>
      </c>
      <c r="G829" s="10">
        <f>SUM(D826)</f>
        <v>1.25</v>
      </c>
      <c r="H829" s="15">
        <v>1800</v>
      </c>
      <c r="I829" s="10">
        <f t="shared" si="256"/>
        <v>7.03125</v>
      </c>
    </row>
    <row r="830" spans="1:13">
      <c r="A830" s="30" t="s">
        <v>24</v>
      </c>
      <c r="B830" s="11" t="s">
        <v>586</v>
      </c>
      <c r="C830" s="12" t="s">
        <v>585</v>
      </c>
      <c r="D830" s="28">
        <v>0.1</v>
      </c>
      <c r="E830" s="28">
        <v>2.5000000000000001E-2</v>
      </c>
      <c r="F830" s="28">
        <f t="shared" si="255"/>
        <v>2.5000000000000005E-3</v>
      </c>
      <c r="G830" s="10">
        <f>SUM(G828)*2</f>
        <v>11.700000000000001</v>
      </c>
      <c r="H830" s="15">
        <v>550</v>
      </c>
      <c r="I830" s="10">
        <f t="shared" si="256"/>
        <v>16.087500000000006</v>
      </c>
    </row>
    <row r="831" spans="1:13">
      <c r="A831" s="31" t="s">
        <v>39</v>
      </c>
      <c r="B831" s="11" t="s">
        <v>558</v>
      </c>
      <c r="C831" s="12"/>
      <c r="D831" s="28"/>
      <c r="E831" s="28"/>
      <c r="F831" s="28"/>
      <c r="G831" s="10">
        <v>3</v>
      </c>
      <c r="H831" s="15">
        <v>2.5</v>
      </c>
      <c r="I831" s="10">
        <f t="shared" ref="I831:I833" si="257">SUM(G831*H831)</f>
        <v>7.5</v>
      </c>
    </row>
    <row r="832" spans="1:13">
      <c r="A832" s="31" t="s">
        <v>39</v>
      </c>
      <c r="B832" s="11" t="s">
        <v>559</v>
      </c>
      <c r="C832" s="12"/>
      <c r="D832" s="28"/>
      <c r="E832" s="28"/>
      <c r="F832" s="28"/>
      <c r="G832" s="10">
        <v>3</v>
      </c>
      <c r="H832" s="15">
        <v>3.5</v>
      </c>
      <c r="I832" s="10">
        <f t="shared" si="257"/>
        <v>10.5</v>
      </c>
    </row>
    <row r="833" spans="1:13">
      <c r="A833" s="31" t="s">
        <v>39</v>
      </c>
      <c r="B833" s="11" t="s">
        <v>560</v>
      </c>
      <c r="C833" s="12"/>
      <c r="D833" s="28"/>
      <c r="E833" s="28"/>
      <c r="F833" s="28"/>
      <c r="G833" s="10">
        <v>0</v>
      </c>
      <c r="H833" s="15">
        <v>1.5</v>
      </c>
      <c r="I833" s="10">
        <f t="shared" si="257"/>
        <v>0</v>
      </c>
    </row>
    <row r="834" spans="1:13">
      <c r="B834" s="11" t="s">
        <v>27</v>
      </c>
      <c r="C834" s="12"/>
      <c r="D834" s="28"/>
      <c r="E834" s="28"/>
      <c r="F834" s="28"/>
      <c r="G834" s="10">
        <f>SUM(G828)</f>
        <v>5.8500000000000005</v>
      </c>
      <c r="H834" s="15">
        <f>SUM(D828+D828+E828+E828)*2</f>
        <v>0.7</v>
      </c>
      <c r="I834" s="10">
        <f t="shared" ref="I834:I839" si="258">SUM(G834*H834)</f>
        <v>4.0949999999999998</v>
      </c>
    </row>
    <row r="835" spans="1:13">
      <c r="B835" s="11" t="s">
        <v>13</v>
      </c>
      <c r="C835" s="12" t="s">
        <v>14</v>
      </c>
      <c r="D835" s="28" t="s">
        <v>29</v>
      </c>
      <c r="E835" s="28"/>
      <c r="F835" s="28">
        <f>SUM(G828)</f>
        <v>5.8500000000000005</v>
      </c>
      <c r="G835" s="34">
        <f>SUM(F835)/20</f>
        <v>0.29250000000000004</v>
      </c>
      <c r="H835" s="23"/>
      <c r="I835" s="10">
        <f t="shared" si="258"/>
        <v>0</v>
      </c>
    </row>
    <row r="836" spans="1:13">
      <c r="B836" s="11" t="s">
        <v>13</v>
      </c>
      <c r="C836" s="12" t="s">
        <v>14</v>
      </c>
      <c r="D836" s="28" t="s">
        <v>60</v>
      </c>
      <c r="E836" s="28"/>
      <c r="F836" s="81">
        <v>2</v>
      </c>
      <c r="G836" s="34">
        <f>SUM(F836)*0.25</f>
        <v>0.5</v>
      </c>
      <c r="H836" s="23"/>
      <c r="I836" s="10">
        <f t="shared" si="258"/>
        <v>0</v>
      </c>
    </row>
    <row r="837" spans="1:13">
      <c r="B837" s="11" t="s">
        <v>13</v>
      </c>
      <c r="C837" s="12" t="s">
        <v>14</v>
      </c>
      <c r="D837" s="28" t="s">
        <v>113</v>
      </c>
      <c r="E837" s="28"/>
      <c r="F837" s="28"/>
      <c r="G837" s="34">
        <f>SUM(G835:G836)</f>
        <v>0.79249999999999998</v>
      </c>
      <c r="H837" s="23"/>
      <c r="I837" s="10">
        <f t="shared" si="258"/>
        <v>0</v>
      </c>
    </row>
    <row r="838" spans="1:13">
      <c r="B838" s="11" t="s">
        <v>13</v>
      </c>
      <c r="C838" s="12" t="s">
        <v>14</v>
      </c>
      <c r="D838" s="28" t="s">
        <v>558</v>
      </c>
      <c r="E838" s="28"/>
      <c r="F838" s="28"/>
      <c r="G838" s="34">
        <v>0.5</v>
      </c>
      <c r="H838" s="23"/>
      <c r="I838" s="10">
        <f t="shared" si="258"/>
        <v>0</v>
      </c>
    </row>
    <row r="839" spans="1:13">
      <c r="B839" s="11" t="s">
        <v>13</v>
      </c>
      <c r="C839" s="12" t="s">
        <v>15</v>
      </c>
      <c r="D839" s="28"/>
      <c r="E839" s="28"/>
      <c r="F839" s="28"/>
      <c r="G839" s="34">
        <v>1</v>
      </c>
      <c r="H839" s="23"/>
      <c r="I839" s="10">
        <f t="shared" si="258"/>
        <v>0</v>
      </c>
    </row>
    <row r="840" spans="1:13">
      <c r="B840" s="11" t="s">
        <v>13</v>
      </c>
      <c r="C840" s="12" t="s">
        <v>15</v>
      </c>
      <c r="D840" s="28"/>
      <c r="E840" s="28"/>
      <c r="F840" s="28"/>
      <c r="G840" s="34"/>
      <c r="H840" s="23"/>
      <c r="I840" s="10">
        <f t="shared" ref="I840" si="259">SUM(G840*H840)</f>
        <v>0</v>
      </c>
    </row>
    <row r="841" spans="1:13">
      <c r="B841" s="11" t="s">
        <v>13</v>
      </c>
      <c r="C841" s="12" t="s">
        <v>15</v>
      </c>
      <c r="D841" s="28"/>
      <c r="E841" s="28"/>
      <c r="F841" s="28"/>
      <c r="G841" s="34"/>
      <c r="H841" s="23"/>
      <c r="I841" s="10">
        <f t="shared" ref="I841:I848" si="260">SUM(G841*H841)</f>
        <v>0</v>
      </c>
    </row>
    <row r="842" spans="1:13">
      <c r="B842" s="11" t="s">
        <v>13</v>
      </c>
      <c r="C842" s="12" t="s">
        <v>16</v>
      </c>
      <c r="D842" s="28"/>
      <c r="E842" s="28"/>
      <c r="F842" s="28"/>
      <c r="G842" s="34">
        <f>SUM(G828)/8</f>
        <v>0.73125000000000007</v>
      </c>
      <c r="H842" s="23"/>
      <c r="I842" s="10">
        <f t="shared" si="260"/>
        <v>0</v>
      </c>
    </row>
    <row r="843" spans="1:13">
      <c r="B843" s="11" t="s">
        <v>13</v>
      </c>
      <c r="C843" s="12" t="s">
        <v>16</v>
      </c>
      <c r="D843" s="28"/>
      <c r="E843" s="28"/>
      <c r="F843" s="28"/>
      <c r="G843" s="34"/>
      <c r="H843" s="23"/>
      <c r="I843" s="10">
        <f t="shared" si="260"/>
        <v>0</v>
      </c>
    </row>
    <row r="844" spans="1:13">
      <c r="B844" s="11" t="s">
        <v>21</v>
      </c>
      <c r="C844" s="12" t="s">
        <v>14</v>
      </c>
      <c r="D844" s="28"/>
      <c r="E844" s="28"/>
      <c r="F844" s="28"/>
      <c r="G844" s="22">
        <f>SUM(G835:G838)</f>
        <v>2.085</v>
      </c>
      <c r="H844" s="15">
        <v>37.42</v>
      </c>
      <c r="I844" s="10">
        <f t="shared" si="260"/>
        <v>78.020700000000005</v>
      </c>
      <c r="K844" s="5">
        <f>SUM(G844)*I826</f>
        <v>6.2549999999999999</v>
      </c>
    </row>
    <row r="845" spans="1:13">
      <c r="B845" s="11" t="s">
        <v>21</v>
      </c>
      <c r="C845" s="12" t="s">
        <v>15</v>
      </c>
      <c r="D845" s="28"/>
      <c r="E845" s="28"/>
      <c r="F845" s="28"/>
      <c r="G845" s="22">
        <f>SUM(G839:G841)</f>
        <v>1</v>
      </c>
      <c r="H845" s="15">
        <v>37.42</v>
      </c>
      <c r="I845" s="10">
        <f t="shared" si="260"/>
        <v>37.42</v>
      </c>
      <c r="L845" s="5">
        <f>SUM(G845)*I826</f>
        <v>3</v>
      </c>
    </row>
    <row r="846" spans="1:13">
      <c r="B846" s="11" t="s">
        <v>21</v>
      </c>
      <c r="C846" s="12" t="s">
        <v>16</v>
      </c>
      <c r="D846" s="28"/>
      <c r="E846" s="28"/>
      <c r="F846" s="28"/>
      <c r="G846" s="22">
        <f>SUM(G842:G843)</f>
        <v>0.73125000000000007</v>
      </c>
      <c r="H846" s="15">
        <v>37.42</v>
      </c>
      <c r="I846" s="10">
        <f t="shared" si="260"/>
        <v>27.363375000000005</v>
      </c>
      <c r="M846" s="5">
        <f>SUM(G846)*I826</f>
        <v>2.1937500000000001</v>
      </c>
    </row>
    <row r="847" spans="1:13">
      <c r="B847" s="11" t="s">
        <v>13</v>
      </c>
      <c r="C847" s="12" t="s">
        <v>17</v>
      </c>
      <c r="D847" s="28"/>
      <c r="E847" s="28"/>
      <c r="F847" s="28"/>
      <c r="G847" s="34">
        <v>0.25</v>
      </c>
      <c r="H847" s="15">
        <v>37.42</v>
      </c>
      <c r="I847" s="10">
        <f t="shared" si="260"/>
        <v>9.3550000000000004</v>
      </c>
      <c r="L847" s="5">
        <f>SUM(G847)*I826</f>
        <v>0.75</v>
      </c>
    </row>
    <row r="848" spans="1:13">
      <c r="B848" s="11" t="s">
        <v>12</v>
      </c>
      <c r="C848" s="12"/>
      <c r="D848" s="28"/>
      <c r="E848" s="28"/>
      <c r="F848" s="28"/>
      <c r="G848" s="10"/>
      <c r="H848" s="15">
        <v>37.42</v>
      </c>
      <c r="I848" s="10">
        <f t="shared" si="260"/>
        <v>0</v>
      </c>
    </row>
    <row r="849" spans="1:13">
      <c r="B849" s="11" t="s">
        <v>11</v>
      </c>
      <c r="C849" s="12"/>
      <c r="D849" s="28"/>
      <c r="E849" s="28"/>
      <c r="F849" s="28"/>
      <c r="G849" s="10">
        <v>1</v>
      </c>
      <c r="H849" s="15">
        <f>SUM(I828:I848)*0.01</f>
        <v>2.6318532500000011</v>
      </c>
      <c r="I849" s="10">
        <f>SUM(G849*H849)</f>
        <v>2.6318532500000011</v>
      </c>
    </row>
    <row r="850" spans="1:13" s="2" customFormat="1" ht="13.6">
      <c r="B850" s="8" t="s">
        <v>10</v>
      </c>
      <c r="D850" s="27"/>
      <c r="E850" s="27"/>
      <c r="F850" s="27"/>
      <c r="G850" s="6">
        <f>SUM(G844:G847)</f>
        <v>4.0662500000000001</v>
      </c>
      <c r="H850" s="14"/>
      <c r="I850" s="6">
        <f>SUM(I828:I849)</f>
        <v>265.8171782500001</v>
      </c>
      <c r="J850" s="6">
        <f>SUM(I850)*I826</f>
        <v>797.45153475000029</v>
      </c>
      <c r="K850" s="6">
        <f>SUM(K844:K849)</f>
        <v>6.2549999999999999</v>
      </c>
      <c r="L850" s="6">
        <f t="shared" ref="L850:M850" si="261">SUM(L844:L849)</f>
        <v>3.75</v>
      </c>
      <c r="M850" s="6">
        <f t="shared" si="261"/>
        <v>2.1937500000000001</v>
      </c>
    </row>
    <row r="851" spans="1:13" ht="15.65">
      <c r="A851" s="3" t="s">
        <v>9</v>
      </c>
      <c r="B851" s="154" t="s">
        <v>217</v>
      </c>
      <c r="C851" s="12" t="s">
        <v>337</v>
      </c>
      <c r="D851" s="26">
        <v>0.55000000000000004</v>
      </c>
      <c r="E851" s="26">
        <v>2.1</v>
      </c>
      <c r="F851" s="182">
        <v>0.1</v>
      </c>
      <c r="G851" s="10" t="s">
        <v>581</v>
      </c>
      <c r="H851" s="13" t="s">
        <v>22</v>
      </c>
      <c r="I851" s="24">
        <v>1</v>
      </c>
    </row>
    <row r="852" spans="1:13" s="2" customFormat="1" ht="13.6">
      <c r="A852" s="77" t="s">
        <v>118</v>
      </c>
      <c r="B852" s="8" t="s">
        <v>3</v>
      </c>
      <c r="C852" s="2" t="s">
        <v>4</v>
      </c>
      <c r="D852" s="27" t="s">
        <v>5</v>
      </c>
      <c r="E852" s="27" t="s">
        <v>5</v>
      </c>
      <c r="F852" s="27" t="s">
        <v>23</v>
      </c>
      <c r="G852" s="6" t="s">
        <v>6</v>
      </c>
      <c r="H852" s="14" t="s">
        <v>7</v>
      </c>
      <c r="I852" s="6" t="s">
        <v>8</v>
      </c>
      <c r="J852" s="6"/>
      <c r="K852" s="6" t="s">
        <v>18</v>
      </c>
      <c r="L852" s="6" t="s">
        <v>19</v>
      </c>
      <c r="M852" s="6" t="s">
        <v>20</v>
      </c>
    </row>
    <row r="853" spans="1:13">
      <c r="A853" s="30" t="s">
        <v>24</v>
      </c>
      <c r="B853" s="11" t="s">
        <v>217</v>
      </c>
      <c r="C853" s="12" t="s">
        <v>578</v>
      </c>
      <c r="D853" s="28">
        <v>0.125</v>
      </c>
      <c r="E853" s="28">
        <v>0.05</v>
      </c>
      <c r="F853" s="28">
        <f t="shared" ref="F853:F855" si="262">SUM(D853*E853)</f>
        <v>6.2500000000000003E-3</v>
      </c>
      <c r="G853" s="10">
        <f>SUM(D851+E851+E851+0.4)</f>
        <v>5.15</v>
      </c>
      <c r="H853" s="15">
        <v>1800</v>
      </c>
      <c r="I853" s="10">
        <f t="shared" ref="I853:I855" si="263">SUM(F853*G853)*H853</f>
        <v>57.9375</v>
      </c>
    </row>
    <row r="854" spans="1:13">
      <c r="A854" s="30" t="s">
        <v>24</v>
      </c>
      <c r="B854" s="11" t="s">
        <v>580</v>
      </c>
      <c r="C854" s="12" t="s">
        <v>578</v>
      </c>
      <c r="D854" s="28">
        <v>0.125</v>
      </c>
      <c r="E854" s="28">
        <v>2.5000000000000001E-2</v>
      </c>
      <c r="F854" s="28">
        <f t="shared" si="262"/>
        <v>3.1250000000000002E-3</v>
      </c>
      <c r="G854" s="10">
        <f>SUM(D851)</f>
        <v>0.55000000000000004</v>
      </c>
      <c r="H854" s="15">
        <v>1800</v>
      </c>
      <c r="I854" s="10">
        <f t="shared" si="263"/>
        <v>3.0937500000000004</v>
      </c>
    </row>
    <row r="855" spans="1:13">
      <c r="A855" s="30" t="s">
        <v>24</v>
      </c>
      <c r="B855" s="11" t="s">
        <v>586</v>
      </c>
      <c r="C855" s="12" t="s">
        <v>585</v>
      </c>
      <c r="D855" s="28">
        <v>0.1</v>
      </c>
      <c r="E855" s="28">
        <v>2.5000000000000001E-2</v>
      </c>
      <c r="F855" s="28">
        <f t="shared" si="262"/>
        <v>2.5000000000000005E-3</v>
      </c>
      <c r="G855" s="10">
        <f>SUM(G853)*2</f>
        <v>10.3</v>
      </c>
      <c r="H855" s="15">
        <v>550</v>
      </c>
      <c r="I855" s="10">
        <f t="shared" si="263"/>
        <v>14.162500000000003</v>
      </c>
    </row>
    <row r="856" spans="1:13">
      <c r="A856" s="31" t="s">
        <v>39</v>
      </c>
      <c r="B856" s="11" t="s">
        <v>558</v>
      </c>
      <c r="C856" s="12"/>
      <c r="D856" s="28"/>
      <c r="E856" s="28"/>
      <c r="F856" s="28"/>
      <c r="G856" s="10">
        <v>2.5</v>
      </c>
      <c r="H856" s="15">
        <v>2.5</v>
      </c>
      <c r="I856" s="10">
        <f t="shared" ref="I856:I858" si="264">SUM(G856*H856)</f>
        <v>6.25</v>
      </c>
    </row>
    <row r="857" spans="1:13">
      <c r="A857" s="31" t="s">
        <v>39</v>
      </c>
      <c r="B857" s="11" t="s">
        <v>559</v>
      </c>
      <c r="C857" s="12"/>
      <c r="D857" s="28"/>
      <c r="E857" s="28"/>
      <c r="F857" s="28"/>
      <c r="G857" s="10">
        <v>2.5</v>
      </c>
      <c r="H857" s="15">
        <v>3.5</v>
      </c>
      <c r="I857" s="10">
        <f t="shared" si="264"/>
        <v>8.75</v>
      </c>
    </row>
    <row r="858" spans="1:13">
      <c r="A858" s="31" t="s">
        <v>39</v>
      </c>
      <c r="B858" s="11" t="s">
        <v>560</v>
      </c>
      <c r="C858" s="12"/>
      <c r="D858" s="28"/>
      <c r="E858" s="28"/>
      <c r="F858" s="28"/>
      <c r="G858" s="10">
        <v>0</v>
      </c>
      <c r="H858" s="15">
        <v>1.5</v>
      </c>
      <c r="I858" s="10">
        <f t="shared" si="264"/>
        <v>0</v>
      </c>
    </row>
    <row r="859" spans="1:13">
      <c r="B859" s="11" t="s">
        <v>27</v>
      </c>
      <c r="C859" s="12"/>
      <c r="D859" s="28"/>
      <c r="E859" s="28"/>
      <c r="F859" s="28"/>
      <c r="G859" s="10">
        <f>SUM(G853)</f>
        <v>5.15</v>
      </c>
      <c r="H859" s="15">
        <f>SUM(D853+D853+E853+E853)*2</f>
        <v>0.7</v>
      </c>
      <c r="I859" s="10">
        <f t="shared" ref="I859:I864" si="265">SUM(G859*H859)</f>
        <v>3.605</v>
      </c>
    </row>
    <row r="860" spans="1:13">
      <c r="B860" s="11" t="s">
        <v>13</v>
      </c>
      <c r="C860" s="12" t="s">
        <v>14</v>
      </c>
      <c r="D860" s="28" t="s">
        <v>29</v>
      </c>
      <c r="E860" s="28"/>
      <c r="F860" s="28">
        <f>SUM(G853)</f>
        <v>5.15</v>
      </c>
      <c r="G860" s="34">
        <f>SUM(F860)/20</f>
        <v>0.25750000000000001</v>
      </c>
      <c r="H860" s="23"/>
      <c r="I860" s="10">
        <f t="shared" si="265"/>
        <v>0</v>
      </c>
    </row>
    <row r="861" spans="1:13">
      <c r="B861" s="11" t="s">
        <v>13</v>
      </c>
      <c r="C861" s="12" t="s">
        <v>14</v>
      </c>
      <c r="D861" s="28" t="s">
        <v>60</v>
      </c>
      <c r="E861" s="28"/>
      <c r="F861" s="81">
        <v>2</v>
      </c>
      <c r="G861" s="34">
        <f>SUM(F861)*0.25</f>
        <v>0.5</v>
      </c>
      <c r="H861" s="23"/>
      <c r="I861" s="10">
        <f t="shared" si="265"/>
        <v>0</v>
      </c>
    </row>
    <row r="862" spans="1:13">
      <c r="B862" s="11" t="s">
        <v>13</v>
      </c>
      <c r="C862" s="12" t="s">
        <v>14</v>
      </c>
      <c r="D862" s="28" t="s">
        <v>113</v>
      </c>
      <c r="E862" s="28"/>
      <c r="F862" s="28"/>
      <c r="G862" s="34">
        <f>SUM(G860:G861)</f>
        <v>0.75750000000000006</v>
      </c>
      <c r="H862" s="23"/>
      <c r="I862" s="10">
        <f t="shared" si="265"/>
        <v>0</v>
      </c>
    </row>
    <row r="863" spans="1:13">
      <c r="B863" s="11" t="s">
        <v>13</v>
      </c>
      <c r="C863" s="12" t="s">
        <v>14</v>
      </c>
      <c r="D863" s="28" t="s">
        <v>558</v>
      </c>
      <c r="E863" s="28"/>
      <c r="F863" s="28"/>
      <c r="G863" s="34">
        <v>0.5</v>
      </c>
      <c r="H863" s="23"/>
      <c r="I863" s="10">
        <f t="shared" si="265"/>
        <v>0</v>
      </c>
    </row>
    <row r="864" spans="1:13">
      <c r="B864" s="11" t="s">
        <v>13</v>
      </c>
      <c r="C864" s="12" t="s">
        <v>15</v>
      </c>
      <c r="D864" s="28"/>
      <c r="E864" s="28"/>
      <c r="F864" s="28"/>
      <c r="G864" s="34">
        <v>1</v>
      </c>
      <c r="H864" s="23"/>
      <c r="I864" s="10">
        <f t="shared" si="265"/>
        <v>0</v>
      </c>
    </row>
    <row r="865" spans="1:13">
      <c r="B865" s="11" t="s">
        <v>13</v>
      </c>
      <c r="C865" s="12" t="s">
        <v>15</v>
      </c>
      <c r="D865" s="28"/>
      <c r="E865" s="28"/>
      <c r="F865" s="28"/>
      <c r="G865" s="34"/>
      <c r="H865" s="23"/>
      <c r="I865" s="10">
        <f t="shared" ref="I865" si="266">SUM(G865*H865)</f>
        <v>0</v>
      </c>
    </row>
    <row r="866" spans="1:13">
      <c r="B866" s="11" t="s">
        <v>13</v>
      </c>
      <c r="C866" s="12" t="s">
        <v>15</v>
      </c>
      <c r="D866" s="28"/>
      <c r="E866" s="28"/>
      <c r="F866" s="28"/>
      <c r="G866" s="34"/>
      <c r="H866" s="23"/>
      <c r="I866" s="10">
        <f t="shared" ref="I866:I873" si="267">SUM(G866*H866)</f>
        <v>0</v>
      </c>
    </row>
    <row r="867" spans="1:13">
      <c r="B867" s="11" t="s">
        <v>13</v>
      </c>
      <c r="C867" s="12" t="s">
        <v>16</v>
      </c>
      <c r="D867" s="28"/>
      <c r="E867" s="28"/>
      <c r="F867" s="28"/>
      <c r="G867" s="34">
        <f>SUM(G853)/8</f>
        <v>0.64375000000000004</v>
      </c>
      <c r="H867" s="23"/>
      <c r="I867" s="10">
        <f t="shared" si="267"/>
        <v>0</v>
      </c>
    </row>
    <row r="868" spans="1:13">
      <c r="B868" s="11" t="s">
        <v>13</v>
      </c>
      <c r="C868" s="12" t="s">
        <v>16</v>
      </c>
      <c r="D868" s="28"/>
      <c r="E868" s="28"/>
      <c r="F868" s="28"/>
      <c r="G868" s="34"/>
      <c r="H868" s="23"/>
      <c r="I868" s="10">
        <f t="shared" si="267"/>
        <v>0</v>
      </c>
    </row>
    <row r="869" spans="1:13">
      <c r="B869" s="11" t="s">
        <v>21</v>
      </c>
      <c r="C869" s="12" t="s">
        <v>14</v>
      </c>
      <c r="D869" s="28"/>
      <c r="E869" s="28"/>
      <c r="F869" s="28"/>
      <c r="G869" s="22">
        <f>SUM(G860:G863)</f>
        <v>2.0150000000000001</v>
      </c>
      <c r="H869" s="15">
        <v>37.42</v>
      </c>
      <c r="I869" s="10">
        <f t="shared" si="267"/>
        <v>75.401300000000006</v>
      </c>
      <c r="K869" s="5">
        <f>SUM(G869)*I851</f>
        <v>2.0150000000000001</v>
      </c>
    </row>
    <row r="870" spans="1:13">
      <c r="B870" s="11" t="s">
        <v>21</v>
      </c>
      <c r="C870" s="12" t="s">
        <v>15</v>
      </c>
      <c r="D870" s="28"/>
      <c r="E870" s="28"/>
      <c r="F870" s="28"/>
      <c r="G870" s="22">
        <f>SUM(G864:G866)</f>
        <v>1</v>
      </c>
      <c r="H870" s="15">
        <v>37.42</v>
      </c>
      <c r="I870" s="10">
        <f t="shared" si="267"/>
        <v>37.42</v>
      </c>
      <c r="L870" s="5">
        <f>SUM(G870)*I851</f>
        <v>1</v>
      </c>
    </row>
    <row r="871" spans="1:13">
      <c r="B871" s="11" t="s">
        <v>21</v>
      </c>
      <c r="C871" s="12" t="s">
        <v>16</v>
      </c>
      <c r="D871" s="28"/>
      <c r="E871" s="28"/>
      <c r="F871" s="28"/>
      <c r="G871" s="22">
        <f>SUM(G867:G868)</f>
        <v>0.64375000000000004</v>
      </c>
      <c r="H871" s="15">
        <v>37.42</v>
      </c>
      <c r="I871" s="10">
        <f t="shared" si="267"/>
        <v>24.089125000000003</v>
      </c>
      <c r="M871" s="5">
        <f>SUM(G871)*I851</f>
        <v>0.64375000000000004</v>
      </c>
    </row>
    <row r="872" spans="1:13">
      <c r="B872" s="11" t="s">
        <v>13</v>
      </c>
      <c r="C872" s="12" t="s">
        <v>17</v>
      </c>
      <c r="D872" s="28"/>
      <c r="E872" s="28"/>
      <c r="F872" s="28"/>
      <c r="G872" s="34">
        <v>0.25</v>
      </c>
      <c r="H872" s="15">
        <v>37.42</v>
      </c>
      <c r="I872" s="10">
        <f t="shared" si="267"/>
        <v>9.3550000000000004</v>
      </c>
      <c r="L872" s="5">
        <f>SUM(G872)*I851</f>
        <v>0.25</v>
      </c>
    </row>
    <row r="873" spans="1:13">
      <c r="B873" s="11" t="s">
        <v>12</v>
      </c>
      <c r="C873" s="12"/>
      <c r="D873" s="28"/>
      <c r="E873" s="28"/>
      <c r="F873" s="28"/>
      <c r="G873" s="10"/>
      <c r="H873" s="15">
        <v>37.42</v>
      </c>
      <c r="I873" s="10">
        <f t="shared" si="267"/>
        <v>0</v>
      </c>
    </row>
    <row r="874" spans="1:13">
      <c r="B874" s="11" t="s">
        <v>11</v>
      </c>
      <c r="C874" s="12"/>
      <c r="D874" s="28"/>
      <c r="E874" s="28"/>
      <c r="F874" s="28"/>
      <c r="G874" s="10">
        <v>1</v>
      </c>
      <c r="H874" s="15">
        <f>SUM(I853:I873)*0.01</f>
        <v>2.4006417500000006</v>
      </c>
      <c r="I874" s="10">
        <f>SUM(G874*H874)</f>
        <v>2.4006417500000006</v>
      </c>
    </row>
    <row r="875" spans="1:13" s="2" customFormat="1" ht="13.6">
      <c r="B875" s="8" t="s">
        <v>10</v>
      </c>
      <c r="D875" s="27"/>
      <c r="E875" s="27"/>
      <c r="F875" s="27"/>
      <c r="G875" s="6">
        <f>SUM(G869:G872)</f>
        <v>3.9087500000000004</v>
      </c>
      <c r="H875" s="14"/>
      <c r="I875" s="6">
        <f>SUM(I853:I874)</f>
        <v>242.46481675000004</v>
      </c>
      <c r="J875" s="6">
        <f>SUM(I875)*I851</f>
        <v>242.46481675000004</v>
      </c>
      <c r="K875" s="6">
        <f>SUM(K869:K874)</f>
        <v>2.0150000000000001</v>
      </c>
      <c r="L875" s="6">
        <f t="shared" ref="L875:M875" si="268">SUM(L869:L874)</f>
        <v>1.25</v>
      </c>
      <c r="M875" s="6">
        <f t="shared" si="268"/>
        <v>0.64375000000000004</v>
      </c>
    </row>
    <row r="876" spans="1:13" ht="15.65">
      <c r="A876" s="3" t="s">
        <v>9</v>
      </c>
      <c r="B876" s="154" t="s">
        <v>217</v>
      </c>
      <c r="C876" s="12" t="s">
        <v>337</v>
      </c>
      <c r="D876" s="26">
        <v>0.55000000000000004</v>
      </c>
      <c r="E876" s="26">
        <v>2.1</v>
      </c>
      <c r="F876" s="182">
        <v>0.12</v>
      </c>
      <c r="G876" s="10" t="s">
        <v>581</v>
      </c>
      <c r="H876" s="13" t="s">
        <v>22</v>
      </c>
      <c r="I876" s="24">
        <v>5</v>
      </c>
    </row>
    <row r="877" spans="1:13" s="2" customFormat="1" ht="13.6">
      <c r="A877" s="77" t="s">
        <v>118</v>
      </c>
      <c r="B877" s="8" t="s">
        <v>3</v>
      </c>
      <c r="C877" s="2" t="s">
        <v>4</v>
      </c>
      <c r="D877" s="27" t="s">
        <v>5</v>
      </c>
      <c r="E877" s="27" t="s">
        <v>5</v>
      </c>
      <c r="F877" s="27" t="s">
        <v>23</v>
      </c>
      <c r="G877" s="6" t="s">
        <v>6</v>
      </c>
      <c r="H877" s="14" t="s">
        <v>7</v>
      </c>
      <c r="I877" s="6" t="s">
        <v>8</v>
      </c>
      <c r="J877" s="6"/>
      <c r="K877" s="6" t="s">
        <v>18</v>
      </c>
      <c r="L877" s="6" t="s">
        <v>19</v>
      </c>
      <c r="M877" s="6" t="s">
        <v>20</v>
      </c>
    </row>
    <row r="878" spans="1:13">
      <c r="A878" s="30" t="s">
        <v>24</v>
      </c>
      <c r="B878" s="11" t="s">
        <v>217</v>
      </c>
      <c r="C878" s="12" t="s">
        <v>578</v>
      </c>
      <c r="D878" s="28">
        <v>0.125</v>
      </c>
      <c r="E878" s="28">
        <v>0.05</v>
      </c>
      <c r="F878" s="28">
        <f t="shared" ref="F878:F880" si="269">SUM(D878*E878)</f>
        <v>6.2500000000000003E-3</v>
      </c>
      <c r="G878" s="10">
        <f>SUM(D876+E876+E876+0.4)</f>
        <v>5.15</v>
      </c>
      <c r="H878" s="15">
        <v>1800</v>
      </c>
      <c r="I878" s="10">
        <f t="shared" ref="I878:I880" si="270">SUM(F878*G878)*H878</f>
        <v>57.9375</v>
      </c>
    </row>
    <row r="879" spans="1:13">
      <c r="A879" s="30" t="s">
        <v>24</v>
      </c>
      <c r="B879" s="11" t="s">
        <v>580</v>
      </c>
      <c r="C879" s="12" t="s">
        <v>578</v>
      </c>
      <c r="D879" s="28">
        <v>0.125</v>
      </c>
      <c r="E879" s="28">
        <v>2.5000000000000001E-2</v>
      </c>
      <c r="F879" s="28">
        <f t="shared" si="269"/>
        <v>3.1250000000000002E-3</v>
      </c>
      <c r="G879" s="10">
        <f>SUM(D876)</f>
        <v>0.55000000000000004</v>
      </c>
      <c r="H879" s="15">
        <v>1800</v>
      </c>
      <c r="I879" s="10">
        <f t="shared" si="270"/>
        <v>3.0937500000000004</v>
      </c>
    </row>
    <row r="880" spans="1:13">
      <c r="A880" s="30" t="s">
        <v>24</v>
      </c>
      <c r="B880" s="11" t="s">
        <v>586</v>
      </c>
      <c r="C880" s="12" t="s">
        <v>585</v>
      </c>
      <c r="D880" s="28">
        <v>0.1</v>
      </c>
      <c r="E880" s="28">
        <v>2.5000000000000001E-2</v>
      </c>
      <c r="F880" s="28">
        <f t="shared" si="269"/>
        <v>2.5000000000000005E-3</v>
      </c>
      <c r="G880" s="10">
        <f>SUM(G878)*2</f>
        <v>10.3</v>
      </c>
      <c r="H880" s="15">
        <v>550</v>
      </c>
      <c r="I880" s="10">
        <f t="shared" si="270"/>
        <v>14.162500000000003</v>
      </c>
    </row>
    <row r="881" spans="1:13">
      <c r="A881" s="31" t="s">
        <v>39</v>
      </c>
      <c r="B881" s="11" t="s">
        <v>558</v>
      </c>
      <c r="C881" s="12"/>
      <c r="D881" s="28"/>
      <c r="E881" s="28"/>
      <c r="F881" s="28"/>
      <c r="G881" s="10">
        <v>2.5</v>
      </c>
      <c r="H881" s="15">
        <v>2.5</v>
      </c>
      <c r="I881" s="10">
        <f t="shared" ref="I881:I883" si="271">SUM(G881*H881)</f>
        <v>6.25</v>
      </c>
    </row>
    <row r="882" spans="1:13">
      <c r="A882" s="31" t="s">
        <v>39</v>
      </c>
      <c r="B882" s="11" t="s">
        <v>559</v>
      </c>
      <c r="C882" s="12"/>
      <c r="D882" s="28"/>
      <c r="E882" s="28"/>
      <c r="F882" s="28"/>
      <c r="G882" s="10">
        <v>2.5</v>
      </c>
      <c r="H882" s="15">
        <v>3.5</v>
      </c>
      <c r="I882" s="10">
        <f t="shared" si="271"/>
        <v>8.75</v>
      </c>
    </row>
    <row r="883" spans="1:13">
      <c r="A883" s="31" t="s">
        <v>39</v>
      </c>
      <c r="B883" s="11" t="s">
        <v>560</v>
      </c>
      <c r="C883" s="12"/>
      <c r="D883" s="28"/>
      <c r="E883" s="28"/>
      <c r="F883" s="28"/>
      <c r="G883" s="10">
        <v>0</v>
      </c>
      <c r="H883" s="15">
        <v>1.5</v>
      </c>
      <c r="I883" s="10">
        <f t="shared" si="271"/>
        <v>0</v>
      </c>
    </row>
    <row r="884" spans="1:13">
      <c r="B884" s="11" t="s">
        <v>27</v>
      </c>
      <c r="C884" s="12"/>
      <c r="D884" s="28"/>
      <c r="E884" s="28"/>
      <c r="F884" s="28"/>
      <c r="G884" s="10">
        <f>SUM(G878)</f>
        <v>5.15</v>
      </c>
      <c r="H884" s="15">
        <f>SUM(D878+D878+E878+E878)*2</f>
        <v>0.7</v>
      </c>
      <c r="I884" s="10">
        <f t="shared" ref="I884:I889" si="272">SUM(G884*H884)</f>
        <v>3.605</v>
      </c>
    </row>
    <row r="885" spans="1:13">
      <c r="B885" s="11" t="s">
        <v>13</v>
      </c>
      <c r="C885" s="12" t="s">
        <v>14</v>
      </c>
      <c r="D885" s="28" t="s">
        <v>29</v>
      </c>
      <c r="E885" s="28"/>
      <c r="F885" s="28">
        <f>SUM(G878)</f>
        <v>5.15</v>
      </c>
      <c r="G885" s="34">
        <f>SUM(F885)/20</f>
        <v>0.25750000000000001</v>
      </c>
      <c r="H885" s="23"/>
      <c r="I885" s="10">
        <f t="shared" si="272"/>
        <v>0</v>
      </c>
    </row>
    <row r="886" spans="1:13">
      <c r="B886" s="11" t="s">
        <v>13</v>
      </c>
      <c r="C886" s="12" t="s">
        <v>14</v>
      </c>
      <c r="D886" s="28" t="s">
        <v>60</v>
      </c>
      <c r="E886" s="28"/>
      <c r="F886" s="81">
        <v>2</v>
      </c>
      <c r="G886" s="34">
        <f>SUM(F886)*0.25</f>
        <v>0.5</v>
      </c>
      <c r="H886" s="23"/>
      <c r="I886" s="10">
        <f t="shared" si="272"/>
        <v>0</v>
      </c>
    </row>
    <row r="887" spans="1:13">
      <c r="B887" s="11" t="s">
        <v>13</v>
      </c>
      <c r="C887" s="12" t="s">
        <v>14</v>
      </c>
      <c r="D887" s="28" t="s">
        <v>113</v>
      </c>
      <c r="E887" s="28"/>
      <c r="F887" s="28"/>
      <c r="G887" s="34">
        <f>SUM(G885:G886)</f>
        <v>0.75750000000000006</v>
      </c>
      <c r="H887" s="23"/>
      <c r="I887" s="10">
        <f t="shared" si="272"/>
        <v>0</v>
      </c>
    </row>
    <row r="888" spans="1:13">
      <c r="B888" s="11" t="s">
        <v>13</v>
      </c>
      <c r="C888" s="12" t="s">
        <v>14</v>
      </c>
      <c r="D888" s="28" t="s">
        <v>558</v>
      </c>
      <c r="E888" s="28"/>
      <c r="F888" s="28"/>
      <c r="G888" s="34">
        <v>0.5</v>
      </c>
      <c r="H888" s="23"/>
      <c r="I888" s="10">
        <f t="shared" si="272"/>
        <v>0</v>
      </c>
    </row>
    <row r="889" spans="1:13">
      <c r="B889" s="11" t="s">
        <v>13</v>
      </c>
      <c r="C889" s="12" t="s">
        <v>15</v>
      </c>
      <c r="D889" s="28"/>
      <c r="E889" s="28"/>
      <c r="F889" s="28"/>
      <c r="G889" s="34">
        <v>1</v>
      </c>
      <c r="H889" s="23"/>
      <c r="I889" s="10">
        <f t="shared" si="272"/>
        <v>0</v>
      </c>
    </row>
    <row r="890" spans="1:13">
      <c r="B890" s="11" t="s">
        <v>13</v>
      </c>
      <c r="C890" s="12" t="s">
        <v>15</v>
      </c>
      <c r="D890" s="28"/>
      <c r="E890" s="28"/>
      <c r="F890" s="28"/>
      <c r="G890" s="34"/>
      <c r="H890" s="23"/>
      <c r="I890" s="10">
        <f t="shared" ref="I890" si="273">SUM(G890*H890)</f>
        <v>0</v>
      </c>
    </row>
    <row r="891" spans="1:13">
      <c r="B891" s="11" t="s">
        <v>13</v>
      </c>
      <c r="C891" s="12" t="s">
        <v>15</v>
      </c>
      <c r="D891" s="28"/>
      <c r="E891" s="28"/>
      <c r="F891" s="28"/>
      <c r="G891" s="34"/>
      <c r="H891" s="23"/>
      <c r="I891" s="10">
        <f t="shared" ref="I891:I898" si="274">SUM(G891*H891)</f>
        <v>0</v>
      </c>
    </row>
    <row r="892" spans="1:13">
      <c r="B892" s="11" t="s">
        <v>13</v>
      </c>
      <c r="C892" s="12" t="s">
        <v>16</v>
      </c>
      <c r="D892" s="28"/>
      <c r="E892" s="28"/>
      <c r="F892" s="28"/>
      <c r="G892" s="34">
        <f>SUM(G878)/8</f>
        <v>0.64375000000000004</v>
      </c>
      <c r="H892" s="23"/>
      <c r="I892" s="10">
        <f t="shared" si="274"/>
        <v>0</v>
      </c>
    </row>
    <row r="893" spans="1:13">
      <c r="B893" s="11" t="s">
        <v>13</v>
      </c>
      <c r="C893" s="12" t="s">
        <v>16</v>
      </c>
      <c r="D893" s="28"/>
      <c r="E893" s="28"/>
      <c r="F893" s="28"/>
      <c r="G893" s="34"/>
      <c r="H893" s="23"/>
      <c r="I893" s="10">
        <f t="shared" si="274"/>
        <v>0</v>
      </c>
    </row>
    <row r="894" spans="1:13">
      <c r="B894" s="11" t="s">
        <v>21</v>
      </c>
      <c r="C894" s="12" t="s">
        <v>14</v>
      </c>
      <c r="D894" s="28"/>
      <c r="E894" s="28"/>
      <c r="F894" s="28"/>
      <c r="G894" s="22">
        <f>SUM(G885:G888)</f>
        <v>2.0150000000000001</v>
      </c>
      <c r="H894" s="15">
        <v>37.42</v>
      </c>
      <c r="I894" s="10">
        <f t="shared" si="274"/>
        <v>75.401300000000006</v>
      </c>
      <c r="K894" s="5">
        <f>SUM(G894)*I876</f>
        <v>10.075000000000001</v>
      </c>
    </row>
    <row r="895" spans="1:13">
      <c r="B895" s="11" t="s">
        <v>21</v>
      </c>
      <c r="C895" s="12" t="s">
        <v>15</v>
      </c>
      <c r="D895" s="28"/>
      <c r="E895" s="28"/>
      <c r="F895" s="28"/>
      <c r="G895" s="22">
        <f>SUM(G889:G891)</f>
        <v>1</v>
      </c>
      <c r="H895" s="15">
        <v>37.42</v>
      </c>
      <c r="I895" s="10">
        <f t="shared" si="274"/>
        <v>37.42</v>
      </c>
      <c r="L895" s="5">
        <f>SUM(G895)*I876</f>
        <v>5</v>
      </c>
    </row>
    <row r="896" spans="1:13">
      <c r="B896" s="11" t="s">
        <v>21</v>
      </c>
      <c r="C896" s="12" t="s">
        <v>16</v>
      </c>
      <c r="D896" s="28"/>
      <c r="E896" s="28"/>
      <c r="F896" s="28"/>
      <c r="G896" s="22">
        <f>SUM(G892:G893)</f>
        <v>0.64375000000000004</v>
      </c>
      <c r="H896" s="15">
        <v>37.42</v>
      </c>
      <c r="I896" s="10">
        <f t="shared" si="274"/>
        <v>24.089125000000003</v>
      </c>
      <c r="M896" s="5">
        <f>SUM(G896)*I876</f>
        <v>3.21875</v>
      </c>
    </row>
    <row r="897" spans="1:13">
      <c r="B897" s="11" t="s">
        <v>13</v>
      </c>
      <c r="C897" s="12" t="s">
        <v>17</v>
      </c>
      <c r="D897" s="28"/>
      <c r="E897" s="28"/>
      <c r="F897" s="28"/>
      <c r="G897" s="34">
        <v>0.25</v>
      </c>
      <c r="H897" s="15">
        <v>37.42</v>
      </c>
      <c r="I897" s="10">
        <f t="shared" si="274"/>
        <v>9.3550000000000004</v>
      </c>
      <c r="L897" s="5">
        <f>SUM(G897)*I876</f>
        <v>1.25</v>
      </c>
    </row>
    <row r="898" spans="1:13">
      <c r="B898" s="11" t="s">
        <v>12</v>
      </c>
      <c r="C898" s="12"/>
      <c r="D898" s="28"/>
      <c r="E898" s="28"/>
      <c r="F898" s="28"/>
      <c r="G898" s="10"/>
      <c r="H898" s="15">
        <v>37.42</v>
      </c>
      <c r="I898" s="10">
        <f t="shared" si="274"/>
        <v>0</v>
      </c>
    </row>
    <row r="899" spans="1:13">
      <c r="B899" s="11" t="s">
        <v>11</v>
      </c>
      <c r="C899" s="12"/>
      <c r="D899" s="28"/>
      <c r="E899" s="28"/>
      <c r="F899" s="28"/>
      <c r="G899" s="10">
        <v>1</v>
      </c>
      <c r="H899" s="15">
        <f>SUM(I878:I898)*0.01</f>
        <v>2.4006417500000006</v>
      </c>
      <c r="I899" s="10">
        <f>SUM(G899*H899)</f>
        <v>2.4006417500000006</v>
      </c>
    </row>
    <row r="900" spans="1:13" s="2" customFormat="1" ht="13.6">
      <c r="B900" s="8" t="s">
        <v>10</v>
      </c>
      <c r="D900" s="27"/>
      <c r="E900" s="27"/>
      <c r="F900" s="27"/>
      <c r="G900" s="6">
        <f>SUM(G894:G897)</f>
        <v>3.9087500000000004</v>
      </c>
      <c r="H900" s="14"/>
      <c r="I900" s="6">
        <f>SUM(I878:I899)</f>
        <v>242.46481675000004</v>
      </c>
      <c r="J900" s="6">
        <f>SUM(I900)*I876</f>
        <v>1212.3240837500002</v>
      </c>
      <c r="K900" s="6">
        <f>SUM(K894:K899)</f>
        <v>10.075000000000001</v>
      </c>
      <c r="L900" s="6">
        <f t="shared" ref="L900:M900" si="275">SUM(L894:L899)</f>
        <v>6.25</v>
      </c>
      <c r="M900" s="6">
        <f t="shared" si="275"/>
        <v>3.21875</v>
      </c>
    </row>
    <row r="901" spans="1:13" ht="15.65">
      <c r="A901" s="3" t="s">
        <v>9</v>
      </c>
      <c r="B901" s="154" t="s">
        <v>217</v>
      </c>
      <c r="C901" s="12" t="s">
        <v>337</v>
      </c>
      <c r="D901" s="26">
        <v>0.75</v>
      </c>
      <c r="E901" s="26">
        <v>2.1</v>
      </c>
      <c r="F901" s="182">
        <v>0.12</v>
      </c>
      <c r="G901" s="10" t="s">
        <v>581</v>
      </c>
      <c r="H901" s="13" t="s">
        <v>22</v>
      </c>
      <c r="I901" s="24">
        <v>1</v>
      </c>
    </row>
    <row r="902" spans="1:13" s="2" customFormat="1" ht="13.6">
      <c r="A902" s="77" t="s">
        <v>118</v>
      </c>
      <c r="B902" s="8" t="s">
        <v>3</v>
      </c>
      <c r="C902" s="2" t="s">
        <v>4</v>
      </c>
      <c r="D902" s="27" t="s">
        <v>5</v>
      </c>
      <c r="E902" s="27" t="s">
        <v>5</v>
      </c>
      <c r="F902" s="27" t="s">
        <v>23</v>
      </c>
      <c r="G902" s="6" t="s">
        <v>6</v>
      </c>
      <c r="H902" s="14" t="s">
        <v>7</v>
      </c>
      <c r="I902" s="6" t="s">
        <v>8</v>
      </c>
      <c r="J902" s="6"/>
      <c r="K902" s="6" t="s">
        <v>18</v>
      </c>
      <c r="L902" s="6" t="s">
        <v>19</v>
      </c>
      <c r="M902" s="6" t="s">
        <v>20</v>
      </c>
    </row>
    <row r="903" spans="1:13">
      <c r="A903" s="30" t="s">
        <v>24</v>
      </c>
      <c r="B903" s="11" t="s">
        <v>217</v>
      </c>
      <c r="C903" s="12" t="s">
        <v>578</v>
      </c>
      <c r="D903" s="28">
        <v>0.125</v>
      </c>
      <c r="E903" s="28">
        <v>0.05</v>
      </c>
      <c r="F903" s="28">
        <f t="shared" ref="F903:F905" si="276">SUM(D903*E903)</f>
        <v>6.2500000000000003E-3</v>
      </c>
      <c r="G903" s="10">
        <f>SUM(D901+E901+E901+0.4)</f>
        <v>5.3500000000000005</v>
      </c>
      <c r="H903" s="15">
        <v>1800</v>
      </c>
      <c r="I903" s="10">
        <f t="shared" ref="I903:I905" si="277">SUM(F903*G903)*H903</f>
        <v>60.1875</v>
      </c>
    </row>
    <row r="904" spans="1:13">
      <c r="A904" s="30" t="s">
        <v>24</v>
      </c>
      <c r="B904" s="11" t="s">
        <v>580</v>
      </c>
      <c r="C904" s="12" t="s">
        <v>578</v>
      </c>
      <c r="D904" s="28">
        <v>0.125</v>
      </c>
      <c r="E904" s="28">
        <v>2.5000000000000001E-2</v>
      </c>
      <c r="F904" s="28">
        <f t="shared" si="276"/>
        <v>3.1250000000000002E-3</v>
      </c>
      <c r="G904" s="10">
        <f>SUM(D901)</f>
        <v>0.75</v>
      </c>
      <c r="H904" s="15">
        <v>1800</v>
      </c>
      <c r="I904" s="10">
        <f t="shared" si="277"/>
        <v>4.2187500000000009</v>
      </c>
    </row>
    <row r="905" spans="1:13">
      <c r="A905" s="30" t="s">
        <v>24</v>
      </c>
      <c r="B905" s="11" t="s">
        <v>586</v>
      </c>
      <c r="C905" s="12" t="s">
        <v>585</v>
      </c>
      <c r="D905" s="28">
        <v>0.1</v>
      </c>
      <c r="E905" s="28">
        <v>2.5000000000000001E-2</v>
      </c>
      <c r="F905" s="28">
        <f t="shared" si="276"/>
        <v>2.5000000000000005E-3</v>
      </c>
      <c r="G905" s="10">
        <f>SUM(G903)*2</f>
        <v>10.700000000000001</v>
      </c>
      <c r="H905" s="15">
        <v>550</v>
      </c>
      <c r="I905" s="10">
        <f t="shared" si="277"/>
        <v>14.712500000000004</v>
      </c>
    </row>
    <row r="906" spans="1:13">
      <c r="A906" s="31" t="s">
        <v>39</v>
      </c>
      <c r="B906" s="11" t="s">
        <v>558</v>
      </c>
      <c r="C906" s="12"/>
      <c r="D906" s="28"/>
      <c r="E906" s="28"/>
      <c r="F906" s="28"/>
      <c r="G906" s="10">
        <v>2.5</v>
      </c>
      <c r="H906" s="15">
        <v>2.5</v>
      </c>
      <c r="I906" s="10">
        <f t="shared" ref="I906:I908" si="278">SUM(G906*H906)</f>
        <v>6.25</v>
      </c>
    </row>
    <row r="907" spans="1:13">
      <c r="A907" s="31" t="s">
        <v>39</v>
      </c>
      <c r="B907" s="11" t="s">
        <v>559</v>
      </c>
      <c r="C907" s="12"/>
      <c r="D907" s="28"/>
      <c r="E907" s="28"/>
      <c r="F907" s="28"/>
      <c r="G907" s="10">
        <v>2.5</v>
      </c>
      <c r="H907" s="15">
        <v>3.5</v>
      </c>
      <c r="I907" s="10">
        <f t="shared" si="278"/>
        <v>8.75</v>
      </c>
    </row>
    <row r="908" spans="1:13">
      <c r="A908" s="31" t="s">
        <v>39</v>
      </c>
      <c r="B908" s="11" t="s">
        <v>560</v>
      </c>
      <c r="C908" s="12"/>
      <c r="D908" s="28"/>
      <c r="E908" s="28"/>
      <c r="F908" s="28"/>
      <c r="G908" s="10">
        <v>0</v>
      </c>
      <c r="H908" s="15">
        <v>1.5</v>
      </c>
      <c r="I908" s="10">
        <f t="shared" si="278"/>
        <v>0</v>
      </c>
    </row>
    <row r="909" spans="1:13">
      <c r="B909" s="11" t="s">
        <v>27</v>
      </c>
      <c r="C909" s="12"/>
      <c r="D909" s="28"/>
      <c r="E909" s="28"/>
      <c r="F909" s="28"/>
      <c r="G909" s="10">
        <f>SUM(G903)</f>
        <v>5.3500000000000005</v>
      </c>
      <c r="H909" s="15">
        <f>SUM(D903+D903+E903+E903)*2</f>
        <v>0.7</v>
      </c>
      <c r="I909" s="10">
        <f t="shared" ref="I909:I914" si="279">SUM(G909*H909)</f>
        <v>3.7450000000000001</v>
      </c>
    </row>
    <row r="910" spans="1:13">
      <c r="B910" s="11" t="s">
        <v>13</v>
      </c>
      <c r="C910" s="12" t="s">
        <v>14</v>
      </c>
      <c r="D910" s="28" t="s">
        <v>29</v>
      </c>
      <c r="E910" s="28"/>
      <c r="F910" s="28">
        <f>SUM(G903)</f>
        <v>5.3500000000000005</v>
      </c>
      <c r="G910" s="34">
        <f>SUM(F910)/20</f>
        <v>0.26750000000000002</v>
      </c>
      <c r="H910" s="23"/>
      <c r="I910" s="10">
        <f t="shared" si="279"/>
        <v>0</v>
      </c>
    </row>
    <row r="911" spans="1:13">
      <c r="B911" s="11" t="s">
        <v>13</v>
      </c>
      <c r="C911" s="12" t="s">
        <v>14</v>
      </c>
      <c r="D911" s="28" t="s">
        <v>60</v>
      </c>
      <c r="E911" s="28"/>
      <c r="F911" s="81">
        <v>2</v>
      </c>
      <c r="G911" s="34">
        <f>SUM(F911)*0.25</f>
        <v>0.5</v>
      </c>
      <c r="H911" s="23"/>
      <c r="I911" s="10">
        <f t="shared" si="279"/>
        <v>0</v>
      </c>
    </row>
    <row r="912" spans="1:13">
      <c r="B912" s="11" t="s">
        <v>13</v>
      </c>
      <c r="C912" s="12" t="s">
        <v>14</v>
      </c>
      <c r="D912" s="28" t="s">
        <v>113</v>
      </c>
      <c r="E912" s="28"/>
      <c r="F912" s="28"/>
      <c r="G912" s="34">
        <f>SUM(G910:G911)</f>
        <v>0.76750000000000007</v>
      </c>
      <c r="H912" s="23"/>
      <c r="I912" s="10">
        <f t="shared" si="279"/>
        <v>0</v>
      </c>
    </row>
    <row r="913" spans="1:13">
      <c r="B913" s="11" t="s">
        <v>13</v>
      </c>
      <c r="C913" s="12" t="s">
        <v>14</v>
      </c>
      <c r="D913" s="28" t="s">
        <v>558</v>
      </c>
      <c r="E913" s="28"/>
      <c r="F913" s="28"/>
      <c r="G913" s="34">
        <v>0.5</v>
      </c>
      <c r="H913" s="23"/>
      <c r="I913" s="10">
        <f t="shared" si="279"/>
        <v>0</v>
      </c>
    </row>
    <row r="914" spans="1:13">
      <c r="B914" s="11" t="s">
        <v>13</v>
      </c>
      <c r="C914" s="12" t="s">
        <v>15</v>
      </c>
      <c r="D914" s="28"/>
      <c r="E914" s="28"/>
      <c r="F914" s="28"/>
      <c r="G914" s="34">
        <v>1</v>
      </c>
      <c r="H914" s="23"/>
      <c r="I914" s="10">
        <f t="shared" si="279"/>
        <v>0</v>
      </c>
    </row>
    <row r="915" spans="1:13">
      <c r="B915" s="11" t="s">
        <v>13</v>
      </c>
      <c r="C915" s="12" t="s">
        <v>15</v>
      </c>
      <c r="D915" s="28"/>
      <c r="E915" s="28"/>
      <c r="F915" s="28"/>
      <c r="G915" s="34"/>
      <c r="H915" s="23"/>
      <c r="I915" s="10">
        <f t="shared" ref="I915" si="280">SUM(G915*H915)</f>
        <v>0</v>
      </c>
    </row>
    <row r="916" spans="1:13">
      <c r="B916" s="11" t="s">
        <v>13</v>
      </c>
      <c r="C916" s="12" t="s">
        <v>15</v>
      </c>
      <c r="D916" s="28"/>
      <c r="E916" s="28"/>
      <c r="F916" s="28"/>
      <c r="G916" s="34"/>
      <c r="H916" s="23"/>
      <c r="I916" s="10">
        <f t="shared" ref="I916:I923" si="281">SUM(G916*H916)</f>
        <v>0</v>
      </c>
    </row>
    <row r="917" spans="1:13">
      <c r="B917" s="11" t="s">
        <v>13</v>
      </c>
      <c r="C917" s="12" t="s">
        <v>16</v>
      </c>
      <c r="D917" s="28"/>
      <c r="E917" s="28"/>
      <c r="F917" s="28"/>
      <c r="G917" s="34">
        <f>SUM(G903)/8</f>
        <v>0.66875000000000007</v>
      </c>
      <c r="H917" s="23"/>
      <c r="I917" s="10">
        <f t="shared" si="281"/>
        <v>0</v>
      </c>
    </row>
    <row r="918" spans="1:13">
      <c r="B918" s="11" t="s">
        <v>13</v>
      </c>
      <c r="C918" s="12" t="s">
        <v>16</v>
      </c>
      <c r="D918" s="28"/>
      <c r="E918" s="28"/>
      <c r="F918" s="28"/>
      <c r="G918" s="34"/>
      <c r="H918" s="23"/>
      <c r="I918" s="10">
        <f t="shared" si="281"/>
        <v>0</v>
      </c>
    </row>
    <row r="919" spans="1:13">
      <c r="B919" s="11" t="s">
        <v>21</v>
      </c>
      <c r="C919" s="12" t="s">
        <v>14</v>
      </c>
      <c r="D919" s="28"/>
      <c r="E919" s="28"/>
      <c r="F919" s="28"/>
      <c r="G919" s="22">
        <f>SUM(G910:G913)</f>
        <v>2.0350000000000001</v>
      </c>
      <c r="H919" s="15">
        <v>37.42</v>
      </c>
      <c r="I919" s="10">
        <f t="shared" si="281"/>
        <v>76.14970000000001</v>
      </c>
      <c r="K919" s="5">
        <f>SUM(G919)*I901</f>
        <v>2.0350000000000001</v>
      </c>
    </row>
    <row r="920" spans="1:13">
      <c r="B920" s="11" t="s">
        <v>21</v>
      </c>
      <c r="C920" s="12" t="s">
        <v>15</v>
      </c>
      <c r="D920" s="28"/>
      <c r="E920" s="28"/>
      <c r="F920" s="28"/>
      <c r="G920" s="22">
        <f>SUM(G914:G916)</f>
        <v>1</v>
      </c>
      <c r="H920" s="15">
        <v>37.42</v>
      </c>
      <c r="I920" s="10">
        <f t="shared" si="281"/>
        <v>37.42</v>
      </c>
      <c r="L920" s="5">
        <f>SUM(G920)*I901</f>
        <v>1</v>
      </c>
    </row>
    <row r="921" spans="1:13">
      <c r="B921" s="11" t="s">
        <v>21</v>
      </c>
      <c r="C921" s="12" t="s">
        <v>16</v>
      </c>
      <c r="D921" s="28"/>
      <c r="E921" s="28"/>
      <c r="F921" s="28"/>
      <c r="G921" s="22">
        <f>SUM(G917:G918)</f>
        <v>0.66875000000000007</v>
      </c>
      <c r="H921" s="15">
        <v>37.42</v>
      </c>
      <c r="I921" s="10">
        <f t="shared" si="281"/>
        <v>25.024625000000004</v>
      </c>
      <c r="M921" s="5">
        <f>SUM(G921)*I901</f>
        <v>0.66875000000000007</v>
      </c>
    </row>
    <row r="922" spans="1:13">
      <c r="B922" s="11" t="s">
        <v>13</v>
      </c>
      <c r="C922" s="12" t="s">
        <v>17</v>
      </c>
      <c r="D922" s="28"/>
      <c r="E922" s="28"/>
      <c r="F922" s="28"/>
      <c r="G922" s="34">
        <v>0.25</v>
      </c>
      <c r="H922" s="15">
        <v>37.42</v>
      </c>
      <c r="I922" s="10">
        <f t="shared" si="281"/>
        <v>9.3550000000000004</v>
      </c>
      <c r="L922" s="5">
        <f>SUM(G922)*I901</f>
        <v>0.25</v>
      </c>
    </row>
    <row r="923" spans="1:13">
      <c r="B923" s="11" t="s">
        <v>12</v>
      </c>
      <c r="C923" s="12"/>
      <c r="D923" s="28"/>
      <c r="E923" s="28"/>
      <c r="F923" s="28"/>
      <c r="G923" s="10"/>
      <c r="H923" s="15">
        <v>37.42</v>
      </c>
      <c r="I923" s="10">
        <f t="shared" si="281"/>
        <v>0</v>
      </c>
    </row>
    <row r="924" spans="1:13">
      <c r="B924" s="11" t="s">
        <v>11</v>
      </c>
      <c r="C924" s="12"/>
      <c r="D924" s="28"/>
      <c r="E924" s="28"/>
      <c r="F924" s="28"/>
      <c r="G924" s="10">
        <v>1</v>
      </c>
      <c r="H924" s="15">
        <f>SUM(I903:I923)*0.01</f>
        <v>2.4581307500000005</v>
      </c>
      <c r="I924" s="10">
        <f>SUM(G924*H924)</f>
        <v>2.4581307500000005</v>
      </c>
    </row>
    <row r="925" spans="1:13" s="2" customFormat="1" ht="13.6">
      <c r="B925" s="8" t="s">
        <v>10</v>
      </c>
      <c r="D925" s="27"/>
      <c r="E925" s="27"/>
      <c r="F925" s="27"/>
      <c r="G925" s="6">
        <f>SUM(G919:G922)</f>
        <v>3.9537500000000003</v>
      </c>
      <c r="H925" s="14"/>
      <c r="I925" s="6">
        <f>SUM(I903:I924)</f>
        <v>248.27120575000006</v>
      </c>
      <c r="J925" s="6">
        <f>SUM(I925)*I901</f>
        <v>248.27120575000006</v>
      </c>
      <c r="K925" s="6">
        <f>SUM(K919:K924)</f>
        <v>2.0350000000000001</v>
      </c>
      <c r="L925" s="6">
        <f t="shared" ref="L925:M925" si="282">SUM(L919:L924)</f>
        <v>1.25</v>
      </c>
      <c r="M925" s="6">
        <f t="shared" si="282"/>
        <v>0.66875000000000007</v>
      </c>
    </row>
    <row r="926" spans="1:13" ht="15.65">
      <c r="A926" s="3" t="s">
        <v>9</v>
      </c>
      <c r="B926" s="154" t="s">
        <v>217</v>
      </c>
      <c r="C926" s="12" t="s">
        <v>337</v>
      </c>
      <c r="D926" s="26">
        <v>0.91</v>
      </c>
      <c r="E926" s="26">
        <v>2.1</v>
      </c>
      <c r="F926" s="182">
        <v>0.12</v>
      </c>
      <c r="G926" s="10" t="s">
        <v>581</v>
      </c>
      <c r="H926" s="13" t="s">
        <v>22</v>
      </c>
      <c r="I926" s="24">
        <v>2</v>
      </c>
    </row>
    <row r="927" spans="1:13" s="2" customFormat="1" ht="13.6">
      <c r="A927" s="77" t="s">
        <v>118</v>
      </c>
      <c r="B927" s="8" t="s">
        <v>3</v>
      </c>
      <c r="C927" s="2" t="s">
        <v>4</v>
      </c>
      <c r="D927" s="27" t="s">
        <v>5</v>
      </c>
      <c r="E927" s="27" t="s">
        <v>5</v>
      </c>
      <c r="F927" s="27" t="s">
        <v>23</v>
      </c>
      <c r="G927" s="6" t="s">
        <v>6</v>
      </c>
      <c r="H927" s="14" t="s">
        <v>7</v>
      </c>
      <c r="I927" s="6" t="s">
        <v>8</v>
      </c>
      <c r="J927" s="6"/>
      <c r="K927" s="6" t="s">
        <v>18</v>
      </c>
      <c r="L927" s="6" t="s">
        <v>19</v>
      </c>
      <c r="M927" s="6" t="s">
        <v>20</v>
      </c>
    </row>
    <row r="928" spans="1:13">
      <c r="A928" s="30" t="s">
        <v>24</v>
      </c>
      <c r="B928" s="11" t="s">
        <v>217</v>
      </c>
      <c r="C928" s="12" t="s">
        <v>578</v>
      </c>
      <c r="D928" s="28">
        <v>0.125</v>
      </c>
      <c r="E928" s="28">
        <v>0.05</v>
      </c>
      <c r="F928" s="28">
        <f t="shared" ref="F928:F930" si="283">SUM(D928*E928)</f>
        <v>6.2500000000000003E-3</v>
      </c>
      <c r="G928" s="10">
        <f>SUM(D926+E926+E926+0.4)</f>
        <v>5.5100000000000007</v>
      </c>
      <c r="H928" s="15">
        <v>1800</v>
      </c>
      <c r="I928" s="10">
        <f t="shared" ref="I928:I930" si="284">SUM(F928*G928)*H928</f>
        <v>61.987500000000004</v>
      </c>
    </row>
    <row r="929" spans="1:11">
      <c r="A929" s="30" t="s">
        <v>24</v>
      </c>
      <c r="B929" s="11" t="s">
        <v>580</v>
      </c>
      <c r="C929" s="12" t="s">
        <v>578</v>
      </c>
      <c r="D929" s="28">
        <v>0.125</v>
      </c>
      <c r="E929" s="28">
        <v>2.5000000000000001E-2</v>
      </c>
      <c r="F929" s="28">
        <f t="shared" si="283"/>
        <v>3.1250000000000002E-3</v>
      </c>
      <c r="G929" s="10">
        <f>SUM(D926)</f>
        <v>0.91</v>
      </c>
      <c r="H929" s="15">
        <v>1800</v>
      </c>
      <c r="I929" s="10">
        <f t="shared" si="284"/>
        <v>5.1187500000000004</v>
      </c>
    </row>
    <row r="930" spans="1:11">
      <c r="A930" s="30" t="s">
        <v>24</v>
      </c>
      <c r="B930" s="11" t="s">
        <v>586</v>
      </c>
      <c r="C930" s="12" t="s">
        <v>585</v>
      </c>
      <c r="D930" s="28">
        <v>0.1</v>
      </c>
      <c r="E930" s="28">
        <v>2.5000000000000001E-2</v>
      </c>
      <c r="F930" s="28">
        <f t="shared" si="283"/>
        <v>2.5000000000000005E-3</v>
      </c>
      <c r="G930" s="10">
        <f>SUM(G928)*2</f>
        <v>11.020000000000001</v>
      </c>
      <c r="H930" s="15">
        <v>550</v>
      </c>
      <c r="I930" s="10">
        <f t="shared" si="284"/>
        <v>15.152500000000005</v>
      </c>
    </row>
    <row r="931" spans="1:11">
      <c r="A931" s="31" t="s">
        <v>39</v>
      </c>
      <c r="B931" s="11" t="s">
        <v>558</v>
      </c>
      <c r="C931" s="12"/>
      <c r="D931" s="28"/>
      <c r="E931" s="28"/>
      <c r="F931" s="28"/>
      <c r="G931" s="10">
        <v>2.5</v>
      </c>
      <c r="H931" s="15">
        <v>2.5</v>
      </c>
      <c r="I931" s="10">
        <f t="shared" ref="I931:I933" si="285">SUM(G931*H931)</f>
        <v>6.25</v>
      </c>
    </row>
    <row r="932" spans="1:11">
      <c r="A932" s="31" t="s">
        <v>39</v>
      </c>
      <c r="B932" s="11" t="s">
        <v>559</v>
      </c>
      <c r="C932" s="12"/>
      <c r="D932" s="28"/>
      <c r="E932" s="28"/>
      <c r="F932" s="28"/>
      <c r="G932" s="10">
        <v>2.5</v>
      </c>
      <c r="H932" s="15">
        <v>3.5</v>
      </c>
      <c r="I932" s="10">
        <f t="shared" si="285"/>
        <v>8.75</v>
      </c>
    </row>
    <row r="933" spans="1:11">
      <c r="A933" s="31" t="s">
        <v>39</v>
      </c>
      <c r="B933" s="11" t="s">
        <v>560</v>
      </c>
      <c r="C933" s="12"/>
      <c r="D933" s="28"/>
      <c r="E933" s="28"/>
      <c r="F933" s="28"/>
      <c r="G933" s="10">
        <v>0</v>
      </c>
      <c r="H933" s="15">
        <v>1.5</v>
      </c>
      <c r="I933" s="10">
        <f t="shared" si="285"/>
        <v>0</v>
      </c>
    </row>
    <row r="934" spans="1:11">
      <c r="B934" s="11" t="s">
        <v>27</v>
      </c>
      <c r="C934" s="12"/>
      <c r="D934" s="28"/>
      <c r="E934" s="28"/>
      <c r="F934" s="28"/>
      <c r="G934" s="10">
        <f>SUM(G928)</f>
        <v>5.5100000000000007</v>
      </c>
      <c r="H934" s="15">
        <f>SUM(D928+D928+E928+E928)*2</f>
        <v>0.7</v>
      </c>
      <c r="I934" s="10">
        <f t="shared" ref="I934:I939" si="286">SUM(G934*H934)</f>
        <v>3.8570000000000002</v>
      </c>
    </row>
    <row r="935" spans="1:11">
      <c r="B935" s="11" t="s">
        <v>13</v>
      </c>
      <c r="C935" s="12" t="s">
        <v>14</v>
      </c>
      <c r="D935" s="28" t="s">
        <v>29</v>
      </c>
      <c r="E935" s="28"/>
      <c r="F935" s="28">
        <f>SUM(G928)</f>
        <v>5.5100000000000007</v>
      </c>
      <c r="G935" s="34">
        <f>SUM(F935)/20</f>
        <v>0.27550000000000002</v>
      </c>
      <c r="H935" s="23"/>
      <c r="I935" s="10">
        <f t="shared" si="286"/>
        <v>0</v>
      </c>
    </row>
    <row r="936" spans="1:11">
      <c r="B936" s="11" t="s">
        <v>13</v>
      </c>
      <c r="C936" s="12" t="s">
        <v>14</v>
      </c>
      <c r="D936" s="28" t="s">
        <v>60</v>
      </c>
      <c r="E936" s="28"/>
      <c r="F936" s="81">
        <v>2</v>
      </c>
      <c r="G936" s="34">
        <f>SUM(F936)*0.25</f>
        <v>0.5</v>
      </c>
      <c r="H936" s="23"/>
      <c r="I936" s="10">
        <f t="shared" si="286"/>
        <v>0</v>
      </c>
    </row>
    <row r="937" spans="1:11">
      <c r="B937" s="11" t="s">
        <v>13</v>
      </c>
      <c r="C937" s="12" t="s">
        <v>14</v>
      </c>
      <c r="D937" s="28" t="s">
        <v>113</v>
      </c>
      <c r="E937" s="28"/>
      <c r="F937" s="28"/>
      <c r="G937" s="34">
        <f>SUM(G935:G936)</f>
        <v>0.77550000000000008</v>
      </c>
      <c r="H937" s="23"/>
      <c r="I937" s="10">
        <f t="shared" si="286"/>
        <v>0</v>
      </c>
    </row>
    <row r="938" spans="1:11">
      <c r="B938" s="11" t="s">
        <v>13</v>
      </c>
      <c r="C938" s="12" t="s">
        <v>14</v>
      </c>
      <c r="D938" s="28" t="s">
        <v>558</v>
      </c>
      <c r="E938" s="28"/>
      <c r="F938" s="28"/>
      <c r="G938" s="34">
        <v>0.5</v>
      </c>
      <c r="H938" s="23"/>
      <c r="I938" s="10">
        <f t="shared" si="286"/>
        <v>0</v>
      </c>
    </row>
    <row r="939" spans="1:11">
      <c r="B939" s="11" t="s">
        <v>13</v>
      </c>
      <c r="C939" s="12" t="s">
        <v>15</v>
      </c>
      <c r="D939" s="28"/>
      <c r="E939" s="28"/>
      <c r="F939" s="28"/>
      <c r="G939" s="34">
        <v>1</v>
      </c>
      <c r="H939" s="23"/>
      <c r="I939" s="10">
        <f t="shared" si="286"/>
        <v>0</v>
      </c>
    </row>
    <row r="940" spans="1:11">
      <c r="B940" s="11" t="s">
        <v>13</v>
      </c>
      <c r="C940" s="12" t="s">
        <v>15</v>
      </c>
      <c r="D940" s="28"/>
      <c r="E940" s="28"/>
      <c r="F940" s="28"/>
      <c r="G940" s="34"/>
      <c r="H940" s="23"/>
      <c r="I940" s="10">
        <f t="shared" ref="I940" si="287">SUM(G940*H940)</f>
        <v>0</v>
      </c>
    </row>
    <row r="941" spans="1:11">
      <c r="B941" s="11" t="s">
        <v>13</v>
      </c>
      <c r="C941" s="12" t="s">
        <v>15</v>
      </c>
      <c r="D941" s="28"/>
      <c r="E941" s="28"/>
      <c r="F941" s="28"/>
      <c r="G941" s="34"/>
      <c r="H941" s="23"/>
      <c r="I941" s="10">
        <f t="shared" ref="I941:I948" si="288">SUM(G941*H941)</f>
        <v>0</v>
      </c>
    </row>
    <row r="942" spans="1:11">
      <c r="B942" s="11" t="s">
        <v>13</v>
      </c>
      <c r="C942" s="12" t="s">
        <v>16</v>
      </c>
      <c r="D942" s="28"/>
      <c r="E942" s="28"/>
      <c r="F942" s="28"/>
      <c r="G942" s="34">
        <f>SUM(G928)/8</f>
        <v>0.68875000000000008</v>
      </c>
      <c r="H942" s="23"/>
      <c r="I942" s="10">
        <f t="shared" si="288"/>
        <v>0</v>
      </c>
    </row>
    <row r="943" spans="1:11">
      <c r="B943" s="11" t="s">
        <v>13</v>
      </c>
      <c r="C943" s="12" t="s">
        <v>16</v>
      </c>
      <c r="D943" s="28"/>
      <c r="E943" s="28"/>
      <c r="F943" s="28"/>
      <c r="G943" s="34"/>
      <c r="H943" s="23"/>
      <c r="I943" s="10">
        <f t="shared" si="288"/>
        <v>0</v>
      </c>
    </row>
    <row r="944" spans="1:11">
      <c r="B944" s="11" t="s">
        <v>21</v>
      </c>
      <c r="C944" s="12" t="s">
        <v>14</v>
      </c>
      <c r="D944" s="28"/>
      <c r="E944" s="28"/>
      <c r="F944" s="28"/>
      <c r="G944" s="22">
        <f>SUM(G935:G938)</f>
        <v>2.0510000000000002</v>
      </c>
      <c r="H944" s="15">
        <v>37.42</v>
      </c>
      <c r="I944" s="10">
        <f t="shared" si="288"/>
        <v>76.74842000000001</v>
      </c>
      <c r="K944" s="5">
        <f>SUM(G944)*I926</f>
        <v>4.1020000000000003</v>
      </c>
    </row>
    <row r="945" spans="1:13">
      <c r="B945" s="11" t="s">
        <v>21</v>
      </c>
      <c r="C945" s="12" t="s">
        <v>15</v>
      </c>
      <c r="D945" s="28"/>
      <c r="E945" s="28"/>
      <c r="F945" s="28"/>
      <c r="G945" s="22">
        <f>SUM(G939:G941)</f>
        <v>1</v>
      </c>
      <c r="H945" s="15">
        <v>37.42</v>
      </c>
      <c r="I945" s="10">
        <f t="shared" si="288"/>
        <v>37.42</v>
      </c>
      <c r="L945" s="5">
        <f>SUM(G945)*I926</f>
        <v>2</v>
      </c>
    </row>
    <row r="946" spans="1:13">
      <c r="B946" s="11" t="s">
        <v>21</v>
      </c>
      <c r="C946" s="12" t="s">
        <v>16</v>
      </c>
      <c r="D946" s="28"/>
      <c r="E946" s="28"/>
      <c r="F946" s="28"/>
      <c r="G946" s="22">
        <f>SUM(G942:G943)</f>
        <v>0.68875000000000008</v>
      </c>
      <c r="H946" s="15">
        <v>37.42</v>
      </c>
      <c r="I946" s="10">
        <f t="shared" si="288"/>
        <v>25.773025000000004</v>
      </c>
      <c r="M946" s="5">
        <f>SUM(G946)*I926</f>
        <v>1.3775000000000002</v>
      </c>
    </row>
    <row r="947" spans="1:13">
      <c r="B947" s="11" t="s">
        <v>13</v>
      </c>
      <c r="C947" s="12" t="s">
        <v>17</v>
      </c>
      <c r="D947" s="28"/>
      <c r="E947" s="28"/>
      <c r="F947" s="28"/>
      <c r="G947" s="34">
        <v>0.25</v>
      </c>
      <c r="H947" s="15">
        <v>37.42</v>
      </c>
      <c r="I947" s="10">
        <f t="shared" si="288"/>
        <v>9.3550000000000004</v>
      </c>
      <c r="L947" s="5">
        <f>SUM(G947)*I926</f>
        <v>0.5</v>
      </c>
    </row>
    <row r="948" spans="1:13">
      <c r="B948" s="11" t="s">
        <v>12</v>
      </c>
      <c r="C948" s="12"/>
      <c r="D948" s="28"/>
      <c r="E948" s="28"/>
      <c r="F948" s="28"/>
      <c r="G948" s="10"/>
      <c r="H948" s="15">
        <v>37.42</v>
      </c>
      <c r="I948" s="10">
        <f t="shared" si="288"/>
        <v>0</v>
      </c>
    </row>
    <row r="949" spans="1:13">
      <c r="B949" s="11" t="s">
        <v>11</v>
      </c>
      <c r="C949" s="12"/>
      <c r="D949" s="28"/>
      <c r="E949" s="28"/>
      <c r="F949" s="28"/>
      <c r="G949" s="10">
        <v>1</v>
      </c>
      <c r="H949" s="15">
        <f>SUM(I928:I948)*0.01</f>
        <v>2.5041219500000005</v>
      </c>
      <c r="I949" s="10">
        <f>SUM(G949*H949)</f>
        <v>2.5041219500000005</v>
      </c>
    </row>
    <row r="950" spans="1:13" s="2" customFormat="1" ht="13.6">
      <c r="B950" s="8" t="s">
        <v>10</v>
      </c>
      <c r="D950" s="27"/>
      <c r="E950" s="27"/>
      <c r="F950" s="27"/>
      <c r="G950" s="6">
        <f>SUM(G944:G947)</f>
        <v>3.9897500000000004</v>
      </c>
      <c r="H950" s="14"/>
      <c r="I950" s="6">
        <f>SUM(I928:I949)</f>
        <v>252.91631695000004</v>
      </c>
      <c r="J950" s="6">
        <f>SUM(I950)*I926</f>
        <v>505.83263390000008</v>
      </c>
      <c r="K950" s="6">
        <f>SUM(K944:K949)</f>
        <v>4.1020000000000003</v>
      </c>
      <c r="L950" s="6">
        <f t="shared" ref="L950:M950" si="289">SUM(L944:L949)</f>
        <v>2.5</v>
      </c>
      <c r="M950" s="6">
        <f t="shared" si="289"/>
        <v>1.3775000000000002</v>
      </c>
    </row>
    <row r="951" spans="1:13" ht="15.65">
      <c r="A951" s="3" t="s">
        <v>9</v>
      </c>
      <c r="B951" s="154" t="s">
        <v>217</v>
      </c>
      <c r="C951" s="12" t="s">
        <v>337</v>
      </c>
      <c r="D951" s="26">
        <v>1.25</v>
      </c>
      <c r="E951" s="26">
        <v>2.1</v>
      </c>
      <c r="F951" s="182">
        <v>0.13</v>
      </c>
      <c r="G951" s="10" t="s">
        <v>581</v>
      </c>
      <c r="H951" s="13" t="s">
        <v>22</v>
      </c>
      <c r="I951" s="24">
        <v>1</v>
      </c>
    </row>
    <row r="952" spans="1:13" s="2" customFormat="1" ht="13.6">
      <c r="A952" s="77" t="s">
        <v>118</v>
      </c>
      <c r="B952" s="8" t="s">
        <v>3</v>
      </c>
      <c r="C952" s="2" t="s">
        <v>4</v>
      </c>
      <c r="D952" s="27" t="s">
        <v>5</v>
      </c>
      <c r="E952" s="27" t="s">
        <v>5</v>
      </c>
      <c r="F952" s="27" t="s">
        <v>23</v>
      </c>
      <c r="G952" s="6" t="s">
        <v>6</v>
      </c>
      <c r="H952" s="14" t="s">
        <v>7</v>
      </c>
      <c r="I952" s="6" t="s">
        <v>8</v>
      </c>
      <c r="J952" s="6"/>
      <c r="K952" s="6" t="s">
        <v>18</v>
      </c>
      <c r="L952" s="6" t="s">
        <v>19</v>
      </c>
      <c r="M952" s="6" t="s">
        <v>20</v>
      </c>
    </row>
    <row r="953" spans="1:13">
      <c r="A953" s="30" t="s">
        <v>24</v>
      </c>
      <c r="B953" s="11" t="s">
        <v>217</v>
      </c>
      <c r="C953" s="12" t="s">
        <v>578</v>
      </c>
      <c r="D953" s="28">
        <v>0.15</v>
      </c>
      <c r="E953" s="28">
        <v>0.05</v>
      </c>
      <c r="F953" s="28">
        <f t="shared" ref="F953:F955" si="290">SUM(D953*E953)</f>
        <v>7.4999999999999997E-3</v>
      </c>
      <c r="G953" s="10">
        <f>SUM(D951+E951+E951+0.4)</f>
        <v>5.8500000000000005</v>
      </c>
      <c r="H953" s="15">
        <v>1800</v>
      </c>
      <c r="I953" s="10">
        <f t="shared" ref="I953:I955" si="291">SUM(F953*G953)*H953</f>
        <v>78.975000000000009</v>
      </c>
    </row>
    <row r="954" spans="1:13">
      <c r="A954" s="30" t="s">
        <v>24</v>
      </c>
      <c r="B954" s="11" t="s">
        <v>580</v>
      </c>
      <c r="C954" s="12" t="s">
        <v>578</v>
      </c>
      <c r="D954" s="28">
        <v>0.15</v>
      </c>
      <c r="E954" s="28">
        <v>2.5000000000000001E-2</v>
      </c>
      <c r="F954" s="28">
        <f t="shared" si="290"/>
        <v>3.7499999999999999E-3</v>
      </c>
      <c r="G954" s="10">
        <f>SUM(D951)</f>
        <v>1.25</v>
      </c>
      <c r="H954" s="15">
        <v>1800</v>
      </c>
      <c r="I954" s="10">
        <f t="shared" si="291"/>
        <v>8.4375</v>
      </c>
    </row>
    <row r="955" spans="1:13">
      <c r="A955" s="30" t="s">
        <v>24</v>
      </c>
      <c r="B955" s="11" t="s">
        <v>586</v>
      </c>
      <c r="C955" s="12" t="s">
        <v>585</v>
      </c>
      <c r="D955" s="28">
        <v>0.1</v>
      </c>
      <c r="E955" s="28">
        <v>2.5000000000000001E-2</v>
      </c>
      <c r="F955" s="28">
        <f t="shared" si="290"/>
        <v>2.5000000000000005E-3</v>
      </c>
      <c r="G955" s="10">
        <f>SUM(G953)*2</f>
        <v>11.700000000000001</v>
      </c>
      <c r="H955" s="15">
        <v>550</v>
      </c>
      <c r="I955" s="10">
        <f t="shared" si="291"/>
        <v>16.087500000000006</v>
      </c>
    </row>
    <row r="956" spans="1:13">
      <c r="A956" s="31" t="s">
        <v>39</v>
      </c>
      <c r="B956" s="11" t="s">
        <v>558</v>
      </c>
      <c r="C956" s="12"/>
      <c r="D956" s="28"/>
      <c r="E956" s="28"/>
      <c r="F956" s="28"/>
      <c r="G956" s="10">
        <v>3</v>
      </c>
      <c r="H956" s="15">
        <v>2.5</v>
      </c>
      <c r="I956" s="10">
        <f t="shared" ref="I956:I958" si="292">SUM(G956*H956)</f>
        <v>7.5</v>
      </c>
    </row>
    <row r="957" spans="1:13">
      <c r="A957" s="31" t="s">
        <v>39</v>
      </c>
      <c r="B957" s="11" t="s">
        <v>559</v>
      </c>
      <c r="C957" s="12"/>
      <c r="D957" s="28"/>
      <c r="E957" s="28"/>
      <c r="F957" s="28"/>
      <c r="G957" s="10">
        <v>3</v>
      </c>
      <c r="H957" s="15">
        <v>3.5</v>
      </c>
      <c r="I957" s="10">
        <f t="shared" si="292"/>
        <v>10.5</v>
      </c>
    </row>
    <row r="958" spans="1:13">
      <c r="A958" s="31" t="s">
        <v>39</v>
      </c>
      <c r="B958" s="11" t="s">
        <v>560</v>
      </c>
      <c r="C958" s="12"/>
      <c r="D958" s="28"/>
      <c r="E958" s="28"/>
      <c r="F958" s="28"/>
      <c r="G958" s="10">
        <v>0</v>
      </c>
      <c r="H958" s="15">
        <v>1.5</v>
      </c>
      <c r="I958" s="10">
        <f t="shared" si="292"/>
        <v>0</v>
      </c>
    </row>
    <row r="959" spans="1:13">
      <c r="B959" s="11" t="s">
        <v>27</v>
      </c>
      <c r="C959" s="12"/>
      <c r="D959" s="28"/>
      <c r="E959" s="28"/>
      <c r="F959" s="28"/>
      <c r="G959" s="10">
        <f>SUM(G953)</f>
        <v>5.8500000000000005</v>
      </c>
      <c r="H959" s="15">
        <f>SUM(D953+D953+E953+E953)*2</f>
        <v>0.79999999999999993</v>
      </c>
      <c r="I959" s="10">
        <f t="shared" ref="I959:I964" si="293">SUM(G959*H959)</f>
        <v>4.68</v>
      </c>
    </row>
    <row r="960" spans="1:13">
      <c r="B960" s="11" t="s">
        <v>13</v>
      </c>
      <c r="C960" s="12" t="s">
        <v>14</v>
      </c>
      <c r="D960" s="28" t="s">
        <v>29</v>
      </c>
      <c r="E960" s="28"/>
      <c r="F960" s="28">
        <f>SUM(G953)</f>
        <v>5.8500000000000005</v>
      </c>
      <c r="G960" s="34">
        <f>SUM(F960)/20</f>
        <v>0.29250000000000004</v>
      </c>
      <c r="H960" s="23"/>
      <c r="I960" s="10">
        <f t="shared" si="293"/>
        <v>0</v>
      </c>
    </row>
    <row r="961" spans="1:13">
      <c r="B961" s="11" t="s">
        <v>13</v>
      </c>
      <c r="C961" s="12" t="s">
        <v>14</v>
      </c>
      <c r="D961" s="28" t="s">
        <v>60</v>
      </c>
      <c r="E961" s="28"/>
      <c r="F961" s="81">
        <v>2</v>
      </c>
      <c r="G961" s="34">
        <f>SUM(F961)*0.25</f>
        <v>0.5</v>
      </c>
      <c r="H961" s="23"/>
      <c r="I961" s="10">
        <f t="shared" si="293"/>
        <v>0</v>
      </c>
    </row>
    <row r="962" spans="1:13">
      <c r="B962" s="11" t="s">
        <v>13</v>
      </c>
      <c r="C962" s="12" t="s">
        <v>14</v>
      </c>
      <c r="D962" s="28" t="s">
        <v>113</v>
      </c>
      <c r="E962" s="28"/>
      <c r="F962" s="28"/>
      <c r="G962" s="34">
        <f>SUM(G960:G961)</f>
        <v>0.79249999999999998</v>
      </c>
      <c r="H962" s="23"/>
      <c r="I962" s="10">
        <f t="shared" si="293"/>
        <v>0</v>
      </c>
    </row>
    <row r="963" spans="1:13">
      <c r="B963" s="11" t="s">
        <v>13</v>
      </c>
      <c r="C963" s="12" t="s">
        <v>14</v>
      </c>
      <c r="D963" s="28" t="s">
        <v>558</v>
      </c>
      <c r="E963" s="28"/>
      <c r="F963" s="28"/>
      <c r="G963" s="34">
        <v>0.5</v>
      </c>
      <c r="H963" s="23"/>
      <c r="I963" s="10">
        <f t="shared" si="293"/>
        <v>0</v>
      </c>
    </row>
    <row r="964" spans="1:13">
      <c r="B964" s="11" t="s">
        <v>13</v>
      </c>
      <c r="C964" s="12" t="s">
        <v>15</v>
      </c>
      <c r="D964" s="28"/>
      <c r="E964" s="28"/>
      <c r="F964" s="28"/>
      <c r="G964" s="34">
        <v>1</v>
      </c>
      <c r="H964" s="23"/>
      <c r="I964" s="10">
        <f t="shared" si="293"/>
        <v>0</v>
      </c>
    </row>
    <row r="965" spans="1:13">
      <c r="B965" s="11" t="s">
        <v>13</v>
      </c>
      <c r="C965" s="12" t="s">
        <v>15</v>
      </c>
      <c r="D965" s="28"/>
      <c r="E965" s="28"/>
      <c r="F965" s="28"/>
      <c r="G965" s="34"/>
      <c r="H965" s="23"/>
      <c r="I965" s="10">
        <f t="shared" ref="I965" si="294">SUM(G965*H965)</f>
        <v>0</v>
      </c>
    </row>
    <row r="966" spans="1:13">
      <c r="B966" s="11" t="s">
        <v>13</v>
      </c>
      <c r="C966" s="12" t="s">
        <v>15</v>
      </c>
      <c r="D966" s="28"/>
      <c r="E966" s="28"/>
      <c r="F966" s="28"/>
      <c r="G966" s="34"/>
      <c r="H966" s="23"/>
      <c r="I966" s="10">
        <f t="shared" ref="I966:I973" si="295">SUM(G966*H966)</f>
        <v>0</v>
      </c>
    </row>
    <row r="967" spans="1:13">
      <c r="B967" s="11" t="s">
        <v>13</v>
      </c>
      <c r="C967" s="12" t="s">
        <v>16</v>
      </c>
      <c r="D967" s="28"/>
      <c r="E967" s="28"/>
      <c r="F967" s="28"/>
      <c r="G967" s="34">
        <f>SUM(G953)/8</f>
        <v>0.73125000000000007</v>
      </c>
      <c r="H967" s="23"/>
      <c r="I967" s="10">
        <f t="shared" si="295"/>
        <v>0</v>
      </c>
    </row>
    <row r="968" spans="1:13">
      <c r="B968" s="11" t="s">
        <v>13</v>
      </c>
      <c r="C968" s="12" t="s">
        <v>16</v>
      </c>
      <c r="D968" s="28"/>
      <c r="E968" s="28"/>
      <c r="F968" s="28"/>
      <c r="G968" s="34"/>
      <c r="H968" s="23"/>
      <c r="I968" s="10">
        <f t="shared" si="295"/>
        <v>0</v>
      </c>
    </row>
    <row r="969" spans="1:13">
      <c r="B969" s="11" t="s">
        <v>21</v>
      </c>
      <c r="C969" s="12" t="s">
        <v>14</v>
      </c>
      <c r="D969" s="28"/>
      <c r="E969" s="28"/>
      <c r="F969" s="28"/>
      <c r="G969" s="22">
        <f>SUM(G960:G963)</f>
        <v>2.085</v>
      </c>
      <c r="H969" s="15">
        <v>37.42</v>
      </c>
      <c r="I969" s="10">
        <f t="shared" si="295"/>
        <v>78.020700000000005</v>
      </c>
      <c r="K969" s="5">
        <f>SUM(G969)*I951</f>
        <v>2.085</v>
      </c>
    </row>
    <row r="970" spans="1:13">
      <c r="B970" s="11" t="s">
        <v>21</v>
      </c>
      <c r="C970" s="12" t="s">
        <v>15</v>
      </c>
      <c r="D970" s="28"/>
      <c r="E970" s="28"/>
      <c r="F970" s="28"/>
      <c r="G970" s="22">
        <f>SUM(G964:G966)</f>
        <v>1</v>
      </c>
      <c r="H970" s="15">
        <v>37.42</v>
      </c>
      <c r="I970" s="10">
        <f t="shared" si="295"/>
        <v>37.42</v>
      </c>
      <c r="L970" s="5">
        <f>SUM(G970)*I951</f>
        <v>1</v>
      </c>
    </row>
    <row r="971" spans="1:13">
      <c r="B971" s="11" t="s">
        <v>21</v>
      </c>
      <c r="C971" s="12" t="s">
        <v>16</v>
      </c>
      <c r="D971" s="28"/>
      <c r="E971" s="28"/>
      <c r="F971" s="28"/>
      <c r="G971" s="22">
        <f>SUM(G967:G968)</f>
        <v>0.73125000000000007</v>
      </c>
      <c r="H971" s="15">
        <v>37.42</v>
      </c>
      <c r="I971" s="10">
        <f t="shared" si="295"/>
        <v>27.363375000000005</v>
      </c>
      <c r="M971" s="5">
        <f>SUM(G971)*I951</f>
        <v>0.73125000000000007</v>
      </c>
    </row>
    <row r="972" spans="1:13">
      <c r="B972" s="11" t="s">
        <v>13</v>
      </c>
      <c r="C972" s="12" t="s">
        <v>17</v>
      </c>
      <c r="D972" s="28"/>
      <c r="E972" s="28"/>
      <c r="F972" s="28"/>
      <c r="G972" s="34">
        <v>0.25</v>
      </c>
      <c r="H972" s="15">
        <v>37.42</v>
      </c>
      <c r="I972" s="10">
        <f t="shared" si="295"/>
        <v>9.3550000000000004</v>
      </c>
      <c r="L972" s="5">
        <f>SUM(G972)*I951</f>
        <v>0.25</v>
      </c>
    </row>
    <row r="973" spans="1:13">
      <c r="B973" s="11" t="s">
        <v>12</v>
      </c>
      <c r="C973" s="12"/>
      <c r="D973" s="28"/>
      <c r="E973" s="28"/>
      <c r="F973" s="28"/>
      <c r="G973" s="10"/>
      <c r="H973" s="15">
        <v>37.42</v>
      </c>
      <c r="I973" s="10">
        <f t="shared" si="295"/>
        <v>0</v>
      </c>
    </row>
    <row r="974" spans="1:13">
      <c r="B974" s="11" t="s">
        <v>11</v>
      </c>
      <c r="C974" s="12"/>
      <c r="D974" s="28"/>
      <c r="E974" s="28"/>
      <c r="F974" s="28"/>
      <c r="G974" s="10">
        <v>1</v>
      </c>
      <c r="H974" s="15">
        <f>SUM(I953:I973)*0.01</f>
        <v>2.7833907500000006</v>
      </c>
      <c r="I974" s="10">
        <f>SUM(G974*H974)</f>
        <v>2.7833907500000006</v>
      </c>
    </row>
    <row r="975" spans="1:13" s="2" customFormat="1" ht="13.6">
      <c r="B975" s="8" t="s">
        <v>10</v>
      </c>
      <c r="D975" s="27"/>
      <c r="E975" s="27"/>
      <c r="F975" s="27"/>
      <c r="G975" s="6">
        <f>SUM(G969:G972)</f>
        <v>4.0662500000000001</v>
      </c>
      <c r="H975" s="14"/>
      <c r="I975" s="6">
        <f>SUM(I953:I974)</f>
        <v>281.12246575000006</v>
      </c>
      <c r="J975" s="6">
        <f>SUM(I975)*I951</f>
        <v>281.12246575000006</v>
      </c>
      <c r="K975" s="6">
        <f>SUM(K969:K974)</f>
        <v>2.085</v>
      </c>
      <c r="L975" s="6">
        <f t="shared" ref="L975:M975" si="296">SUM(L969:L974)</f>
        <v>1.25</v>
      </c>
      <c r="M975" s="6">
        <f t="shared" si="296"/>
        <v>0.73125000000000007</v>
      </c>
    </row>
    <row r="976" spans="1:13" ht="15.65">
      <c r="A976" s="3" t="s">
        <v>9</v>
      </c>
      <c r="B976" s="154" t="s">
        <v>217</v>
      </c>
      <c r="C976" s="12" t="s">
        <v>337</v>
      </c>
      <c r="D976" s="26">
        <v>1.01</v>
      </c>
      <c r="E976" s="26">
        <v>2.1</v>
      </c>
      <c r="F976" s="182">
        <v>0.13500000000000001</v>
      </c>
      <c r="G976" s="10" t="s">
        <v>581</v>
      </c>
      <c r="H976" s="13" t="s">
        <v>22</v>
      </c>
      <c r="I976" s="24">
        <v>6</v>
      </c>
    </row>
    <row r="977" spans="1:13" s="2" customFormat="1" ht="13.6">
      <c r="A977" s="77" t="s">
        <v>118</v>
      </c>
      <c r="B977" s="8" t="s">
        <v>3</v>
      </c>
      <c r="C977" s="2" t="s">
        <v>4</v>
      </c>
      <c r="D977" s="27" t="s">
        <v>5</v>
      </c>
      <c r="E977" s="27" t="s">
        <v>5</v>
      </c>
      <c r="F977" s="27" t="s">
        <v>23</v>
      </c>
      <c r="G977" s="6" t="s">
        <v>6</v>
      </c>
      <c r="H977" s="14" t="s">
        <v>7</v>
      </c>
      <c r="I977" s="6" t="s">
        <v>8</v>
      </c>
      <c r="J977" s="6"/>
      <c r="K977" s="6" t="s">
        <v>18</v>
      </c>
      <c r="L977" s="6" t="s">
        <v>19</v>
      </c>
      <c r="M977" s="6" t="s">
        <v>20</v>
      </c>
    </row>
    <row r="978" spans="1:13">
      <c r="A978" s="30" t="s">
        <v>24</v>
      </c>
      <c r="B978" s="11" t="s">
        <v>217</v>
      </c>
      <c r="C978" s="12" t="s">
        <v>578</v>
      </c>
      <c r="D978" s="28">
        <v>0.15</v>
      </c>
      <c r="E978" s="28">
        <v>0.05</v>
      </c>
      <c r="F978" s="28">
        <f t="shared" ref="F978:F980" si="297">SUM(D978*E978)</f>
        <v>7.4999999999999997E-3</v>
      </c>
      <c r="G978" s="10">
        <f>SUM(D976+E976+E976+0.4)</f>
        <v>5.6100000000000012</v>
      </c>
      <c r="H978" s="15">
        <v>1800</v>
      </c>
      <c r="I978" s="10">
        <f t="shared" ref="I978:I980" si="298">SUM(F978*G978)*H978</f>
        <v>75.735000000000014</v>
      </c>
    </row>
    <row r="979" spans="1:13">
      <c r="A979" s="30" t="s">
        <v>24</v>
      </c>
      <c r="B979" s="11" t="s">
        <v>580</v>
      </c>
      <c r="C979" s="12" t="s">
        <v>578</v>
      </c>
      <c r="D979" s="28">
        <v>0.15</v>
      </c>
      <c r="E979" s="28">
        <v>2.5000000000000001E-2</v>
      </c>
      <c r="F979" s="28">
        <f t="shared" si="297"/>
        <v>3.7499999999999999E-3</v>
      </c>
      <c r="G979" s="10">
        <f>SUM(D976)</f>
        <v>1.01</v>
      </c>
      <c r="H979" s="15">
        <v>1800</v>
      </c>
      <c r="I979" s="10">
        <f t="shared" si="298"/>
        <v>6.8174999999999999</v>
      </c>
    </row>
    <row r="980" spans="1:13">
      <c r="A980" s="30" t="s">
        <v>24</v>
      </c>
      <c r="B980" s="11" t="s">
        <v>586</v>
      </c>
      <c r="C980" s="12" t="s">
        <v>585</v>
      </c>
      <c r="D980" s="28">
        <v>0.1</v>
      </c>
      <c r="E980" s="28">
        <v>2.5000000000000001E-2</v>
      </c>
      <c r="F980" s="28">
        <f t="shared" si="297"/>
        <v>2.5000000000000005E-3</v>
      </c>
      <c r="G980" s="10">
        <f>SUM(G978)*2</f>
        <v>11.220000000000002</v>
      </c>
      <c r="H980" s="15">
        <v>550</v>
      </c>
      <c r="I980" s="10">
        <f t="shared" si="298"/>
        <v>15.427500000000007</v>
      </c>
    </row>
    <row r="981" spans="1:13">
      <c r="A981" s="31" t="s">
        <v>39</v>
      </c>
      <c r="B981" s="11" t="s">
        <v>558</v>
      </c>
      <c r="C981" s="12"/>
      <c r="D981" s="28"/>
      <c r="E981" s="28"/>
      <c r="F981" s="28"/>
      <c r="G981" s="10">
        <v>3</v>
      </c>
      <c r="H981" s="15">
        <v>2.5</v>
      </c>
      <c r="I981" s="10">
        <f t="shared" ref="I981:I983" si="299">SUM(G981*H981)</f>
        <v>7.5</v>
      </c>
    </row>
    <row r="982" spans="1:13">
      <c r="A982" s="31" t="s">
        <v>39</v>
      </c>
      <c r="B982" s="11" t="s">
        <v>559</v>
      </c>
      <c r="C982" s="12"/>
      <c r="D982" s="28"/>
      <c r="E982" s="28"/>
      <c r="F982" s="28"/>
      <c r="G982" s="10">
        <v>3</v>
      </c>
      <c r="H982" s="15">
        <v>3.5</v>
      </c>
      <c r="I982" s="10">
        <f t="shared" si="299"/>
        <v>10.5</v>
      </c>
    </row>
    <row r="983" spans="1:13">
      <c r="A983" s="31" t="s">
        <v>39</v>
      </c>
      <c r="B983" s="11" t="s">
        <v>560</v>
      </c>
      <c r="C983" s="12"/>
      <c r="D983" s="28"/>
      <c r="E983" s="28"/>
      <c r="F983" s="28"/>
      <c r="G983" s="10">
        <v>0</v>
      </c>
      <c r="H983" s="15">
        <v>1.5</v>
      </c>
      <c r="I983" s="10">
        <f t="shared" si="299"/>
        <v>0</v>
      </c>
    </row>
    <row r="984" spans="1:13">
      <c r="B984" s="11" t="s">
        <v>27</v>
      </c>
      <c r="C984" s="12"/>
      <c r="D984" s="28"/>
      <c r="E984" s="28"/>
      <c r="F984" s="28"/>
      <c r="G984" s="10">
        <f>SUM(G978)</f>
        <v>5.6100000000000012</v>
      </c>
      <c r="H984" s="15">
        <f>SUM(D978+D978+E978+E978)*2</f>
        <v>0.79999999999999993</v>
      </c>
      <c r="I984" s="10">
        <f t="shared" ref="I984:I989" si="300">SUM(G984*H984)</f>
        <v>4.4880000000000004</v>
      </c>
    </row>
    <row r="985" spans="1:13">
      <c r="B985" s="11" t="s">
        <v>13</v>
      </c>
      <c r="C985" s="12" t="s">
        <v>14</v>
      </c>
      <c r="D985" s="28" t="s">
        <v>29</v>
      </c>
      <c r="E985" s="28"/>
      <c r="F985" s="28">
        <f>SUM(G978)</f>
        <v>5.6100000000000012</v>
      </c>
      <c r="G985" s="34">
        <f>SUM(F985)/20</f>
        <v>0.28050000000000008</v>
      </c>
      <c r="H985" s="23"/>
      <c r="I985" s="10">
        <f t="shared" si="300"/>
        <v>0</v>
      </c>
    </row>
    <row r="986" spans="1:13">
      <c r="B986" s="11" t="s">
        <v>13</v>
      </c>
      <c r="C986" s="12" t="s">
        <v>14</v>
      </c>
      <c r="D986" s="28" t="s">
        <v>60</v>
      </c>
      <c r="E986" s="28"/>
      <c r="F986" s="81">
        <v>2</v>
      </c>
      <c r="G986" s="34">
        <f>SUM(F986)*0.25</f>
        <v>0.5</v>
      </c>
      <c r="H986" s="23"/>
      <c r="I986" s="10">
        <f t="shared" si="300"/>
        <v>0</v>
      </c>
    </row>
    <row r="987" spans="1:13">
      <c r="B987" s="11" t="s">
        <v>13</v>
      </c>
      <c r="C987" s="12" t="s">
        <v>14</v>
      </c>
      <c r="D987" s="28" t="s">
        <v>113</v>
      </c>
      <c r="E987" s="28"/>
      <c r="F987" s="28"/>
      <c r="G987" s="34">
        <f>SUM(G985:G986)</f>
        <v>0.78050000000000008</v>
      </c>
      <c r="H987" s="23"/>
      <c r="I987" s="10">
        <f t="shared" si="300"/>
        <v>0</v>
      </c>
    </row>
    <row r="988" spans="1:13">
      <c r="B988" s="11" t="s">
        <v>13</v>
      </c>
      <c r="C988" s="12" t="s">
        <v>14</v>
      </c>
      <c r="D988" s="28" t="s">
        <v>558</v>
      </c>
      <c r="E988" s="28"/>
      <c r="F988" s="28"/>
      <c r="G988" s="34">
        <v>0.5</v>
      </c>
      <c r="H988" s="23"/>
      <c r="I988" s="10">
        <f t="shared" si="300"/>
        <v>0</v>
      </c>
    </row>
    <row r="989" spans="1:13">
      <c r="B989" s="11" t="s">
        <v>13</v>
      </c>
      <c r="C989" s="12" t="s">
        <v>15</v>
      </c>
      <c r="D989" s="28"/>
      <c r="E989" s="28"/>
      <c r="F989" s="28"/>
      <c r="G989" s="34">
        <v>1</v>
      </c>
      <c r="H989" s="23"/>
      <c r="I989" s="10">
        <f t="shared" si="300"/>
        <v>0</v>
      </c>
    </row>
    <row r="990" spans="1:13">
      <c r="B990" s="11" t="s">
        <v>13</v>
      </c>
      <c r="C990" s="12" t="s">
        <v>15</v>
      </c>
      <c r="D990" s="28"/>
      <c r="E990" s="28"/>
      <c r="F990" s="28"/>
      <c r="G990" s="34"/>
      <c r="H990" s="23"/>
      <c r="I990" s="10">
        <f t="shared" ref="I990" si="301">SUM(G990*H990)</f>
        <v>0</v>
      </c>
    </row>
    <row r="991" spans="1:13">
      <c r="B991" s="11" t="s">
        <v>13</v>
      </c>
      <c r="C991" s="12" t="s">
        <v>15</v>
      </c>
      <c r="D991" s="28"/>
      <c r="E991" s="28"/>
      <c r="F991" s="28"/>
      <c r="G991" s="34"/>
      <c r="H991" s="23"/>
      <c r="I991" s="10">
        <f t="shared" ref="I991:I998" si="302">SUM(G991*H991)</f>
        <v>0</v>
      </c>
    </row>
    <row r="992" spans="1:13">
      <c r="B992" s="11" t="s">
        <v>13</v>
      </c>
      <c r="C992" s="12" t="s">
        <v>16</v>
      </c>
      <c r="D992" s="28"/>
      <c r="E992" s="28"/>
      <c r="F992" s="28"/>
      <c r="G992" s="34">
        <f>SUM(G978)/8</f>
        <v>0.70125000000000015</v>
      </c>
      <c r="H992" s="23"/>
      <c r="I992" s="10">
        <f t="shared" si="302"/>
        <v>0</v>
      </c>
    </row>
    <row r="993" spans="1:13">
      <c r="B993" s="11" t="s">
        <v>13</v>
      </c>
      <c r="C993" s="12" t="s">
        <v>16</v>
      </c>
      <c r="D993" s="28"/>
      <c r="E993" s="28"/>
      <c r="F993" s="28"/>
      <c r="G993" s="34"/>
      <c r="H993" s="23"/>
      <c r="I993" s="10">
        <f t="shared" si="302"/>
        <v>0</v>
      </c>
    </row>
    <row r="994" spans="1:13">
      <c r="B994" s="11" t="s">
        <v>21</v>
      </c>
      <c r="C994" s="12" t="s">
        <v>14</v>
      </c>
      <c r="D994" s="28"/>
      <c r="E994" s="28"/>
      <c r="F994" s="28"/>
      <c r="G994" s="22">
        <f>SUM(G985:G988)</f>
        <v>2.0609999999999999</v>
      </c>
      <c r="H994" s="15">
        <v>37.42</v>
      </c>
      <c r="I994" s="10">
        <f t="shared" si="302"/>
        <v>77.122619999999998</v>
      </c>
      <c r="K994" s="5">
        <f>SUM(G994)*I976</f>
        <v>12.366</v>
      </c>
    </row>
    <row r="995" spans="1:13">
      <c r="B995" s="11" t="s">
        <v>21</v>
      </c>
      <c r="C995" s="12" t="s">
        <v>15</v>
      </c>
      <c r="D995" s="28"/>
      <c r="E995" s="28"/>
      <c r="F995" s="28"/>
      <c r="G995" s="22">
        <f>SUM(G989:G991)</f>
        <v>1</v>
      </c>
      <c r="H995" s="15">
        <v>37.42</v>
      </c>
      <c r="I995" s="10">
        <f t="shared" si="302"/>
        <v>37.42</v>
      </c>
      <c r="L995" s="5">
        <f>SUM(G995)*I976</f>
        <v>6</v>
      </c>
    </row>
    <row r="996" spans="1:13">
      <c r="B996" s="11" t="s">
        <v>21</v>
      </c>
      <c r="C996" s="12" t="s">
        <v>16</v>
      </c>
      <c r="D996" s="28"/>
      <c r="E996" s="28"/>
      <c r="F996" s="28"/>
      <c r="G996" s="22">
        <f>SUM(G992:G993)</f>
        <v>0.70125000000000015</v>
      </c>
      <c r="H996" s="15">
        <v>37.42</v>
      </c>
      <c r="I996" s="10">
        <f t="shared" si="302"/>
        <v>26.240775000000006</v>
      </c>
      <c r="M996" s="5">
        <f>SUM(G996)*I976</f>
        <v>4.2075000000000014</v>
      </c>
    </row>
    <row r="997" spans="1:13">
      <c r="B997" s="11" t="s">
        <v>13</v>
      </c>
      <c r="C997" s="12" t="s">
        <v>17</v>
      </c>
      <c r="D997" s="28"/>
      <c r="E997" s="28"/>
      <c r="F997" s="28"/>
      <c r="G997" s="34">
        <v>0.25</v>
      </c>
      <c r="H997" s="15">
        <v>37.42</v>
      </c>
      <c r="I997" s="10">
        <f t="shared" si="302"/>
        <v>9.3550000000000004</v>
      </c>
      <c r="L997" s="5">
        <f>SUM(G997)*I976</f>
        <v>1.5</v>
      </c>
    </row>
    <row r="998" spans="1:13">
      <c r="B998" s="11" t="s">
        <v>12</v>
      </c>
      <c r="C998" s="12"/>
      <c r="D998" s="28"/>
      <c r="E998" s="28"/>
      <c r="F998" s="28"/>
      <c r="G998" s="10"/>
      <c r="H998" s="15">
        <v>37.42</v>
      </c>
      <c r="I998" s="10">
        <f t="shared" si="302"/>
        <v>0</v>
      </c>
    </row>
    <row r="999" spans="1:13">
      <c r="B999" s="11" t="s">
        <v>11</v>
      </c>
      <c r="C999" s="12"/>
      <c r="D999" s="28"/>
      <c r="E999" s="28"/>
      <c r="F999" s="28"/>
      <c r="G999" s="10">
        <v>1</v>
      </c>
      <c r="H999" s="15">
        <f>SUM(I978:I998)*0.01</f>
        <v>2.7060639500000003</v>
      </c>
      <c r="I999" s="10">
        <f>SUM(G999*H999)</f>
        <v>2.7060639500000003</v>
      </c>
    </row>
    <row r="1000" spans="1:13" s="2" customFormat="1" ht="13.6">
      <c r="B1000" s="8" t="s">
        <v>10</v>
      </c>
      <c r="D1000" s="27"/>
      <c r="E1000" s="27"/>
      <c r="F1000" s="27"/>
      <c r="G1000" s="6">
        <f>SUM(G994:G997)</f>
        <v>4.0122499999999999</v>
      </c>
      <c r="H1000" s="14"/>
      <c r="I1000" s="6">
        <f>SUM(I978:I999)</f>
        <v>273.31245895000001</v>
      </c>
      <c r="J1000" s="6">
        <f>SUM(I1000)*I976</f>
        <v>1639.8747536999999</v>
      </c>
      <c r="K1000" s="6">
        <f>SUM(K994:K999)</f>
        <v>12.366</v>
      </c>
      <c r="L1000" s="6">
        <f t="shared" ref="L1000:M1000" si="303">SUM(L994:L999)</f>
        <v>7.5</v>
      </c>
      <c r="M1000" s="6">
        <f t="shared" si="303"/>
        <v>4.2075000000000014</v>
      </c>
    </row>
    <row r="1001" spans="1:13" ht="15.65">
      <c r="A1001" s="3" t="s">
        <v>9</v>
      </c>
      <c r="B1001" s="154" t="s">
        <v>217</v>
      </c>
      <c r="C1001" s="12" t="s">
        <v>286</v>
      </c>
      <c r="D1001" s="26">
        <v>0.91</v>
      </c>
      <c r="E1001" s="26">
        <v>2.1</v>
      </c>
      <c r="F1001" s="182">
        <v>0.13</v>
      </c>
      <c r="G1001" s="10" t="s">
        <v>566</v>
      </c>
      <c r="H1001" s="13" t="s">
        <v>22</v>
      </c>
      <c r="I1001" s="24">
        <v>1</v>
      </c>
    </row>
    <row r="1002" spans="1:13" s="2" customFormat="1" ht="13.6">
      <c r="A1002" s="77" t="s">
        <v>118</v>
      </c>
      <c r="B1002" s="8" t="s">
        <v>3</v>
      </c>
      <c r="C1002" s="2" t="s">
        <v>4</v>
      </c>
      <c r="D1002" s="27" t="s">
        <v>5</v>
      </c>
      <c r="E1002" s="27" t="s">
        <v>5</v>
      </c>
      <c r="F1002" s="27" t="s">
        <v>23</v>
      </c>
      <c r="G1002" s="6" t="s">
        <v>6</v>
      </c>
      <c r="H1002" s="14" t="s">
        <v>7</v>
      </c>
      <c r="I1002" s="6" t="s">
        <v>8</v>
      </c>
      <c r="J1002" s="6"/>
      <c r="K1002" s="6" t="s">
        <v>18</v>
      </c>
      <c r="L1002" s="6" t="s">
        <v>19</v>
      </c>
      <c r="M1002" s="6" t="s">
        <v>20</v>
      </c>
    </row>
    <row r="1003" spans="1:13">
      <c r="A1003" s="30" t="s">
        <v>24</v>
      </c>
      <c r="B1003" s="11" t="s">
        <v>217</v>
      </c>
      <c r="C1003" s="12" t="s">
        <v>585</v>
      </c>
      <c r="D1003" s="28">
        <v>0.15</v>
      </c>
      <c r="E1003" s="28">
        <v>0.05</v>
      </c>
      <c r="F1003" s="28">
        <f t="shared" ref="F1003:F1005" si="304">SUM(D1003*E1003)</f>
        <v>7.4999999999999997E-3</v>
      </c>
      <c r="G1003" s="10">
        <f>SUM(D1001+E1001+E1001+0.4)</f>
        <v>5.5100000000000007</v>
      </c>
      <c r="H1003" s="15">
        <v>550</v>
      </c>
      <c r="I1003" s="10">
        <f t="shared" ref="I1003:I1005" si="305">SUM(F1003*G1003)*H1003</f>
        <v>22.728750000000002</v>
      </c>
    </row>
    <row r="1004" spans="1:13">
      <c r="A1004" s="30" t="s">
        <v>24</v>
      </c>
      <c r="B1004" s="11" t="s">
        <v>580</v>
      </c>
      <c r="C1004" s="12" t="s">
        <v>585</v>
      </c>
      <c r="D1004" s="28">
        <v>0.15</v>
      </c>
      <c r="E1004" s="28">
        <v>2.5000000000000001E-2</v>
      </c>
      <c r="F1004" s="28">
        <f t="shared" si="304"/>
        <v>3.7499999999999999E-3</v>
      </c>
      <c r="G1004" s="10">
        <f>SUM(D1001)</f>
        <v>0.91</v>
      </c>
      <c r="H1004" s="15">
        <v>550</v>
      </c>
      <c r="I1004" s="10">
        <f t="shared" si="305"/>
        <v>1.8768750000000001</v>
      </c>
    </row>
    <row r="1005" spans="1:13">
      <c r="A1005" s="30" t="s">
        <v>24</v>
      </c>
      <c r="B1005" s="11" t="s">
        <v>586</v>
      </c>
      <c r="C1005" s="12" t="s">
        <v>585</v>
      </c>
      <c r="D1005" s="28">
        <v>0.1</v>
      </c>
      <c r="E1005" s="28">
        <v>2.5000000000000001E-2</v>
      </c>
      <c r="F1005" s="28">
        <f t="shared" si="304"/>
        <v>2.5000000000000005E-3</v>
      </c>
      <c r="G1005" s="10">
        <f>SUM(G1003)*2</f>
        <v>11.020000000000001</v>
      </c>
      <c r="H1005" s="15">
        <v>550</v>
      </c>
      <c r="I1005" s="10">
        <f t="shared" si="305"/>
        <v>15.152500000000005</v>
      </c>
    </row>
    <row r="1006" spans="1:13">
      <c r="A1006" s="31" t="s">
        <v>39</v>
      </c>
      <c r="B1006" s="11" t="s">
        <v>558</v>
      </c>
      <c r="C1006" s="12"/>
      <c r="D1006" s="28"/>
      <c r="E1006" s="28"/>
      <c r="F1006" s="28"/>
      <c r="G1006" s="10">
        <v>0</v>
      </c>
      <c r="H1006" s="15">
        <v>2.5</v>
      </c>
      <c r="I1006" s="10">
        <f t="shared" ref="I1006:I1008" si="306">SUM(G1006*H1006)</f>
        <v>0</v>
      </c>
    </row>
    <row r="1007" spans="1:13">
      <c r="A1007" s="31" t="s">
        <v>39</v>
      </c>
      <c r="B1007" s="11" t="s">
        <v>559</v>
      </c>
      <c r="C1007" s="12"/>
      <c r="D1007" s="28"/>
      <c r="E1007" s="28"/>
      <c r="F1007" s="28"/>
      <c r="G1007" s="10">
        <v>2.5</v>
      </c>
      <c r="H1007" s="15">
        <v>3.5</v>
      </c>
      <c r="I1007" s="10">
        <f t="shared" si="306"/>
        <v>8.75</v>
      </c>
    </row>
    <row r="1008" spans="1:13">
      <c r="A1008" s="31" t="s">
        <v>39</v>
      </c>
      <c r="B1008" s="11" t="s">
        <v>560</v>
      </c>
      <c r="C1008" s="12"/>
      <c r="D1008" s="28"/>
      <c r="E1008" s="28"/>
      <c r="F1008" s="28"/>
      <c r="G1008" s="10">
        <v>0</v>
      </c>
      <c r="H1008" s="15">
        <v>1.5</v>
      </c>
      <c r="I1008" s="10">
        <f t="shared" si="306"/>
        <v>0</v>
      </c>
    </row>
    <row r="1009" spans="2:13">
      <c r="B1009" s="11" t="s">
        <v>27</v>
      </c>
      <c r="C1009" s="12"/>
      <c r="D1009" s="28"/>
      <c r="E1009" s="28"/>
      <c r="F1009" s="28"/>
      <c r="G1009" s="10">
        <f>SUM(G1003)</f>
        <v>5.5100000000000007</v>
      </c>
      <c r="H1009" s="15">
        <f>SUM(D1003+D1003+E1003+E1003)*2</f>
        <v>0.79999999999999993</v>
      </c>
      <c r="I1009" s="10">
        <f t="shared" ref="I1009:I1014" si="307">SUM(G1009*H1009)</f>
        <v>4.4080000000000004</v>
      </c>
    </row>
    <row r="1010" spans="2:13">
      <c r="B1010" s="11" t="s">
        <v>13</v>
      </c>
      <c r="C1010" s="12" t="s">
        <v>14</v>
      </c>
      <c r="D1010" s="28" t="s">
        <v>29</v>
      </c>
      <c r="E1010" s="28"/>
      <c r="F1010" s="28">
        <f>SUM(G1003)</f>
        <v>5.5100000000000007</v>
      </c>
      <c r="G1010" s="34">
        <f>SUM(F1010)/25</f>
        <v>0.22040000000000004</v>
      </c>
      <c r="H1010" s="23"/>
      <c r="I1010" s="10">
        <f t="shared" si="307"/>
        <v>0</v>
      </c>
    </row>
    <row r="1011" spans="2:13">
      <c r="B1011" s="11" t="s">
        <v>13</v>
      </c>
      <c r="C1011" s="12" t="s">
        <v>14</v>
      </c>
      <c r="D1011" s="28" t="s">
        <v>60</v>
      </c>
      <c r="E1011" s="28"/>
      <c r="F1011" s="81">
        <v>2</v>
      </c>
      <c r="G1011" s="34">
        <f>SUM(F1011)*0.25</f>
        <v>0.5</v>
      </c>
      <c r="H1011" s="23"/>
      <c r="I1011" s="10">
        <f t="shared" si="307"/>
        <v>0</v>
      </c>
    </row>
    <row r="1012" spans="2:13">
      <c r="B1012" s="11" t="s">
        <v>13</v>
      </c>
      <c r="C1012" s="12" t="s">
        <v>14</v>
      </c>
      <c r="D1012" s="28" t="s">
        <v>113</v>
      </c>
      <c r="E1012" s="28"/>
      <c r="F1012" s="28"/>
      <c r="G1012" s="34">
        <f>SUM(G1010:G1011)</f>
        <v>0.72040000000000004</v>
      </c>
      <c r="H1012" s="23"/>
      <c r="I1012" s="10">
        <f t="shared" si="307"/>
        <v>0</v>
      </c>
    </row>
    <row r="1013" spans="2:13">
      <c r="B1013" s="11" t="s">
        <v>13</v>
      </c>
      <c r="C1013" s="12" t="s">
        <v>14</v>
      </c>
      <c r="D1013" s="28" t="s">
        <v>558</v>
      </c>
      <c r="E1013" s="28"/>
      <c r="F1013" s="28"/>
      <c r="G1013" s="34">
        <v>0.25</v>
      </c>
      <c r="H1013" s="23"/>
      <c r="I1013" s="10">
        <f t="shared" si="307"/>
        <v>0</v>
      </c>
    </row>
    <row r="1014" spans="2:13">
      <c r="B1014" s="11" t="s">
        <v>13</v>
      </c>
      <c r="C1014" s="12" t="s">
        <v>15</v>
      </c>
      <c r="D1014" s="28"/>
      <c r="E1014" s="28"/>
      <c r="F1014" s="28"/>
      <c r="G1014" s="34">
        <v>1</v>
      </c>
      <c r="H1014" s="23"/>
      <c r="I1014" s="10">
        <f t="shared" si="307"/>
        <v>0</v>
      </c>
    </row>
    <row r="1015" spans="2:13">
      <c r="B1015" s="11" t="s">
        <v>13</v>
      </c>
      <c r="C1015" s="12" t="s">
        <v>15</v>
      </c>
      <c r="D1015" s="28"/>
      <c r="E1015" s="28"/>
      <c r="F1015" s="28"/>
      <c r="G1015" s="34"/>
      <c r="H1015" s="23"/>
      <c r="I1015" s="10">
        <f t="shared" ref="I1015" si="308">SUM(G1015*H1015)</f>
        <v>0</v>
      </c>
    </row>
    <row r="1016" spans="2:13">
      <c r="B1016" s="11" t="s">
        <v>13</v>
      </c>
      <c r="C1016" s="12" t="s">
        <v>15</v>
      </c>
      <c r="D1016" s="28"/>
      <c r="E1016" s="28"/>
      <c r="F1016" s="28"/>
      <c r="G1016" s="34"/>
      <c r="H1016" s="23"/>
      <c r="I1016" s="10">
        <f t="shared" ref="I1016:I1023" si="309">SUM(G1016*H1016)</f>
        <v>0</v>
      </c>
    </row>
    <row r="1017" spans="2:13">
      <c r="B1017" s="11" t="s">
        <v>13</v>
      </c>
      <c r="C1017" s="12" t="s">
        <v>16</v>
      </c>
      <c r="D1017" s="28"/>
      <c r="E1017" s="28"/>
      <c r="F1017" s="28"/>
      <c r="G1017" s="34">
        <f>SUM(G1003)/8</f>
        <v>0.68875000000000008</v>
      </c>
      <c r="H1017" s="23"/>
      <c r="I1017" s="10">
        <f t="shared" si="309"/>
        <v>0</v>
      </c>
    </row>
    <row r="1018" spans="2:13">
      <c r="B1018" s="11" t="s">
        <v>13</v>
      </c>
      <c r="C1018" s="12" t="s">
        <v>16</v>
      </c>
      <c r="D1018" s="28"/>
      <c r="E1018" s="28"/>
      <c r="F1018" s="28"/>
      <c r="G1018" s="34"/>
      <c r="H1018" s="23"/>
      <c r="I1018" s="10">
        <f t="shared" si="309"/>
        <v>0</v>
      </c>
    </row>
    <row r="1019" spans="2:13">
      <c r="B1019" s="11" t="s">
        <v>21</v>
      </c>
      <c r="C1019" s="12" t="s">
        <v>14</v>
      </c>
      <c r="D1019" s="28"/>
      <c r="E1019" s="28"/>
      <c r="F1019" s="28"/>
      <c r="G1019" s="22">
        <f>SUM(G1010:G1013)</f>
        <v>1.6908000000000001</v>
      </c>
      <c r="H1019" s="15">
        <v>37.42</v>
      </c>
      <c r="I1019" s="10">
        <f t="shared" si="309"/>
        <v>63.269736000000009</v>
      </c>
      <c r="K1019" s="5">
        <f>SUM(G1019)*I1001</f>
        <v>1.6908000000000001</v>
      </c>
    </row>
    <row r="1020" spans="2:13">
      <c r="B1020" s="11" t="s">
        <v>21</v>
      </c>
      <c r="C1020" s="12" t="s">
        <v>15</v>
      </c>
      <c r="D1020" s="28"/>
      <c r="E1020" s="28"/>
      <c r="F1020" s="28"/>
      <c r="G1020" s="22">
        <f>SUM(G1014:G1016)</f>
        <v>1</v>
      </c>
      <c r="H1020" s="15">
        <v>37.42</v>
      </c>
      <c r="I1020" s="10">
        <f t="shared" si="309"/>
        <v>37.42</v>
      </c>
      <c r="L1020" s="5">
        <f>SUM(G1020)*I1001</f>
        <v>1</v>
      </c>
    </row>
    <row r="1021" spans="2:13">
      <c r="B1021" s="11" t="s">
        <v>21</v>
      </c>
      <c r="C1021" s="12" t="s">
        <v>16</v>
      </c>
      <c r="D1021" s="28"/>
      <c r="E1021" s="28"/>
      <c r="F1021" s="28"/>
      <c r="G1021" s="22">
        <f>SUM(G1017:G1018)</f>
        <v>0.68875000000000008</v>
      </c>
      <c r="H1021" s="15">
        <v>37.42</v>
      </c>
      <c r="I1021" s="10">
        <f t="shared" si="309"/>
        <v>25.773025000000004</v>
      </c>
      <c r="M1021" s="5">
        <f>SUM(G1021)*I1001</f>
        <v>0.68875000000000008</v>
      </c>
    </row>
    <row r="1022" spans="2:13">
      <c r="B1022" s="11" t="s">
        <v>13</v>
      </c>
      <c r="C1022" s="12" t="s">
        <v>17</v>
      </c>
      <c r="D1022" s="28"/>
      <c r="E1022" s="28"/>
      <c r="F1022" s="28"/>
      <c r="G1022" s="34">
        <v>0.25</v>
      </c>
      <c r="H1022" s="15">
        <v>37.42</v>
      </c>
      <c r="I1022" s="10">
        <f t="shared" si="309"/>
        <v>9.3550000000000004</v>
      </c>
      <c r="L1022" s="5">
        <f>SUM(G1022)*I1001</f>
        <v>0.25</v>
      </c>
    </row>
    <row r="1023" spans="2:13">
      <c r="B1023" s="11" t="s">
        <v>12</v>
      </c>
      <c r="C1023" s="12"/>
      <c r="D1023" s="28"/>
      <c r="E1023" s="28"/>
      <c r="F1023" s="28"/>
      <c r="G1023" s="10"/>
      <c r="H1023" s="15">
        <v>37.42</v>
      </c>
      <c r="I1023" s="10">
        <f t="shared" si="309"/>
        <v>0</v>
      </c>
    </row>
    <row r="1024" spans="2:13">
      <c r="B1024" s="11" t="s">
        <v>11</v>
      </c>
      <c r="C1024" s="12"/>
      <c r="D1024" s="28"/>
      <c r="E1024" s="28"/>
      <c r="F1024" s="28"/>
      <c r="G1024" s="10">
        <v>1</v>
      </c>
      <c r="H1024" s="15">
        <f>SUM(I1003:I1023)*0.01</f>
        <v>1.8873388600000001</v>
      </c>
      <c r="I1024" s="10">
        <f>SUM(G1024*H1024)</f>
        <v>1.8873388600000001</v>
      </c>
    </row>
    <row r="1025" spans="1:13" s="2" customFormat="1" ht="13.6">
      <c r="B1025" s="8" t="s">
        <v>10</v>
      </c>
      <c r="D1025" s="27"/>
      <c r="E1025" s="27"/>
      <c r="F1025" s="27"/>
      <c r="G1025" s="6">
        <f>SUM(G1019:G1022)</f>
        <v>3.6295500000000005</v>
      </c>
      <c r="H1025" s="14"/>
      <c r="I1025" s="6">
        <f>SUM(I1003:I1024)</f>
        <v>190.62122486000001</v>
      </c>
      <c r="J1025" s="6">
        <f>SUM(I1025)*I1001</f>
        <v>190.62122486000001</v>
      </c>
      <c r="K1025" s="6">
        <f>SUM(K1019:K1024)</f>
        <v>1.6908000000000001</v>
      </c>
      <c r="L1025" s="6">
        <f t="shared" ref="L1025:M1025" si="310">SUM(L1019:L1024)</f>
        <v>1.25</v>
      </c>
      <c r="M1025" s="6">
        <f t="shared" si="310"/>
        <v>0.68875000000000008</v>
      </c>
    </row>
    <row r="1026" spans="1:13" ht="15.65">
      <c r="A1026" s="3" t="s">
        <v>9</v>
      </c>
      <c r="B1026" s="154" t="s">
        <v>217</v>
      </c>
      <c r="C1026" s="12" t="s">
        <v>286</v>
      </c>
      <c r="D1026" s="26">
        <v>1.34</v>
      </c>
      <c r="E1026" s="26">
        <v>2.1</v>
      </c>
      <c r="F1026" s="182">
        <v>0.11899999999999999</v>
      </c>
      <c r="G1026" s="10" t="s">
        <v>566</v>
      </c>
      <c r="H1026" s="13" t="s">
        <v>22</v>
      </c>
      <c r="I1026" s="24">
        <v>1</v>
      </c>
    </row>
    <row r="1027" spans="1:13" s="2" customFormat="1" ht="13.6">
      <c r="A1027" s="77" t="s">
        <v>118</v>
      </c>
      <c r="B1027" s="8" t="s">
        <v>3</v>
      </c>
      <c r="C1027" s="2" t="s">
        <v>4</v>
      </c>
      <c r="D1027" s="27" t="s">
        <v>5</v>
      </c>
      <c r="E1027" s="27" t="s">
        <v>5</v>
      </c>
      <c r="F1027" s="27" t="s">
        <v>23</v>
      </c>
      <c r="G1027" s="6" t="s">
        <v>6</v>
      </c>
      <c r="H1027" s="14" t="s">
        <v>7</v>
      </c>
      <c r="I1027" s="6" t="s">
        <v>8</v>
      </c>
      <c r="J1027" s="6"/>
      <c r="K1027" s="6" t="s">
        <v>18</v>
      </c>
      <c r="L1027" s="6" t="s">
        <v>19</v>
      </c>
      <c r="M1027" s="6" t="s">
        <v>20</v>
      </c>
    </row>
    <row r="1028" spans="1:13">
      <c r="A1028" s="30" t="s">
        <v>24</v>
      </c>
      <c r="B1028" s="11" t="s">
        <v>217</v>
      </c>
      <c r="C1028" s="12" t="s">
        <v>585</v>
      </c>
      <c r="D1028" s="28">
        <v>0.125</v>
      </c>
      <c r="E1028" s="28">
        <v>0.05</v>
      </c>
      <c r="F1028" s="28">
        <f t="shared" ref="F1028:F1030" si="311">SUM(D1028*E1028)</f>
        <v>6.2500000000000003E-3</v>
      </c>
      <c r="G1028" s="10">
        <f>SUM(D1026+E1026+E1026+0.4)</f>
        <v>5.9400000000000013</v>
      </c>
      <c r="H1028" s="15">
        <v>550</v>
      </c>
      <c r="I1028" s="10">
        <f t="shared" ref="I1028:I1030" si="312">SUM(F1028*G1028)*H1028</f>
        <v>20.418750000000006</v>
      </c>
    </row>
    <row r="1029" spans="1:13">
      <c r="A1029" s="30" t="s">
        <v>24</v>
      </c>
      <c r="B1029" s="11" t="s">
        <v>580</v>
      </c>
      <c r="C1029" s="12" t="s">
        <v>585</v>
      </c>
      <c r="D1029" s="28">
        <v>0.125</v>
      </c>
      <c r="E1029" s="28">
        <v>2.5000000000000001E-2</v>
      </c>
      <c r="F1029" s="28">
        <f t="shared" si="311"/>
        <v>3.1250000000000002E-3</v>
      </c>
      <c r="G1029" s="10">
        <f>SUM(D1026)</f>
        <v>1.34</v>
      </c>
      <c r="H1029" s="15">
        <v>550</v>
      </c>
      <c r="I1029" s="10">
        <f t="shared" si="312"/>
        <v>2.3031250000000001</v>
      </c>
    </row>
    <row r="1030" spans="1:13">
      <c r="A1030" s="30" t="s">
        <v>24</v>
      </c>
      <c r="B1030" s="11" t="s">
        <v>586</v>
      </c>
      <c r="C1030" s="12" t="s">
        <v>585</v>
      </c>
      <c r="D1030" s="28">
        <v>0.1</v>
      </c>
      <c r="E1030" s="28">
        <v>2.5000000000000001E-2</v>
      </c>
      <c r="F1030" s="28">
        <f t="shared" si="311"/>
        <v>2.5000000000000005E-3</v>
      </c>
      <c r="G1030" s="10">
        <f>SUM(G1028)*2</f>
        <v>11.880000000000003</v>
      </c>
      <c r="H1030" s="15">
        <v>550</v>
      </c>
      <c r="I1030" s="10">
        <f t="shared" si="312"/>
        <v>16.335000000000004</v>
      </c>
    </row>
    <row r="1031" spans="1:13">
      <c r="A1031" s="31" t="s">
        <v>39</v>
      </c>
      <c r="B1031" s="11" t="s">
        <v>558</v>
      </c>
      <c r="C1031" s="12"/>
      <c r="D1031" s="28"/>
      <c r="E1031" s="28"/>
      <c r="F1031" s="28"/>
      <c r="G1031" s="10">
        <v>0</v>
      </c>
      <c r="H1031" s="15">
        <v>2.5</v>
      </c>
      <c r="I1031" s="10">
        <f t="shared" ref="I1031:I1033" si="313">SUM(G1031*H1031)</f>
        <v>0</v>
      </c>
    </row>
    <row r="1032" spans="1:13">
      <c r="A1032" s="31" t="s">
        <v>39</v>
      </c>
      <c r="B1032" s="11" t="s">
        <v>559</v>
      </c>
      <c r="C1032" s="12"/>
      <c r="D1032" s="28"/>
      <c r="E1032" s="28"/>
      <c r="F1032" s="28"/>
      <c r="G1032" s="10">
        <v>2.5</v>
      </c>
      <c r="H1032" s="15">
        <v>3.5</v>
      </c>
      <c r="I1032" s="10">
        <f t="shared" si="313"/>
        <v>8.75</v>
      </c>
    </row>
    <row r="1033" spans="1:13">
      <c r="A1033" s="31" t="s">
        <v>39</v>
      </c>
      <c r="B1033" s="11" t="s">
        <v>560</v>
      </c>
      <c r="C1033" s="12"/>
      <c r="D1033" s="28"/>
      <c r="E1033" s="28"/>
      <c r="F1033" s="28"/>
      <c r="G1033" s="10">
        <v>0</v>
      </c>
      <c r="H1033" s="15">
        <v>1.5</v>
      </c>
      <c r="I1033" s="10">
        <f t="shared" si="313"/>
        <v>0</v>
      </c>
    </row>
    <row r="1034" spans="1:13">
      <c r="B1034" s="11" t="s">
        <v>27</v>
      </c>
      <c r="C1034" s="12"/>
      <c r="D1034" s="28"/>
      <c r="E1034" s="28"/>
      <c r="F1034" s="28"/>
      <c r="G1034" s="10">
        <f>SUM(G1028)</f>
        <v>5.9400000000000013</v>
      </c>
      <c r="H1034" s="15">
        <f>SUM(D1028+D1028+E1028+E1028)*2</f>
        <v>0.7</v>
      </c>
      <c r="I1034" s="10">
        <f t="shared" ref="I1034:I1039" si="314">SUM(G1034*H1034)</f>
        <v>4.1580000000000004</v>
      </c>
    </row>
    <row r="1035" spans="1:13">
      <c r="B1035" s="11" t="s">
        <v>13</v>
      </c>
      <c r="C1035" s="12" t="s">
        <v>14</v>
      </c>
      <c r="D1035" s="28" t="s">
        <v>29</v>
      </c>
      <c r="E1035" s="28"/>
      <c r="F1035" s="28">
        <f>SUM(G1028)</f>
        <v>5.9400000000000013</v>
      </c>
      <c r="G1035" s="34">
        <f>SUM(F1035)/25</f>
        <v>0.23760000000000006</v>
      </c>
      <c r="H1035" s="23"/>
      <c r="I1035" s="10">
        <f t="shared" si="314"/>
        <v>0</v>
      </c>
    </row>
    <row r="1036" spans="1:13">
      <c r="B1036" s="11" t="s">
        <v>13</v>
      </c>
      <c r="C1036" s="12" t="s">
        <v>14</v>
      </c>
      <c r="D1036" s="28" t="s">
        <v>60</v>
      </c>
      <c r="E1036" s="28"/>
      <c r="F1036" s="81">
        <v>2</v>
      </c>
      <c r="G1036" s="34">
        <f>SUM(F1036)*0.25</f>
        <v>0.5</v>
      </c>
      <c r="H1036" s="23"/>
      <c r="I1036" s="10">
        <f t="shared" si="314"/>
        <v>0</v>
      </c>
    </row>
    <row r="1037" spans="1:13">
      <c r="B1037" s="11" t="s">
        <v>13</v>
      </c>
      <c r="C1037" s="12" t="s">
        <v>14</v>
      </c>
      <c r="D1037" s="28" t="s">
        <v>113</v>
      </c>
      <c r="E1037" s="28"/>
      <c r="F1037" s="28"/>
      <c r="G1037" s="34">
        <f>SUM(G1035:G1036)</f>
        <v>0.73760000000000003</v>
      </c>
      <c r="H1037" s="23"/>
      <c r="I1037" s="10">
        <f t="shared" si="314"/>
        <v>0</v>
      </c>
    </row>
    <row r="1038" spans="1:13">
      <c r="B1038" s="11" t="s">
        <v>13</v>
      </c>
      <c r="C1038" s="12" t="s">
        <v>14</v>
      </c>
      <c r="D1038" s="28" t="s">
        <v>558</v>
      </c>
      <c r="E1038" s="28"/>
      <c r="F1038" s="28"/>
      <c r="G1038" s="34">
        <v>0.25</v>
      </c>
      <c r="H1038" s="23"/>
      <c r="I1038" s="10">
        <f t="shared" si="314"/>
        <v>0</v>
      </c>
    </row>
    <row r="1039" spans="1:13">
      <c r="B1039" s="11" t="s">
        <v>13</v>
      </c>
      <c r="C1039" s="12" t="s">
        <v>15</v>
      </c>
      <c r="D1039" s="28"/>
      <c r="E1039" s="28"/>
      <c r="F1039" s="28"/>
      <c r="G1039" s="34">
        <v>1</v>
      </c>
      <c r="H1039" s="23"/>
      <c r="I1039" s="10">
        <f t="shared" si="314"/>
        <v>0</v>
      </c>
    </row>
    <row r="1040" spans="1:13">
      <c r="B1040" s="11" t="s">
        <v>13</v>
      </c>
      <c r="C1040" s="12" t="s">
        <v>15</v>
      </c>
      <c r="D1040" s="28"/>
      <c r="E1040" s="28"/>
      <c r="F1040" s="28"/>
      <c r="G1040" s="34"/>
      <c r="H1040" s="23"/>
      <c r="I1040" s="10">
        <f t="shared" ref="I1040" si="315">SUM(G1040*H1040)</f>
        <v>0</v>
      </c>
    </row>
    <row r="1041" spans="1:13">
      <c r="B1041" s="11" t="s">
        <v>13</v>
      </c>
      <c r="C1041" s="12" t="s">
        <v>15</v>
      </c>
      <c r="D1041" s="28"/>
      <c r="E1041" s="28"/>
      <c r="F1041" s="28"/>
      <c r="G1041" s="34"/>
      <c r="H1041" s="23"/>
      <c r="I1041" s="10">
        <f t="shared" ref="I1041:I1048" si="316">SUM(G1041*H1041)</f>
        <v>0</v>
      </c>
    </row>
    <row r="1042" spans="1:13">
      <c r="B1042" s="11" t="s">
        <v>13</v>
      </c>
      <c r="C1042" s="12" t="s">
        <v>16</v>
      </c>
      <c r="D1042" s="28"/>
      <c r="E1042" s="28"/>
      <c r="F1042" s="28"/>
      <c r="G1042" s="34">
        <f>SUM(G1028)/8</f>
        <v>0.74250000000000016</v>
      </c>
      <c r="H1042" s="23"/>
      <c r="I1042" s="10">
        <f t="shared" si="316"/>
        <v>0</v>
      </c>
    </row>
    <row r="1043" spans="1:13">
      <c r="B1043" s="11" t="s">
        <v>13</v>
      </c>
      <c r="C1043" s="12" t="s">
        <v>16</v>
      </c>
      <c r="D1043" s="28"/>
      <c r="E1043" s="28"/>
      <c r="F1043" s="28"/>
      <c r="G1043" s="34"/>
      <c r="H1043" s="23"/>
      <c r="I1043" s="10">
        <f t="shared" si="316"/>
        <v>0</v>
      </c>
    </row>
    <row r="1044" spans="1:13">
      <c r="B1044" s="11" t="s">
        <v>21</v>
      </c>
      <c r="C1044" s="12" t="s">
        <v>14</v>
      </c>
      <c r="D1044" s="28"/>
      <c r="E1044" s="28"/>
      <c r="F1044" s="28"/>
      <c r="G1044" s="22">
        <f>SUM(G1035:G1038)</f>
        <v>1.7252000000000001</v>
      </c>
      <c r="H1044" s="15">
        <v>37.42</v>
      </c>
      <c r="I1044" s="10">
        <f t="shared" si="316"/>
        <v>64.556984</v>
      </c>
      <c r="K1044" s="5">
        <f>SUM(G1044)*I1026</f>
        <v>1.7252000000000001</v>
      </c>
    </row>
    <row r="1045" spans="1:13">
      <c r="B1045" s="11" t="s">
        <v>21</v>
      </c>
      <c r="C1045" s="12" t="s">
        <v>15</v>
      </c>
      <c r="D1045" s="28"/>
      <c r="E1045" s="28"/>
      <c r="F1045" s="28"/>
      <c r="G1045" s="22">
        <f>SUM(G1039:G1041)</f>
        <v>1</v>
      </c>
      <c r="H1045" s="15">
        <v>37.42</v>
      </c>
      <c r="I1045" s="10">
        <f t="shared" si="316"/>
        <v>37.42</v>
      </c>
      <c r="L1045" s="5">
        <f>SUM(G1045)*I1026</f>
        <v>1</v>
      </c>
    </row>
    <row r="1046" spans="1:13">
      <c r="B1046" s="11" t="s">
        <v>21</v>
      </c>
      <c r="C1046" s="12" t="s">
        <v>16</v>
      </c>
      <c r="D1046" s="28"/>
      <c r="E1046" s="28"/>
      <c r="F1046" s="28"/>
      <c r="G1046" s="22">
        <f>SUM(G1042:G1043)</f>
        <v>0.74250000000000016</v>
      </c>
      <c r="H1046" s="15">
        <v>37.42</v>
      </c>
      <c r="I1046" s="10">
        <f t="shared" si="316"/>
        <v>27.784350000000007</v>
      </c>
      <c r="M1046" s="5">
        <f>SUM(G1046)*I1026</f>
        <v>0.74250000000000016</v>
      </c>
    </row>
    <row r="1047" spans="1:13">
      <c r="B1047" s="11" t="s">
        <v>13</v>
      </c>
      <c r="C1047" s="12" t="s">
        <v>17</v>
      </c>
      <c r="D1047" s="28"/>
      <c r="E1047" s="28"/>
      <c r="F1047" s="28"/>
      <c r="G1047" s="34">
        <v>0.25</v>
      </c>
      <c r="H1047" s="15">
        <v>37.42</v>
      </c>
      <c r="I1047" s="10">
        <f t="shared" si="316"/>
        <v>9.3550000000000004</v>
      </c>
      <c r="L1047" s="5">
        <f>SUM(G1047)*I1026</f>
        <v>0.25</v>
      </c>
    </row>
    <row r="1048" spans="1:13">
      <c r="B1048" s="11" t="s">
        <v>12</v>
      </c>
      <c r="C1048" s="12"/>
      <c r="D1048" s="28"/>
      <c r="E1048" s="28"/>
      <c r="F1048" s="28"/>
      <c r="G1048" s="10"/>
      <c r="H1048" s="15">
        <v>37.42</v>
      </c>
      <c r="I1048" s="10">
        <f t="shared" si="316"/>
        <v>0</v>
      </c>
    </row>
    <row r="1049" spans="1:13">
      <c r="B1049" s="11" t="s">
        <v>11</v>
      </c>
      <c r="C1049" s="12"/>
      <c r="D1049" s="28"/>
      <c r="E1049" s="28"/>
      <c r="F1049" s="28"/>
      <c r="G1049" s="10">
        <v>1</v>
      </c>
      <c r="H1049" s="15">
        <f>SUM(I1028:I1048)*0.01</f>
        <v>1.9108120900000003</v>
      </c>
      <c r="I1049" s="10">
        <f>SUM(G1049*H1049)</f>
        <v>1.9108120900000003</v>
      </c>
    </row>
    <row r="1050" spans="1:13" s="2" customFormat="1" ht="13.6">
      <c r="B1050" s="8" t="s">
        <v>10</v>
      </c>
      <c r="D1050" s="27"/>
      <c r="E1050" s="27"/>
      <c r="F1050" s="27"/>
      <c r="G1050" s="6">
        <f>SUM(G1044:G1047)</f>
        <v>3.7177000000000002</v>
      </c>
      <c r="H1050" s="14"/>
      <c r="I1050" s="6">
        <f>SUM(I1028:I1049)</f>
        <v>192.99202109000004</v>
      </c>
      <c r="J1050" s="6">
        <f>SUM(I1050)*I1026</f>
        <v>192.99202109000004</v>
      </c>
      <c r="K1050" s="6">
        <f>SUM(K1044:K1049)</f>
        <v>1.7252000000000001</v>
      </c>
      <c r="L1050" s="6">
        <f t="shared" ref="L1050:M1050" si="317">SUM(L1044:L1049)</f>
        <v>1.25</v>
      </c>
      <c r="M1050" s="6">
        <f t="shared" si="317"/>
        <v>0.74250000000000016</v>
      </c>
    </row>
    <row r="1051" spans="1:13" ht="15.65">
      <c r="A1051" s="3" t="s">
        <v>9</v>
      </c>
      <c r="B1051" s="154" t="s">
        <v>217</v>
      </c>
      <c r="C1051" s="12" t="s">
        <v>286</v>
      </c>
      <c r="D1051" s="26">
        <v>1.94</v>
      </c>
      <c r="E1051" s="26">
        <v>2.1</v>
      </c>
      <c r="F1051" s="182">
        <v>0.10199999999999999</v>
      </c>
      <c r="G1051" s="10" t="s">
        <v>566</v>
      </c>
      <c r="H1051" s="13" t="s">
        <v>22</v>
      </c>
      <c r="I1051" s="24">
        <v>4</v>
      </c>
    </row>
    <row r="1052" spans="1:13" s="2" customFormat="1" ht="13.6">
      <c r="A1052" s="77" t="s">
        <v>118</v>
      </c>
      <c r="B1052" s="8" t="s">
        <v>3</v>
      </c>
      <c r="C1052" s="2" t="s">
        <v>4</v>
      </c>
      <c r="D1052" s="27" t="s">
        <v>5</v>
      </c>
      <c r="E1052" s="27" t="s">
        <v>5</v>
      </c>
      <c r="F1052" s="27" t="s">
        <v>23</v>
      </c>
      <c r="G1052" s="6" t="s">
        <v>6</v>
      </c>
      <c r="H1052" s="14" t="s">
        <v>7</v>
      </c>
      <c r="I1052" s="6" t="s">
        <v>8</v>
      </c>
      <c r="J1052" s="6"/>
      <c r="K1052" s="6" t="s">
        <v>18</v>
      </c>
      <c r="L1052" s="6" t="s">
        <v>19</v>
      </c>
      <c r="M1052" s="6" t="s">
        <v>20</v>
      </c>
    </row>
    <row r="1053" spans="1:13">
      <c r="A1053" s="30" t="s">
        <v>24</v>
      </c>
      <c r="B1053" s="11" t="s">
        <v>217</v>
      </c>
      <c r="C1053" s="12" t="s">
        <v>585</v>
      </c>
      <c r="D1053" s="28">
        <v>0.125</v>
      </c>
      <c r="E1053" s="28">
        <v>0.05</v>
      </c>
      <c r="F1053" s="28">
        <f t="shared" ref="F1053:F1055" si="318">SUM(D1053*E1053)</f>
        <v>6.2500000000000003E-3</v>
      </c>
      <c r="G1053" s="10">
        <f>SUM(D1051+E1051+E1051+0.4)</f>
        <v>6.5400000000000009</v>
      </c>
      <c r="H1053" s="15">
        <v>550</v>
      </c>
      <c r="I1053" s="10">
        <f t="shared" ref="I1053:I1055" si="319">SUM(F1053*G1053)*H1053</f>
        <v>22.481250000000006</v>
      </c>
    </row>
    <row r="1054" spans="1:13">
      <c r="A1054" s="30" t="s">
        <v>24</v>
      </c>
      <c r="B1054" s="11" t="s">
        <v>580</v>
      </c>
      <c r="C1054" s="12" t="s">
        <v>585</v>
      </c>
      <c r="D1054" s="28">
        <v>0.125</v>
      </c>
      <c r="E1054" s="28">
        <v>2.5000000000000001E-2</v>
      </c>
      <c r="F1054" s="28">
        <f t="shared" si="318"/>
        <v>3.1250000000000002E-3</v>
      </c>
      <c r="G1054" s="10">
        <f>SUM(D1051)</f>
        <v>1.94</v>
      </c>
      <c r="H1054" s="15">
        <v>550</v>
      </c>
      <c r="I1054" s="10">
        <f t="shared" si="319"/>
        <v>3.3343750000000001</v>
      </c>
    </row>
    <row r="1055" spans="1:13">
      <c r="A1055" s="30" t="s">
        <v>24</v>
      </c>
      <c r="B1055" s="11" t="s">
        <v>586</v>
      </c>
      <c r="C1055" s="12" t="s">
        <v>585</v>
      </c>
      <c r="D1055" s="28">
        <v>0.1</v>
      </c>
      <c r="E1055" s="28">
        <v>2.5000000000000001E-2</v>
      </c>
      <c r="F1055" s="28">
        <f t="shared" si="318"/>
        <v>2.5000000000000005E-3</v>
      </c>
      <c r="G1055" s="10">
        <f>SUM(G1053)*2</f>
        <v>13.080000000000002</v>
      </c>
      <c r="H1055" s="15">
        <v>550</v>
      </c>
      <c r="I1055" s="10">
        <f t="shared" si="319"/>
        <v>17.985000000000007</v>
      </c>
    </row>
    <row r="1056" spans="1:13">
      <c r="A1056" s="31" t="s">
        <v>39</v>
      </c>
      <c r="B1056" s="11" t="s">
        <v>558</v>
      </c>
      <c r="C1056" s="12"/>
      <c r="D1056" s="28"/>
      <c r="E1056" s="28"/>
      <c r="F1056" s="28"/>
      <c r="G1056" s="10">
        <v>0</v>
      </c>
      <c r="H1056" s="15">
        <v>2.5</v>
      </c>
      <c r="I1056" s="10">
        <f t="shared" ref="I1056:I1058" si="320">SUM(G1056*H1056)</f>
        <v>0</v>
      </c>
    </row>
    <row r="1057" spans="1:13">
      <c r="A1057" s="31" t="s">
        <v>39</v>
      </c>
      <c r="B1057" s="11" t="s">
        <v>559</v>
      </c>
      <c r="C1057" s="12"/>
      <c r="D1057" s="28"/>
      <c r="E1057" s="28"/>
      <c r="F1057" s="28"/>
      <c r="G1057" s="10">
        <v>2.5</v>
      </c>
      <c r="H1057" s="15">
        <v>3.5</v>
      </c>
      <c r="I1057" s="10">
        <f t="shared" si="320"/>
        <v>8.75</v>
      </c>
    </row>
    <row r="1058" spans="1:13">
      <c r="A1058" s="31" t="s">
        <v>39</v>
      </c>
      <c r="B1058" s="11" t="s">
        <v>560</v>
      </c>
      <c r="C1058" s="12"/>
      <c r="D1058" s="28"/>
      <c r="E1058" s="28"/>
      <c r="F1058" s="28"/>
      <c r="G1058" s="10">
        <v>0</v>
      </c>
      <c r="H1058" s="15">
        <v>1.5</v>
      </c>
      <c r="I1058" s="10">
        <f t="shared" si="320"/>
        <v>0</v>
      </c>
    </row>
    <row r="1059" spans="1:13">
      <c r="B1059" s="11" t="s">
        <v>27</v>
      </c>
      <c r="C1059" s="12"/>
      <c r="D1059" s="28"/>
      <c r="E1059" s="28"/>
      <c r="F1059" s="28"/>
      <c r="G1059" s="10">
        <f>SUM(G1053)</f>
        <v>6.5400000000000009</v>
      </c>
      <c r="H1059" s="15">
        <f>SUM(D1053+D1053+E1053+E1053)*2</f>
        <v>0.7</v>
      </c>
      <c r="I1059" s="10">
        <f t="shared" ref="I1059:I1064" si="321">SUM(G1059*H1059)</f>
        <v>4.5780000000000003</v>
      </c>
    </row>
    <row r="1060" spans="1:13">
      <c r="B1060" s="11" t="s">
        <v>13</v>
      </c>
      <c r="C1060" s="12" t="s">
        <v>14</v>
      </c>
      <c r="D1060" s="28" t="s">
        <v>29</v>
      </c>
      <c r="E1060" s="28"/>
      <c r="F1060" s="28">
        <f>SUM(G1053)</f>
        <v>6.5400000000000009</v>
      </c>
      <c r="G1060" s="34">
        <f>SUM(F1060)/25</f>
        <v>0.26160000000000005</v>
      </c>
      <c r="H1060" s="23"/>
      <c r="I1060" s="10">
        <f t="shared" si="321"/>
        <v>0</v>
      </c>
    </row>
    <row r="1061" spans="1:13">
      <c r="B1061" s="11" t="s">
        <v>13</v>
      </c>
      <c r="C1061" s="12" t="s">
        <v>14</v>
      </c>
      <c r="D1061" s="28" t="s">
        <v>60</v>
      </c>
      <c r="E1061" s="28"/>
      <c r="F1061" s="81">
        <v>2</v>
      </c>
      <c r="G1061" s="34">
        <f>SUM(F1061)*0.25</f>
        <v>0.5</v>
      </c>
      <c r="H1061" s="23"/>
      <c r="I1061" s="10">
        <f t="shared" si="321"/>
        <v>0</v>
      </c>
    </row>
    <row r="1062" spans="1:13">
      <c r="B1062" s="11" t="s">
        <v>13</v>
      </c>
      <c r="C1062" s="12" t="s">
        <v>14</v>
      </c>
      <c r="D1062" s="28" t="s">
        <v>113</v>
      </c>
      <c r="E1062" s="28"/>
      <c r="F1062" s="28"/>
      <c r="G1062" s="34">
        <f>SUM(G1060:G1061)</f>
        <v>0.76160000000000005</v>
      </c>
      <c r="H1062" s="23"/>
      <c r="I1062" s="10">
        <f t="shared" si="321"/>
        <v>0</v>
      </c>
    </row>
    <row r="1063" spans="1:13">
      <c r="B1063" s="11" t="s">
        <v>13</v>
      </c>
      <c r="C1063" s="12" t="s">
        <v>14</v>
      </c>
      <c r="D1063" s="28" t="s">
        <v>558</v>
      </c>
      <c r="E1063" s="28"/>
      <c r="F1063" s="28"/>
      <c r="G1063" s="34">
        <v>0.25</v>
      </c>
      <c r="H1063" s="23"/>
      <c r="I1063" s="10">
        <f t="shared" si="321"/>
        <v>0</v>
      </c>
    </row>
    <row r="1064" spans="1:13">
      <c r="B1064" s="11" t="s">
        <v>13</v>
      </c>
      <c r="C1064" s="12" t="s">
        <v>15</v>
      </c>
      <c r="D1064" s="28"/>
      <c r="E1064" s="28"/>
      <c r="F1064" s="28"/>
      <c r="G1064" s="34">
        <v>1</v>
      </c>
      <c r="H1064" s="23"/>
      <c r="I1064" s="10">
        <f t="shared" si="321"/>
        <v>0</v>
      </c>
    </row>
    <row r="1065" spans="1:13">
      <c r="B1065" s="11" t="s">
        <v>13</v>
      </c>
      <c r="C1065" s="12" t="s">
        <v>15</v>
      </c>
      <c r="D1065" s="28"/>
      <c r="E1065" s="28"/>
      <c r="F1065" s="28"/>
      <c r="G1065" s="34"/>
      <c r="H1065" s="23"/>
      <c r="I1065" s="10">
        <f t="shared" ref="I1065" si="322">SUM(G1065*H1065)</f>
        <v>0</v>
      </c>
    </row>
    <row r="1066" spans="1:13">
      <c r="B1066" s="11" t="s">
        <v>13</v>
      </c>
      <c r="C1066" s="12" t="s">
        <v>15</v>
      </c>
      <c r="D1066" s="28"/>
      <c r="E1066" s="28"/>
      <c r="F1066" s="28"/>
      <c r="G1066" s="34"/>
      <c r="H1066" s="23"/>
      <c r="I1066" s="10">
        <f t="shared" ref="I1066:I1073" si="323">SUM(G1066*H1066)</f>
        <v>0</v>
      </c>
    </row>
    <row r="1067" spans="1:13">
      <c r="B1067" s="11" t="s">
        <v>13</v>
      </c>
      <c r="C1067" s="12" t="s">
        <v>16</v>
      </c>
      <c r="D1067" s="28"/>
      <c r="E1067" s="28"/>
      <c r="F1067" s="28"/>
      <c r="G1067" s="34">
        <f>SUM(G1053)/8</f>
        <v>0.81750000000000012</v>
      </c>
      <c r="H1067" s="23"/>
      <c r="I1067" s="10">
        <f t="shared" si="323"/>
        <v>0</v>
      </c>
    </row>
    <row r="1068" spans="1:13">
      <c r="B1068" s="11" t="s">
        <v>13</v>
      </c>
      <c r="C1068" s="12" t="s">
        <v>16</v>
      </c>
      <c r="D1068" s="28"/>
      <c r="E1068" s="28"/>
      <c r="F1068" s="28"/>
      <c r="G1068" s="34"/>
      <c r="H1068" s="23"/>
      <c r="I1068" s="10">
        <f t="shared" si="323"/>
        <v>0</v>
      </c>
    </row>
    <row r="1069" spans="1:13">
      <c r="B1069" s="11" t="s">
        <v>21</v>
      </c>
      <c r="C1069" s="12" t="s">
        <v>14</v>
      </c>
      <c r="D1069" s="28"/>
      <c r="E1069" s="28"/>
      <c r="F1069" s="28"/>
      <c r="G1069" s="22">
        <f>SUM(G1060:G1063)</f>
        <v>1.7732000000000001</v>
      </c>
      <c r="H1069" s="15">
        <v>37.42</v>
      </c>
      <c r="I1069" s="10">
        <f t="shared" si="323"/>
        <v>66.353144</v>
      </c>
      <c r="K1069" s="5">
        <f>SUM(G1069)*I1051</f>
        <v>7.0928000000000004</v>
      </c>
    </row>
    <row r="1070" spans="1:13">
      <c r="B1070" s="11" t="s">
        <v>21</v>
      </c>
      <c r="C1070" s="12" t="s">
        <v>15</v>
      </c>
      <c r="D1070" s="28"/>
      <c r="E1070" s="28"/>
      <c r="F1070" s="28"/>
      <c r="G1070" s="22">
        <f>SUM(G1064:G1066)</f>
        <v>1</v>
      </c>
      <c r="H1070" s="15">
        <v>37.42</v>
      </c>
      <c r="I1070" s="10">
        <f t="shared" si="323"/>
        <v>37.42</v>
      </c>
      <c r="L1070" s="5">
        <f>SUM(G1070)*I1051</f>
        <v>4</v>
      </c>
    </row>
    <row r="1071" spans="1:13">
      <c r="B1071" s="11" t="s">
        <v>21</v>
      </c>
      <c r="C1071" s="12" t="s">
        <v>16</v>
      </c>
      <c r="D1071" s="28"/>
      <c r="E1071" s="28"/>
      <c r="F1071" s="28"/>
      <c r="G1071" s="22">
        <f>SUM(G1067:G1068)</f>
        <v>0.81750000000000012</v>
      </c>
      <c r="H1071" s="15">
        <v>37.42</v>
      </c>
      <c r="I1071" s="10">
        <f t="shared" si="323"/>
        <v>30.590850000000007</v>
      </c>
      <c r="M1071" s="5">
        <f>SUM(G1071)*I1051</f>
        <v>3.2700000000000005</v>
      </c>
    </row>
    <row r="1072" spans="1:13">
      <c r="B1072" s="11" t="s">
        <v>13</v>
      </c>
      <c r="C1072" s="12" t="s">
        <v>17</v>
      </c>
      <c r="D1072" s="28"/>
      <c r="E1072" s="28"/>
      <c r="F1072" s="28"/>
      <c r="G1072" s="34">
        <v>0.25</v>
      </c>
      <c r="H1072" s="15">
        <v>37.42</v>
      </c>
      <c r="I1072" s="10">
        <f t="shared" si="323"/>
        <v>9.3550000000000004</v>
      </c>
      <c r="L1072" s="5">
        <f>SUM(G1072)*I1051</f>
        <v>1</v>
      </c>
    </row>
    <row r="1073" spans="1:13">
      <c r="B1073" s="11" t="s">
        <v>12</v>
      </c>
      <c r="C1073" s="12"/>
      <c r="D1073" s="28"/>
      <c r="E1073" s="28"/>
      <c r="F1073" s="28"/>
      <c r="G1073" s="10"/>
      <c r="H1073" s="15">
        <v>37.42</v>
      </c>
      <c r="I1073" s="10">
        <f t="shared" si="323"/>
        <v>0</v>
      </c>
    </row>
    <row r="1074" spans="1:13">
      <c r="B1074" s="11" t="s">
        <v>11</v>
      </c>
      <c r="C1074" s="12"/>
      <c r="D1074" s="28"/>
      <c r="E1074" s="28"/>
      <c r="F1074" s="28"/>
      <c r="G1074" s="10">
        <v>1</v>
      </c>
      <c r="H1074" s="15">
        <f>SUM(I1053:I1073)*0.01</f>
        <v>2.0084761900000001</v>
      </c>
      <c r="I1074" s="10">
        <f>SUM(G1074*H1074)</f>
        <v>2.0084761900000001</v>
      </c>
    </row>
    <row r="1075" spans="1:13" s="2" customFormat="1" ht="13.6">
      <c r="B1075" s="8" t="s">
        <v>10</v>
      </c>
      <c r="D1075" s="27"/>
      <c r="E1075" s="27"/>
      <c r="F1075" s="27"/>
      <c r="G1075" s="6">
        <f>SUM(G1069:G1072)</f>
        <v>3.8407</v>
      </c>
      <c r="H1075" s="14"/>
      <c r="I1075" s="6">
        <f>SUM(I1053:I1074)</f>
        <v>202.85609519000002</v>
      </c>
      <c r="J1075" s="6">
        <f>SUM(I1075)*I1051</f>
        <v>811.42438076000008</v>
      </c>
      <c r="K1075" s="6">
        <f>SUM(K1069:K1074)</f>
        <v>7.0928000000000004</v>
      </c>
      <c r="L1075" s="6">
        <f t="shared" ref="L1075:M1075" si="324">SUM(L1069:L1074)</f>
        <v>5</v>
      </c>
      <c r="M1075" s="6">
        <f t="shared" si="324"/>
        <v>3.2700000000000005</v>
      </c>
    </row>
    <row r="1076" spans="1:13" ht="15.65">
      <c r="A1076" s="3" t="s">
        <v>9</v>
      </c>
      <c r="B1076" s="154" t="s">
        <v>217</v>
      </c>
      <c r="C1076" s="12" t="s">
        <v>286</v>
      </c>
      <c r="D1076" s="26">
        <v>1.34</v>
      </c>
      <c r="E1076" s="26">
        <v>1.28</v>
      </c>
      <c r="F1076" s="182">
        <v>0.1</v>
      </c>
      <c r="G1076" s="10" t="s">
        <v>581</v>
      </c>
      <c r="H1076" s="13" t="s">
        <v>22</v>
      </c>
      <c r="I1076" s="24">
        <v>1</v>
      </c>
    </row>
    <row r="1077" spans="1:13" s="2" customFormat="1" ht="13.6">
      <c r="A1077" s="77" t="s">
        <v>118</v>
      </c>
      <c r="B1077" s="8" t="s">
        <v>3</v>
      </c>
      <c r="C1077" s="2" t="s">
        <v>4</v>
      </c>
      <c r="D1077" s="27" t="s">
        <v>5</v>
      </c>
      <c r="E1077" s="27" t="s">
        <v>5</v>
      </c>
      <c r="F1077" s="27" t="s">
        <v>23</v>
      </c>
      <c r="G1077" s="6" t="s">
        <v>6</v>
      </c>
      <c r="H1077" s="14" t="s">
        <v>7</v>
      </c>
      <c r="I1077" s="6" t="s">
        <v>8</v>
      </c>
      <c r="J1077" s="6"/>
      <c r="K1077" s="6" t="s">
        <v>18</v>
      </c>
      <c r="L1077" s="6" t="s">
        <v>19</v>
      </c>
      <c r="M1077" s="6" t="s">
        <v>20</v>
      </c>
    </row>
    <row r="1078" spans="1:13">
      <c r="A1078" s="30" t="s">
        <v>24</v>
      </c>
      <c r="B1078" s="11" t="s">
        <v>217</v>
      </c>
      <c r="C1078" s="12" t="s">
        <v>578</v>
      </c>
      <c r="D1078" s="28">
        <v>0.125</v>
      </c>
      <c r="E1078" s="28">
        <v>0.05</v>
      </c>
      <c r="F1078" s="28">
        <f t="shared" ref="F1078:F1080" si="325">SUM(D1078*E1078)</f>
        <v>6.2500000000000003E-3</v>
      </c>
      <c r="G1078" s="10">
        <f>SUM(D1076+E1076+E1076+0.4)</f>
        <v>4.3000000000000007</v>
      </c>
      <c r="H1078" s="15">
        <v>1800</v>
      </c>
      <c r="I1078" s="10">
        <f t="shared" ref="I1078:I1080" si="326">SUM(F1078*G1078)*H1078</f>
        <v>48.375000000000014</v>
      </c>
    </row>
    <row r="1079" spans="1:13">
      <c r="A1079" s="30" t="s">
        <v>24</v>
      </c>
      <c r="B1079" s="11" t="s">
        <v>580</v>
      </c>
      <c r="C1079" s="12" t="s">
        <v>578</v>
      </c>
      <c r="D1079" s="28">
        <v>0.125</v>
      </c>
      <c r="E1079" s="28">
        <v>2.5000000000000001E-2</v>
      </c>
      <c r="F1079" s="28">
        <f t="shared" si="325"/>
        <v>3.1250000000000002E-3</v>
      </c>
      <c r="G1079" s="10">
        <f>SUM(D1076)</f>
        <v>1.34</v>
      </c>
      <c r="H1079" s="15">
        <v>1800</v>
      </c>
      <c r="I1079" s="10">
        <f t="shared" si="326"/>
        <v>7.5375000000000005</v>
      </c>
    </row>
    <row r="1080" spans="1:13">
      <c r="A1080" s="30" t="s">
        <v>24</v>
      </c>
      <c r="B1080" s="11" t="s">
        <v>586</v>
      </c>
      <c r="C1080" s="12" t="s">
        <v>585</v>
      </c>
      <c r="D1080" s="28">
        <v>0.1</v>
      </c>
      <c r="E1080" s="28">
        <v>2.5000000000000001E-2</v>
      </c>
      <c r="F1080" s="28">
        <f t="shared" si="325"/>
        <v>2.5000000000000005E-3</v>
      </c>
      <c r="G1080" s="10">
        <f>SUM(G1078)*2</f>
        <v>8.6000000000000014</v>
      </c>
      <c r="H1080" s="15">
        <v>550</v>
      </c>
      <c r="I1080" s="10">
        <f t="shared" si="326"/>
        <v>11.825000000000005</v>
      </c>
    </row>
    <row r="1081" spans="1:13">
      <c r="A1081" s="31" t="s">
        <v>39</v>
      </c>
      <c r="B1081" s="11" t="s">
        <v>558</v>
      </c>
      <c r="C1081" s="12"/>
      <c r="D1081" s="28"/>
      <c r="E1081" s="28"/>
      <c r="F1081" s="28"/>
      <c r="G1081" s="10">
        <v>3</v>
      </c>
      <c r="H1081" s="15">
        <v>2.5</v>
      </c>
      <c r="I1081" s="10">
        <f t="shared" ref="I1081:I1083" si="327">SUM(G1081*H1081)</f>
        <v>7.5</v>
      </c>
    </row>
    <row r="1082" spans="1:13">
      <c r="A1082" s="31" t="s">
        <v>39</v>
      </c>
      <c r="B1082" s="11" t="s">
        <v>559</v>
      </c>
      <c r="C1082" s="12"/>
      <c r="D1082" s="28"/>
      <c r="E1082" s="28"/>
      <c r="F1082" s="28"/>
      <c r="G1082" s="10">
        <v>3</v>
      </c>
      <c r="H1082" s="15">
        <v>3.5</v>
      </c>
      <c r="I1082" s="10">
        <f t="shared" si="327"/>
        <v>10.5</v>
      </c>
    </row>
    <row r="1083" spans="1:13">
      <c r="A1083" s="31" t="s">
        <v>39</v>
      </c>
      <c r="B1083" s="11" t="s">
        <v>560</v>
      </c>
      <c r="C1083" s="12"/>
      <c r="D1083" s="28"/>
      <c r="E1083" s="28"/>
      <c r="F1083" s="28"/>
      <c r="G1083" s="10">
        <v>0</v>
      </c>
      <c r="H1083" s="15">
        <v>1.5</v>
      </c>
      <c r="I1083" s="10">
        <f t="shared" si="327"/>
        <v>0</v>
      </c>
    </row>
    <row r="1084" spans="1:13">
      <c r="B1084" s="11" t="s">
        <v>27</v>
      </c>
      <c r="C1084" s="12"/>
      <c r="D1084" s="28"/>
      <c r="E1084" s="28"/>
      <c r="F1084" s="28"/>
      <c r="G1084" s="10">
        <f>SUM(G1078)</f>
        <v>4.3000000000000007</v>
      </c>
      <c r="H1084" s="15">
        <f>SUM(D1078+D1078+E1078+E1078)*2</f>
        <v>0.7</v>
      </c>
      <c r="I1084" s="10">
        <f t="shared" ref="I1084:I1089" si="328">SUM(G1084*H1084)</f>
        <v>3.0100000000000002</v>
      </c>
    </row>
    <row r="1085" spans="1:13">
      <c r="B1085" s="11" t="s">
        <v>13</v>
      </c>
      <c r="C1085" s="12" t="s">
        <v>14</v>
      </c>
      <c r="D1085" s="28" t="s">
        <v>29</v>
      </c>
      <c r="E1085" s="28"/>
      <c r="F1085" s="28">
        <f>SUM(G1078)</f>
        <v>4.3000000000000007</v>
      </c>
      <c r="G1085" s="34">
        <f>SUM(F1085)/20</f>
        <v>0.21500000000000002</v>
      </c>
      <c r="H1085" s="23"/>
      <c r="I1085" s="10">
        <f t="shared" si="328"/>
        <v>0</v>
      </c>
    </row>
    <row r="1086" spans="1:13">
      <c r="B1086" s="11" t="s">
        <v>13</v>
      </c>
      <c r="C1086" s="12" t="s">
        <v>14</v>
      </c>
      <c r="D1086" s="28" t="s">
        <v>60</v>
      </c>
      <c r="E1086" s="28"/>
      <c r="F1086" s="81">
        <v>2</v>
      </c>
      <c r="G1086" s="34">
        <f>SUM(F1086)*0.25</f>
        <v>0.5</v>
      </c>
      <c r="H1086" s="23"/>
      <c r="I1086" s="10">
        <f t="shared" si="328"/>
        <v>0</v>
      </c>
    </row>
    <row r="1087" spans="1:13">
      <c r="B1087" s="11" t="s">
        <v>13</v>
      </c>
      <c r="C1087" s="12" t="s">
        <v>14</v>
      </c>
      <c r="D1087" s="28" t="s">
        <v>113</v>
      </c>
      <c r="E1087" s="28"/>
      <c r="F1087" s="28"/>
      <c r="G1087" s="34">
        <f>SUM(G1085:G1086)</f>
        <v>0.71500000000000008</v>
      </c>
      <c r="H1087" s="23"/>
      <c r="I1087" s="10">
        <f t="shared" si="328"/>
        <v>0</v>
      </c>
    </row>
    <row r="1088" spans="1:13">
      <c r="B1088" s="11" t="s">
        <v>13</v>
      </c>
      <c r="C1088" s="12" t="s">
        <v>14</v>
      </c>
      <c r="D1088" s="28" t="s">
        <v>558</v>
      </c>
      <c r="E1088" s="28"/>
      <c r="F1088" s="28"/>
      <c r="G1088" s="34">
        <v>0.5</v>
      </c>
      <c r="H1088" s="23"/>
      <c r="I1088" s="10">
        <f t="shared" si="328"/>
        <v>0</v>
      </c>
    </row>
    <row r="1089" spans="1:13">
      <c r="B1089" s="11" t="s">
        <v>13</v>
      </c>
      <c r="C1089" s="12" t="s">
        <v>15</v>
      </c>
      <c r="D1089" s="28"/>
      <c r="E1089" s="28"/>
      <c r="F1089" s="28"/>
      <c r="G1089" s="34">
        <v>1</v>
      </c>
      <c r="H1089" s="23"/>
      <c r="I1089" s="10">
        <f t="shared" si="328"/>
        <v>0</v>
      </c>
    </row>
    <row r="1090" spans="1:13">
      <c r="B1090" s="11" t="s">
        <v>13</v>
      </c>
      <c r="C1090" s="12" t="s">
        <v>15</v>
      </c>
      <c r="D1090" s="28"/>
      <c r="E1090" s="28"/>
      <c r="F1090" s="28"/>
      <c r="G1090" s="34"/>
      <c r="H1090" s="23"/>
      <c r="I1090" s="10">
        <f t="shared" ref="I1090" si="329">SUM(G1090*H1090)</f>
        <v>0</v>
      </c>
    </row>
    <row r="1091" spans="1:13">
      <c r="B1091" s="11" t="s">
        <v>13</v>
      </c>
      <c r="C1091" s="12" t="s">
        <v>15</v>
      </c>
      <c r="D1091" s="28"/>
      <c r="E1091" s="28"/>
      <c r="F1091" s="28"/>
      <c r="G1091" s="34"/>
      <c r="H1091" s="23"/>
      <c r="I1091" s="10">
        <f t="shared" ref="I1091:I1098" si="330">SUM(G1091*H1091)</f>
        <v>0</v>
      </c>
    </row>
    <row r="1092" spans="1:13">
      <c r="B1092" s="11" t="s">
        <v>13</v>
      </c>
      <c r="C1092" s="12" t="s">
        <v>16</v>
      </c>
      <c r="D1092" s="28"/>
      <c r="E1092" s="28"/>
      <c r="F1092" s="28"/>
      <c r="G1092" s="34">
        <f>SUM(G1078)/8</f>
        <v>0.53750000000000009</v>
      </c>
      <c r="H1092" s="23"/>
      <c r="I1092" s="10">
        <f t="shared" si="330"/>
        <v>0</v>
      </c>
    </row>
    <row r="1093" spans="1:13">
      <c r="B1093" s="11" t="s">
        <v>13</v>
      </c>
      <c r="C1093" s="12" t="s">
        <v>16</v>
      </c>
      <c r="D1093" s="28"/>
      <c r="E1093" s="28"/>
      <c r="F1093" s="28"/>
      <c r="G1093" s="34"/>
      <c r="H1093" s="23"/>
      <c r="I1093" s="10">
        <f t="shared" si="330"/>
        <v>0</v>
      </c>
    </row>
    <row r="1094" spans="1:13">
      <c r="B1094" s="11" t="s">
        <v>21</v>
      </c>
      <c r="C1094" s="12" t="s">
        <v>14</v>
      </c>
      <c r="D1094" s="28"/>
      <c r="E1094" s="28"/>
      <c r="F1094" s="28"/>
      <c r="G1094" s="22">
        <f>SUM(G1085:G1088)</f>
        <v>1.9300000000000002</v>
      </c>
      <c r="H1094" s="15">
        <v>37.42</v>
      </c>
      <c r="I1094" s="10">
        <f t="shared" si="330"/>
        <v>72.220600000000005</v>
      </c>
      <c r="K1094" s="5">
        <f>SUM(G1094)*I1076</f>
        <v>1.9300000000000002</v>
      </c>
    </row>
    <row r="1095" spans="1:13">
      <c r="B1095" s="11" t="s">
        <v>21</v>
      </c>
      <c r="C1095" s="12" t="s">
        <v>15</v>
      </c>
      <c r="D1095" s="28"/>
      <c r="E1095" s="28"/>
      <c r="F1095" s="28"/>
      <c r="G1095" s="22">
        <f>SUM(G1089:G1091)</f>
        <v>1</v>
      </c>
      <c r="H1095" s="15">
        <v>37.42</v>
      </c>
      <c r="I1095" s="10">
        <f t="shared" si="330"/>
        <v>37.42</v>
      </c>
      <c r="L1095" s="5">
        <f>SUM(G1095)*I1076</f>
        <v>1</v>
      </c>
    </row>
    <row r="1096" spans="1:13">
      <c r="B1096" s="11" t="s">
        <v>21</v>
      </c>
      <c r="C1096" s="12" t="s">
        <v>16</v>
      </c>
      <c r="D1096" s="28"/>
      <c r="E1096" s="28"/>
      <c r="F1096" s="28"/>
      <c r="G1096" s="22">
        <f>SUM(G1092:G1093)</f>
        <v>0.53750000000000009</v>
      </c>
      <c r="H1096" s="15">
        <v>37.42</v>
      </c>
      <c r="I1096" s="10">
        <f t="shared" si="330"/>
        <v>20.113250000000004</v>
      </c>
      <c r="M1096" s="5">
        <f>SUM(G1096)*I1076</f>
        <v>0.53750000000000009</v>
      </c>
    </row>
    <row r="1097" spans="1:13">
      <c r="B1097" s="11" t="s">
        <v>13</v>
      </c>
      <c r="C1097" s="12" t="s">
        <v>17</v>
      </c>
      <c r="D1097" s="28"/>
      <c r="E1097" s="28"/>
      <c r="F1097" s="28"/>
      <c r="G1097" s="34">
        <v>0.25</v>
      </c>
      <c r="H1097" s="15">
        <v>37.42</v>
      </c>
      <c r="I1097" s="10">
        <f t="shared" si="330"/>
        <v>9.3550000000000004</v>
      </c>
      <c r="L1097" s="5">
        <f>SUM(G1097)*I1076</f>
        <v>0.25</v>
      </c>
    </row>
    <row r="1098" spans="1:13">
      <c r="B1098" s="11" t="s">
        <v>12</v>
      </c>
      <c r="C1098" s="12"/>
      <c r="D1098" s="28"/>
      <c r="E1098" s="28"/>
      <c r="F1098" s="28"/>
      <c r="G1098" s="10"/>
      <c r="H1098" s="15">
        <v>37.42</v>
      </c>
      <c r="I1098" s="10">
        <f t="shared" si="330"/>
        <v>0</v>
      </c>
    </row>
    <row r="1099" spans="1:13">
      <c r="B1099" s="11" t="s">
        <v>11</v>
      </c>
      <c r="C1099" s="12"/>
      <c r="D1099" s="28"/>
      <c r="E1099" s="28"/>
      <c r="F1099" s="28"/>
      <c r="G1099" s="10">
        <v>1</v>
      </c>
      <c r="H1099" s="15">
        <f>SUM(I1078:I1098)*0.01</f>
        <v>2.2785635000000006</v>
      </c>
      <c r="I1099" s="10">
        <f>SUM(G1099*H1099)</f>
        <v>2.2785635000000006</v>
      </c>
    </row>
    <row r="1100" spans="1:13" s="2" customFormat="1" ht="13.6">
      <c r="B1100" s="8" t="s">
        <v>10</v>
      </c>
      <c r="D1100" s="27"/>
      <c r="E1100" s="27"/>
      <c r="F1100" s="27"/>
      <c r="G1100" s="6">
        <f>SUM(G1094:G1097)</f>
        <v>3.7175000000000002</v>
      </c>
      <c r="H1100" s="14"/>
      <c r="I1100" s="6">
        <f>SUM(I1078:I1099)</f>
        <v>230.13491350000004</v>
      </c>
      <c r="J1100" s="6">
        <f>SUM(I1100)*I1076</f>
        <v>230.13491350000004</v>
      </c>
      <c r="K1100" s="6">
        <f>SUM(K1094:K1099)</f>
        <v>1.9300000000000002</v>
      </c>
      <c r="L1100" s="6">
        <f t="shared" ref="L1100:M1100" si="331">SUM(L1094:L1099)</f>
        <v>1.25</v>
      </c>
      <c r="M1100" s="6">
        <f t="shared" si="331"/>
        <v>0.53750000000000009</v>
      </c>
    </row>
    <row r="1101" spans="1:13" ht="15.65">
      <c r="A1101" s="3" t="s">
        <v>9</v>
      </c>
      <c r="B1101" s="154" t="s">
        <v>217</v>
      </c>
      <c r="C1101" s="12" t="s">
        <v>286</v>
      </c>
      <c r="D1101" s="26">
        <v>1.34</v>
      </c>
      <c r="E1101" s="26">
        <v>1.88</v>
      </c>
      <c r="F1101" s="182">
        <v>0.1</v>
      </c>
      <c r="G1101" s="10" t="s">
        <v>581</v>
      </c>
      <c r="H1101" s="13" t="s">
        <v>22</v>
      </c>
      <c r="I1101" s="24">
        <v>1</v>
      </c>
    </row>
    <row r="1102" spans="1:13" s="2" customFormat="1" ht="13.6">
      <c r="A1102" s="77" t="s">
        <v>118</v>
      </c>
      <c r="B1102" s="8" t="s">
        <v>3</v>
      </c>
      <c r="C1102" s="2" t="s">
        <v>4</v>
      </c>
      <c r="D1102" s="27" t="s">
        <v>5</v>
      </c>
      <c r="E1102" s="27" t="s">
        <v>5</v>
      </c>
      <c r="F1102" s="27" t="s">
        <v>23</v>
      </c>
      <c r="G1102" s="6" t="s">
        <v>6</v>
      </c>
      <c r="H1102" s="14" t="s">
        <v>7</v>
      </c>
      <c r="I1102" s="6" t="s">
        <v>8</v>
      </c>
      <c r="J1102" s="6"/>
      <c r="K1102" s="6" t="s">
        <v>18</v>
      </c>
      <c r="L1102" s="6" t="s">
        <v>19</v>
      </c>
      <c r="M1102" s="6" t="s">
        <v>20</v>
      </c>
    </row>
    <row r="1103" spans="1:13">
      <c r="A1103" s="30" t="s">
        <v>24</v>
      </c>
      <c r="B1103" s="11" t="s">
        <v>217</v>
      </c>
      <c r="C1103" s="12" t="s">
        <v>578</v>
      </c>
      <c r="D1103" s="28">
        <v>0.125</v>
      </c>
      <c r="E1103" s="28">
        <v>0.05</v>
      </c>
      <c r="F1103" s="28">
        <f t="shared" ref="F1103:F1105" si="332">SUM(D1103*E1103)</f>
        <v>6.2500000000000003E-3</v>
      </c>
      <c r="G1103" s="10">
        <f>SUM(D1101+E1101+E1101+0.4)</f>
        <v>5.5</v>
      </c>
      <c r="H1103" s="15">
        <v>1800</v>
      </c>
      <c r="I1103" s="10">
        <f t="shared" ref="I1103:I1105" si="333">SUM(F1103*G1103)*H1103</f>
        <v>61.875000000000007</v>
      </c>
    </row>
    <row r="1104" spans="1:13">
      <c r="A1104" s="30" t="s">
        <v>24</v>
      </c>
      <c r="B1104" s="11" t="s">
        <v>580</v>
      </c>
      <c r="C1104" s="12" t="s">
        <v>578</v>
      </c>
      <c r="D1104" s="28">
        <v>0.125</v>
      </c>
      <c r="E1104" s="28">
        <v>2.5000000000000001E-2</v>
      </c>
      <c r="F1104" s="28">
        <f t="shared" si="332"/>
        <v>3.1250000000000002E-3</v>
      </c>
      <c r="G1104" s="10">
        <f>SUM(D1101)</f>
        <v>1.34</v>
      </c>
      <c r="H1104" s="15">
        <v>1800</v>
      </c>
      <c r="I1104" s="10">
        <f t="shared" si="333"/>
        <v>7.5375000000000005</v>
      </c>
    </row>
    <row r="1105" spans="1:12">
      <c r="A1105" s="30" t="s">
        <v>24</v>
      </c>
      <c r="B1105" s="11" t="s">
        <v>586</v>
      </c>
      <c r="C1105" s="12" t="s">
        <v>585</v>
      </c>
      <c r="D1105" s="28">
        <v>0.1</v>
      </c>
      <c r="E1105" s="28">
        <v>2.5000000000000001E-2</v>
      </c>
      <c r="F1105" s="28">
        <f t="shared" si="332"/>
        <v>2.5000000000000005E-3</v>
      </c>
      <c r="G1105" s="10">
        <f>SUM(G1103)*2</f>
        <v>11</v>
      </c>
      <c r="H1105" s="15">
        <v>550</v>
      </c>
      <c r="I1105" s="10">
        <f t="shared" si="333"/>
        <v>15.125000000000002</v>
      </c>
    </row>
    <row r="1106" spans="1:12">
      <c r="A1106" s="31" t="s">
        <v>39</v>
      </c>
      <c r="B1106" s="11" t="s">
        <v>558</v>
      </c>
      <c r="C1106" s="12"/>
      <c r="D1106" s="28"/>
      <c r="E1106" s="28"/>
      <c r="F1106" s="28"/>
      <c r="G1106" s="10">
        <v>3</v>
      </c>
      <c r="H1106" s="15">
        <v>2.5</v>
      </c>
      <c r="I1106" s="10">
        <f t="shared" ref="I1106:I1108" si="334">SUM(G1106*H1106)</f>
        <v>7.5</v>
      </c>
    </row>
    <row r="1107" spans="1:12">
      <c r="A1107" s="31" t="s">
        <v>39</v>
      </c>
      <c r="B1107" s="11" t="s">
        <v>559</v>
      </c>
      <c r="C1107" s="12"/>
      <c r="D1107" s="28"/>
      <c r="E1107" s="28"/>
      <c r="F1107" s="28"/>
      <c r="G1107" s="10">
        <v>3</v>
      </c>
      <c r="H1107" s="15">
        <v>3.5</v>
      </c>
      <c r="I1107" s="10">
        <f t="shared" si="334"/>
        <v>10.5</v>
      </c>
    </row>
    <row r="1108" spans="1:12">
      <c r="A1108" s="31" t="s">
        <v>39</v>
      </c>
      <c r="B1108" s="11" t="s">
        <v>560</v>
      </c>
      <c r="C1108" s="12"/>
      <c r="D1108" s="28"/>
      <c r="E1108" s="28"/>
      <c r="F1108" s="28"/>
      <c r="G1108" s="10">
        <v>0</v>
      </c>
      <c r="H1108" s="15">
        <v>1.5</v>
      </c>
      <c r="I1108" s="10">
        <f t="shared" si="334"/>
        <v>0</v>
      </c>
    </row>
    <row r="1109" spans="1:12">
      <c r="B1109" s="11" t="s">
        <v>27</v>
      </c>
      <c r="C1109" s="12"/>
      <c r="D1109" s="28"/>
      <c r="E1109" s="28"/>
      <c r="F1109" s="28"/>
      <c r="G1109" s="10">
        <f>SUM(G1103)</f>
        <v>5.5</v>
      </c>
      <c r="H1109" s="15">
        <f>SUM(D1103+D1103+E1103+E1103)*2</f>
        <v>0.7</v>
      </c>
      <c r="I1109" s="10">
        <f t="shared" ref="I1109:I1114" si="335">SUM(G1109*H1109)</f>
        <v>3.8499999999999996</v>
      </c>
    </row>
    <row r="1110" spans="1:12">
      <c r="B1110" s="11" t="s">
        <v>13</v>
      </c>
      <c r="C1110" s="12" t="s">
        <v>14</v>
      </c>
      <c r="D1110" s="28" t="s">
        <v>29</v>
      </c>
      <c r="E1110" s="28"/>
      <c r="F1110" s="28">
        <f>SUM(G1103)</f>
        <v>5.5</v>
      </c>
      <c r="G1110" s="34">
        <f>SUM(F1110)/20</f>
        <v>0.27500000000000002</v>
      </c>
      <c r="H1110" s="23"/>
      <c r="I1110" s="10">
        <f t="shared" si="335"/>
        <v>0</v>
      </c>
    </row>
    <row r="1111" spans="1:12">
      <c r="B1111" s="11" t="s">
        <v>13</v>
      </c>
      <c r="C1111" s="12" t="s">
        <v>14</v>
      </c>
      <c r="D1111" s="28" t="s">
        <v>60</v>
      </c>
      <c r="E1111" s="28"/>
      <c r="F1111" s="81">
        <v>2</v>
      </c>
      <c r="G1111" s="34">
        <f>SUM(F1111)*0.25</f>
        <v>0.5</v>
      </c>
      <c r="H1111" s="23"/>
      <c r="I1111" s="10">
        <f t="shared" si="335"/>
        <v>0</v>
      </c>
    </row>
    <row r="1112" spans="1:12">
      <c r="B1112" s="11" t="s">
        <v>13</v>
      </c>
      <c r="C1112" s="12" t="s">
        <v>14</v>
      </c>
      <c r="D1112" s="28" t="s">
        <v>113</v>
      </c>
      <c r="E1112" s="28"/>
      <c r="F1112" s="28"/>
      <c r="G1112" s="34">
        <f>SUM(G1110:G1111)</f>
        <v>0.77500000000000002</v>
      </c>
      <c r="H1112" s="23"/>
      <c r="I1112" s="10">
        <f t="shared" si="335"/>
        <v>0</v>
      </c>
    </row>
    <row r="1113" spans="1:12">
      <c r="B1113" s="11" t="s">
        <v>13</v>
      </c>
      <c r="C1113" s="12" t="s">
        <v>14</v>
      </c>
      <c r="D1113" s="28" t="s">
        <v>558</v>
      </c>
      <c r="E1113" s="28"/>
      <c r="F1113" s="28"/>
      <c r="G1113" s="34">
        <v>0.5</v>
      </c>
      <c r="H1113" s="23"/>
      <c r="I1113" s="10">
        <f t="shared" si="335"/>
        <v>0</v>
      </c>
    </row>
    <row r="1114" spans="1:12">
      <c r="B1114" s="11" t="s">
        <v>13</v>
      </c>
      <c r="C1114" s="12" t="s">
        <v>15</v>
      </c>
      <c r="D1114" s="28"/>
      <c r="E1114" s="28"/>
      <c r="F1114" s="28"/>
      <c r="G1114" s="34">
        <v>1</v>
      </c>
      <c r="H1114" s="23"/>
      <c r="I1114" s="10">
        <f t="shared" si="335"/>
        <v>0</v>
      </c>
    </row>
    <row r="1115" spans="1:12">
      <c r="B1115" s="11" t="s">
        <v>13</v>
      </c>
      <c r="C1115" s="12" t="s">
        <v>15</v>
      </c>
      <c r="D1115" s="28"/>
      <c r="E1115" s="28"/>
      <c r="F1115" s="28"/>
      <c r="G1115" s="34"/>
      <c r="H1115" s="23"/>
      <c r="I1115" s="10">
        <f t="shared" ref="I1115" si="336">SUM(G1115*H1115)</f>
        <v>0</v>
      </c>
    </row>
    <row r="1116" spans="1:12">
      <c r="B1116" s="11" t="s">
        <v>13</v>
      </c>
      <c r="C1116" s="12" t="s">
        <v>15</v>
      </c>
      <c r="D1116" s="28"/>
      <c r="E1116" s="28"/>
      <c r="F1116" s="28"/>
      <c r="G1116" s="34"/>
      <c r="H1116" s="23"/>
      <c r="I1116" s="10">
        <f t="shared" ref="I1116:I1123" si="337">SUM(G1116*H1116)</f>
        <v>0</v>
      </c>
    </row>
    <row r="1117" spans="1:12">
      <c r="B1117" s="11" t="s">
        <v>13</v>
      </c>
      <c r="C1117" s="12" t="s">
        <v>16</v>
      </c>
      <c r="D1117" s="28"/>
      <c r="E1117" s="28"/>
      <c r="F1117" s="28"/>
      <c r="G1117" s="34">
        <f>SUM(G1103)/8</f>
        <v>0.6875</v>
      </c>
      <c r="H1117" s="23"/>
      <c r="I1117" s="10">
        <f t="shared" si="337"/>
        <v>0</v>
      </c>
    </row>
    <row r="1118" spans="1:12">
      <c r="B1118" s="11" t="s">
        <v>13</v>
      </c>
      <c r="C1118" s="12" t="s">
        <v>16</v>
      </c>
      <c r="D1118" s="28"/>
      <c r="E1118" s="28"/>
      <c r="F1118" s="28"/>
      <c r="G1118" s="34"/>
      <c r="H1118" s="23"/>
      <c r="I1118" s="10">
        <f t="shared" si="337"/>
        <v>0</v>
      </c>
    </row>
    <row r="1119" spans="1:12">
      <c r="B1119" s="11" t="s">
        <v>21</v>
      </c>
      <c r="C1119" s="12" t="s">
        <v>14</v>
      </c>
      <c r="D1119" s="28"/>
      <c r="E1119" s="28"/>
      <c r="F1119" s="28"/>
      <c r="G1119" s="22">
        <f>SUM(G1110:G1113)</f>
        <v>2.0499999999999998</v>
      </c>
      <c r="H1119" s="15">
        <v>37.42</v>
      </c>
      <c r="I1119" s="10">
        <f t="shared" si="337"/>
        <v>76.710999999999999</v>
      </c>
      <c r="K1119" s="5">
        <f>SUM(G1119)*I1101</f>
        <v>2.0499999999999998</v>
      </c>
    </row>
    <row r="1120" spans="1:12">
      <c r="B1120" s="11" t="s">
        <v>21</v>
      </c>
      <c r="C1120" s="12" t="s">
        <v>15</v>
      </c>
      <c r="D1120" s="28"/>
      <c r="E1120" s="28"/>
      <c r="F1120" s="28"/>
      <c r="G1120" s="22">
        <f>SUM(G1114:G1116)</f>
        <v>1</v>
      </c>
      <c r="H1120" s="15">
        <v>37.42</v>
      </c>
      <c r="I1120" s="10">
        <f t="shared" si="337"/>
        <v>37.42</v>
      </c>
      <c r="L1120" s="5">
        <f>SUM(G1120)*I1101</f>
        <v>1</v>
      </c>
    </row>
    <row r="1121" spans="1:13">
      <c r="B1121" s="11" t="s">
        <v>21</v>
      </c>
      <c r="C1121" s="12" t="s">
        <v>16</v>
      </c>
      <c r="D1121" s="28"/>
      <c r="E1121" s="28"/>
      <c r="F1121" s="28"/>
      <c r="G1121" s="22">
        <f>SUM(G1117:G1118)</f>
        <v>0.6875</v>
      </c>
      <c r="H1121" s="15">
        <v>37.42</v>
      </c>
      <c r="I1121" s="10">
        <f t="shared" si="337"/>
        <v>25.72625</v>
      </c>
      <c r="M1121" s="5">
        <f>SUM(G1121)*I1101</f>
        <v>0.6875</v>
      </c>
    </row>
    <row r="1122" spans="1:13">
      <c r="B1122" s="11" t="s">
        <v>13</v>
      </c>
      <c r="C1122" s="12" t="s">
        <v>17</v>
      </c>
      <c r="D1122" s="28"/>
      <c r="E1122" s="28"/>
      <c r="F1122" s="28"/>
      <c r="G1122" s="34">
        <v>0.25</v>
      </c>
      <c r="H1122" s="15">
        <v>37.42</v>
      </c>
      <c r="I1122" s="10">
        <f t="shared" si="337"/>
        <v>9.3550000000000004</v>
      </c>
      <c r="L1122" s="5">
        <f>SUM(G1122)*I1101</f>
        <v>0.25</v>
      </c>
    </row>
    <row r="1123" spans="1:13">
      <c r="B1123" s="11" t="s">
        <v>12</v>
      </c>
      <c r="C1123" s="12"/>
      <c r="D1123" s="28"/>
      <c r="E1123" s="28"/>
      <c r="F1123" s="28"/>
      <c r="G1123" s="10"/>
      <c r="H1123" s="15">
        <v>37.42</v>
      </c>
      <c r="I1123" s="10">
        <f t="shared" si="337"/>
        <v>0</v>
      </c>
    </row>
    <row r="1124" spans="1:13">
      <c r="B1124" s="11" t="s">
        <v>11</v>
      </c>
      <c r="C1124" s="12"/>
      <c r="D1124" s="28"/>
      <c r="E1124" s="28"/>
      <c r="F1124" s="28"/>
      <c r="G1124" s="10">
        <v>1</v>
      </c>
      <c r="H1124" s="15">
        <f>SUM(I1103:I1123)*0.01</f>
        <v>2.5559975000000001</v>
      </c>
      <c r="I1124" s="10">
        <f>SUM(G1124*H1124)</f>
        <v>2.5559975000000001</v>
      </c>
    </row>
    <row r="1125" spans="1:13" s="2" customFormat="1" ht="13.6">
      <c r="B1125" s="8" t="s">
        <v>10</v>
      </c>
      <c r="D1125" s="27"/>
      <c r="E1125" s="27"/>
      <c r="F1125" s="27"/>
      <c r="G1125" s="6">
        <f>SUM(G1119:G1122)</f>
        <v>3.9874999999999998</v>
      </c>
      <c r="H1125" s="14"/>
      <c r="I1125" s="6">
        <f>SUM(I1103:I1124)</f>
        <v>258.15574750000002</v>
      </c>
      <c r="J1125" s="6">
        <f>SUM(I1125)*I1101</f>
        <v>258.15574750000002</v>
      </c>
      <c r="K1125" s="6">
        <f>SUM(K1119:K1124)</f>
        <v>2.0499999999999998</v>
      </c>
      <c r="L1125" s="6">
        <f t="shared" ref="L1125:M1125" si="338">SUM(L1119:L1124)</f>
        <v>1.25</v>
      </c>
      <c r="M1125" s="6">
        <f t="shared" si="338"/>
        <v>0.6875</v>
      </c>
    </row>
    <row r="1126" spans="1:13" ht="15.65">
      <c r="A1126" s="3" t="s">
        <v>9</v>
      </c>
      <c r="B1126" s="154" t="s">
        <v>217</v>
      </c>
      <c r="C1126" s="12" t="s">
        <v>286</v>
      </c>
      <c r="D1126" s="26">
        <v>1.34</v>
      </c>
      <c r="E1126" s="26">
        <v>2.02</v>
      </c>
      <c r="F1126" s="182">
        <v>0.1</v>
      </c>
      <c r="G1126" s="10" t="s">
        <v>581</v>
      </c>
      <c r="H1126" s="13" t="s">
        <v>22</v>
      </c>
      <c r="I1126" s="24">
        <v>1</v>
      </c>
    </row>
    <row r="1127" spans="1:13" s="2" customFormat="1" ht="13.6">
      <c r="A1127" s="77" t="s">
        <v>118</v>
      </c>
      <c r="B1127" s="8" t="s">
        <v>3</v>
      </c>
      <c r="C1127" s="2" t="s">
        <v>4</v>
      </c>
      <c r="D1127" s="27" t="s">
        <v>5</v>
      </c>
      <c r="E1127" s="27" t="s">
        <v>5</v>
      </c>
      <c r="F1127" s="27" t="s">
        <v>23</v>
      </c>
      <c r="G1127" s="6" t="s">
        <v>6</v>
      </c>
      <c r="H1127" s="14" t="s">
        <v>7</v>
      </c>
      <c r="I1127" s="6" t="s">
        <v>8</v>
      </c>
      <c r="J1127" s="6"/>
      <c r="K1127" s="6" t="s">
        <v>18</v>
      </c>
      <c r="L1127" s="6" t="s">
        <v>19</v>
      </c>
      <c r="M1127" s="6" t="s">
        <v>20</v>
      </c>
    </row>
    <row r="1128" spans="1:13">
      <c r="A1128" s="30" t="s">
        <v>24</v>
      </c>
      <c r="B1128" s="11" t="s">
        <v>217</v>
      </c>
      <c r="C1128" s="12" t="s">
        <v>578</v>
      </c>
      <c r="D1128" s="28">
        <v>0.125</v>
      </c>
      <c r="E1128" s="28">
        <v>0.05</v>
      </c>
      <c r="F1128" s="28">
        <f t="shared" ref="F1128:F1129" si="339">SUM(D1128*E1128)</f>
        <v>6.2500000000000003E-3</v>
      </c>
      <c r="G1128" s="10">
        <f>SUM(D1126+E1126+E1126+0.4)</f>
        <v>5.7800000000000011</v>
      </c>
      <c r="H1128" s="15">
        <v>1800</v>
      </c>
      <c r="I1128" s="10">
        <f t="shared" ref="I1128:I1129" si="340">SUM(F1128*G1128)*H1128</f>
        <v>65.02500000000002</v>
      </c>
    </row>
    <row r="1129" spans="1:13">
      <c r="A1129" s="30" t="s">
        <v>24</v>
      </c>
      <c r="B1129" s="11" t="s">
        <v>586</v>
      </c>
      <c r="C1129" s="12" t="s">
        <v>585</v>
      </c>
      <c r="D1129" s="28">
        <v>0.1</v>
      </c>
      <c r="E1129" s="28">
        <v>2.5000000000000001E-2</v>
      </c>
      <c r="F1129" s="28">
        <f t="shared" si="339"/>
        <v>2.5000000000000005E-3</v>
      </c>
      <c r="G1129" s="10">
        <f>SUM(G1128)*2</f>
        <v>11.560000000000002</v>
      </c>
      <c r="H1129" s="15">
        <v>550</v>
      </c>
      <c r="I1129" s="10">
        <f t="shared" si="340"/>
        <v>15.895000000000007</v>
      </c>
    </row>
    <row r="1130" spans="1:13">
      <c r="A1130" s="31" t="s">
        <v>39</v>
      </c>
      <c r="B1130" s="11" t="s">
        <v>558</v>
      </c>
      <c r="C1130" s="12"/>
      <c r="D1130" s="28"/>
      <c r="E1130" s="28"/>
      <c r="F1130" s="28"/>
      <c r="G1130" s="10">
        <v>3</v>
      </c>
      <c r="H1130" s="15">
        <v>2.5</v>
      </c>
      <c r="I1130" s="10">
        <f t="shared" ref="I1130:I1132" si="341">SUM(G1130*H1130)</f>
        <v>7.5</v>
      </c>
    </row>
    <row r="1131" spans="1:13">
      <c r="A1131" s="31" t="s">
        <v>39</v>
      </c>
      <c r="B1131" s="11" t="s">
        <v>559</v>
      </c>
      <c r="C1131" s="12"/>
      <c r="D1131" s="28"/>
      <c r="E1131" s="28"/>
      <c r="F1131" s="28"/>
      <c r="G1131" s="10">
        <v>3</v>
      </c>
      <c r="H1131" s="15">
        <v>3.5</v>
      </c>
      <c r="I1131" s="10">
        <f t="shared" si="341"/>
        <v>10.5</v>
      </c>
    </row>
    <row r="1132" spans="1:13">
      <c r="A1132" s="31" t="s">
        <v>39</v>
      </c>
      <c r="B1132" s="11" t="s">
        <v>560</v>
      </c>
      <c r="C1132" s="12"/>
      <c r="D1132" s="28"/>
      <c r="E1132" s="28"/>
      <c r="F1132" s="28"/>
      <c r="G1132" s="10">
        <v>0</v>
      </c>
      <c r="H1132" s="15">
        <v>1.5</v>
      </c>
      <c r="I1132" s="10">
        <f t="shared" si="341"/>
        <v>0</v>
      </c>
    </row>
    <row r="1133" spans="1:13">
      <c r="B1133" s="11" t="s">
        <v>27</v>
      </c>
      <c r="C1133" s="12"/>
      <c r="D1133" s="28"/>
      <c r="E1133" s="28"/>
      <c r="F1133" s="28"/>
      <c r="G1133" s="10">
        <f>SUM(G1128)</f>
        <v>5.7800000000000011</v>
      </c>
      <c r="H1133" s="15">
        <f>SUM(D1128+D1128+E1128+E1128)*2</f>
        <v>0.7</v>
      </c>
      <c r="I1133" s="10">
        <f t="shared" ref="I1133:I1138" si="342">SUM(G1133*H1133)</f>
        <v>4.0460000000000003</v>
      </c>
    </row>
    <row r="1134" spans="1:13">
      <c r="B1134" s="11" t="s">
        <v>13</v>
      </c>
      <c r="C1134" s="12" t="s">
        <v>14</v>
      </c>
      <c r="D1134" s="28" t="s">
        <v>29</v>
      </c>
      <c r="E1134" s="28"/>
      <c r="F1134" s="28">
        <f>SUM(G1128)</f>
        <v>5.7800000000000011</v>
      </c>
      <c r="G1134" s="34">
        <f>SUM(F1134)/20</f>
        <v>0.28900000000000003</v>
      </c>
      <c r="H1134" s="23"/>
      <c r="I1134" s="10">
        <f t="shared" si="342"/>
        <v>0</v>
      </c>
    </row>
    <row r="1135" spans="1:13">
      <c r="B1135" s="11" t="s">
        <v>13</v>
      </c>
      <c r="C1135" s="12" t="s">
        <v>14</v>
      </c>
      <c r="D1135" s="28" t="s">
        <v>60</v>
      </c>
      <c r="E1135" s="28"/>
      <c r="F1135" s="81">
        <v>2</v>
      </c>
      <c r="G1135" s="34">
        <f>SUM(F1135)*0.25</f>
        <v>0.5</v>
      </c>
      <c r="H1135" s="23"/>
      <c r="I1135" s="10">
        <f t="shared" si="342"/>
        <v>0</v>
      </c>
    </row>
    <row r="1136" spans="1:13">
      <c r="B1136" s="11" t="s">
        <v>13</v>
      </c>
      <c r="C1136" s="12" t="s">
        <v>14</v>
      </c>
      <c r="D1136" s="28" t="s">
        <v>113</v>
      </c>
      <c r="E1136" s="28"/>
      <c r="F1136" s="28"/>
      <c r="G1136" s="34">
        <f>SUM(G1134:G1135)</f>
        <v>0.78900000000000003</v>
      </c>
      <c r="H1136" s="23"/>
      <c r="I1136" s="10">
        <f t="shared" si="342"/>
        <v>0</v>
      </c>
    </row>
    <row r="1137" spans="1:13">
      <c r="B1137" s="11" t="s">
        <v>13</v>
      </c>
      <c r="C1137" s="12" t="s">
        <v>14</v>
      </c>
      <c r="D1137" s="28" t="s">
        <v>558</v>
      </c>
      <c r="E1137" s="28"/>
      <c r="F1137" s="28"/>
      <c r="G1137" s="34">
        <v>0.5</v>
      </c>
      <c r="H1137" s="23"/>
      <c r="I1137" s="10">
        <f t="shared" si="342"/>
        <v>0</v>
      </c>
    </row>
    <row r="1138" spans="1:13">
      <c r="B1138" s="11" t="s">
        <v>13</v>
      </c>
      <c r="C1138" s="12" t="s">
        <v>15</v>
      </c>
      <c r="D1138" s="28"/>
      <c r="E1138" s="28"/>
      <c r="F1138" s="28"/>
      <c r="G1138" s="34">
        <v>1</v>
      </c>
      <c r="H1138" s="23"/>
      <c r="I1138" s="10">
        <f t="shared" si="342"/>
        <v>0</v>
      </c>
    </row>
    <row r="1139" spans="1:13">
      <c r="B1139" s="11" t="s">
        <v>13</v>
      </c>
      <c r="C1139" s="12" t="s">
        <v>15</v>
      </c>
      <c r="D1139" s="28"/>
      <c r="E1139" s="28"/>
      <c r="F1139" s="28"/>
      <c r="G1139" s="34"/>
      <c r="H1139" s="23"/>
      <c r="I1139" s="10">
        <f t="shared" ref="I1139" si="343">SUM(G1139*H1139)</f>
        <v>0</v>
      </c>
    </row>
    <row r="1140" spans="1:13">
      <c r="B1140" s="11" t="s">
        <v>13</v>
      </c>
      <c r="C1140" s="12" t="s">
        <v>15</v>
      </c>
      <c r="D1140" s="28"/>
      <c r="E1140" s="28"/>
      <c r="F1140" s="28"/>
      <c r="G1140" s="34"/>
      <c r="H1140" s="23"/>
      <c r="I1140" s="10">
        <f t="shared" ref="I1140:I1147" si="344">SUM(G1140*H1140)</f>
        <v>0</v>
      </c>
    </row>
    <row r="1141" spans="1:13">
      <c r="B1141" s="11" t="s">
        <v>13</v>
      </c>
      <c r="C1141" s="12" t="s">
        <v>16</v>
      </c>
      <c r="D1141" s="28"/>
      <c r="E1141" s="28"/>
      <c r="F1141" s="28"/>
      <c r="G1141" s="34">
        <f>SUM(G1128)/8</f>
        <v>0.72250000000000014</v>
      </c>
      <c r="H1141" s="23"/>
      <c r="I1141" s="10">
        <f t="shared" si="344"/>
        <v>0</v>
      </c>
    </row>
    <row r="1142" spans="1:13">
      <c r="B1142" s="11" t="s">
        <v>13</v>
      </c>
      <c r="C1142" s="12" t="s">
        <v>16</v>
      </c>
      <c r="D1142" s="28"/>
      <c r="E1142" s="28"/>
      <c r="F1142" s="28"/>
      <c r="G1142" s="34"/>
      <c r="H1142" s="23"/>
      <c r="I1142" s="10">
        <f t="shared" si="344"/>
        <v>0</v>
      </c>
    </row>
    <row r="1143" spans="1:13">
      <c r="B1143" s="11" t="s">
        <v>21</v>
      </c>
      <c r="C1143" s="12" t="s">
        <v>14</v>
      </c>
      <c r="D1143" s="28"/>
      <c r="E1143" s="28"/>
      <c r="F1143" s="28"/>
      <c r="G1143" s="22">
        <f>SUM(G1134:G1137)</f>
        <v>2.0780000000000003</v>
      </c>
      <c r="H1143" s="15">
        <v>37.42</v>
      </c>
      <c r="I1143" s="10">
        <f t="shared" si="344"/>
        <v>77.758760000000009</v>
      </c>
      <c r="K1143" s="5">
        <f>SUM(G1143)*I1126</f>
        <v>2.0780000000000003</v>
      </c>
    </row>
    <row r="1144" spans="1:13">
      <c r="B1144" s="11" t="s">
        <v>21</v>
      </c>
      <c r="C1144" s="12" t="s">
        <v>15</v>
      </c>
      <c r="D1144" s="28"/>
      <c r="E1144" s="28"/>
      <c r="F1144" s="28"/>
      <c r="G1144" s="22">
        <f>SUM(G1138:G1140)</f>
        <v>1</v>
      </c>
      <c r="H1144" s="15">
        <v>37.42</v>
      </c>
      <c r="I1144" s="10">
        <f t="shared" si="344"/>
        <v>37.42</v>
      </c>
      <c r="L1144" s="5">
        <f>SUM(G1144)*I1126</f>
        <v>1</v>
      </c>
    </row>
    <row r="1145" spans="1:13">
      <c r="B1145" s="11" t="s">
        <v>21</v>
      </c>
      <c r="C1145" s="12" t="s">
        <v>16</v>
      </c>
      <c r="D1145" s="28"/>
      <c r="E1145" s="28"/>
      <c r="F1145" s="28"/>
      <c r="G1145" s="22">
        <f>SUM(G1141:G1142)</f>
        <v>0.72250000000000014</v>
      </c>
      <c r="H1145" s="15">
        <v>37.42</v>
      </c>
      <c r="I1145" s="10">
        <f t="shared" si="344"/>
        <v>27.035950000000007</v>
      </c>
      <c r="M1145" s="5">
        <f>SUM(G1145)*I1126</f>
        <v>0.72250000000000014</v>
      </c>
    </row>
    <row r="1146" spans="1:13">
      <c r="B1146" s="11" t="s">
        <v>13</v>
      </c>
      <c r="C1146" s="12" t="s">
        <v>17</v>
      </c>
      <c r="D1146" s="28"/>
      <c r="E1146" s="28"/>
      <c r="F1146" s="28"/>
      <c r="G1146" s="34">
        <v>0.25</v>
      </c>
      <c r="H1146" s="15">
        <v>37.42</v>
      </c>
      <c r="I1146" s="10">
        <f t="shared" si="344"/>
        <v>9.3550000000000004</v>
      </c>
      <c r="L1146" s="5">
        <f>SUM(G1146)*I1126</f>
        <v>0.25</v>
      </c>
    </row>
    <row r="1147" spans="1:13">
      <c r="B1147" s="11" t="s">
        <v>12</v>
      </c>
      <c r="C1147" s="12"/>
      <c r="D1147" s="28"/>
      <c r="E1147" s="28"/>
      <c r="F1147" s="28"/>
      <c r="G1147" s="10"/>
      <c r="H1147" s="15">
        <v>37.42</v>
      </c>
      <c r="I1147" s="10">
        <f t="shared" si="344"/>
        <v>0</v>
      </c>
    </row>
    <row r="1148" spans="1:13">
      <c r="B1148" s="11" t="s">
        <v>11</v>
      </c>
      <c r="C1148" s="12"/>
      <c r="D1148" s="28"/>
      <c r="E1148" s="28"/>
      <c r="F1148" s="28"/>
      <c r="G1148" s="10">
        <v>1</v>
      </c>
      <c r="H1148" s="15">
        <f>SUM(I1128:I1147)*0.01</f>
        <v>2.5453571000000008</v>
      </c>
      <c r="I1148" s="10">
        <f>SUM(G1148*H1148)</f>
        <v>2.5453571000000008</v>
      </c>
    </row>
    <row r="1149" spans="1:13" s="2" customFormat="1" ht="13.6">
      <c r="B1149" s="8" t="s">
        <v>10</v>
      </c>
      <c r="D1149" s="27"/>
      <c r="E1149" s="27"/>
      <c r="F1149" s="27"/>
      <c r="G1149" s="6">
        <f>SUM(G1143:G1146)</f>
        <v>4.0505000000000004</v>
      </c>
      <c r="H1149" s="14"/>
      <c r="I1149" s="6">
        <f>SUM(I1128:I1148)</f>
        <v>257.0810671000001</v>
      </c>
      <c r="J1149" s="6">
        <f>SUM(I1149)*I1126</f>
        <v>257.0810671000001</v>
      </c>
      <c r="K1149" s="6">
        <f>SUM(K1143:K1148)</f>
        <v>2.0780000000000003</v>
      </c>
      <c r="L1149" s="6">
        <f t="shared" ref="L1149:M1149" si="345">SUM(L1143:L1148)</f>
        <v>1.25</v>
      </c>
      <c r="M1149" s="6">
        <f t="shared" si="345"/>
        <v>0.72250000000000014</v>
      </c>
    </row>
    <row r="1150" spans="1:13" ht="15.65">
      <c r="A1150" s="3" t="s">
        <v>9</v>
      </c>
      <c r="B1150" s="154" t="s">
        <v>217</v>
      </c>
      <c r="C1150" s="12" t="s">
        <v>286</v>
      </c>
      <c r="D1150" s="26">
        <v>1.34</v>
      </c>
      <c r="E1150" s="26">
        <v>2.1</v>
      </c>
      <c r="F1150" s="182">
        <v>0.1</v>
      </c>
      <c r="G1150" s="10" t="s">
        <v>581</v>
      </c>
      <c r="H1150" s="13" t="s">
        <v>22</v>
      </c>
      <c r="I1150" s="24">
        <v>7</v>
      </c>
    </row>
    <row r="1151" spans="1:13" s="2" customFormat="1" ht="13.6">
      <c r="A1151" s="77" t="s">
        <v>118</v>
      </c>
      <c r="B1151" s="8" t="s">
        <v>3</v>
      </c>
      <c r="C1151" s="2" t="s">
        <v>4</v>
      </c>
      <c r="D1151" s="27" t="s">
        <v>5</v>
      </c>
      <c r="E1151" s="27" t="s">
        <v>5</v>
      </c>
      <c r="F1151" s="27" t="s">
        <v>23</v>
      </c>
      <c r="G1151" s="6" t="s">
        <v>6</v>
      </c>
      <c r="H1151" s="14" t="s">
        <v>7</v>
      </c>
      <c r="I1151" s="6" t="s">
        <v>8</v>
      </c>
      <c r="J1151" s="6"/>
      <c r="K1151" s="6" t="s">
        <v>18</v>
      </c>
      <c r="L1151" s="6" t="s">
        <v>19</v>
      </c>
      <c r="M1151" s="6" t="s">
        <v>20</v>
      </c>
    </row>
    <row r="1152" spans="1:13">
      <c r="A1152" s="30" t="s">
        <v>24</v>
      </c>
      <c r="B1152" s="11" t="s">
        <v>217</v>
      </c>
      <c r="C1152" s="12" t="s">
        <v>578</v>
      </c>
      <c r="D1152" s="28">
        <v>0.125</v>
      </c>
      <c r="E1152" s="28">
        <v>0.05</v>
      </c>
      <c r="F1152" s="28">
        <f t="shared" ref="F1152:F1153" si="346">SUM(D1152*E1152)</f>
        <v>6.2500000000000003E-3</v>
      </c>
      <c r="G1152" s="10">
        <f>SUM(D1150+E1150+E1150+0.4)</f>
        <v>5.9400000000000013</v>
      </c>
      <c r="H1152" s="15">
        <v>1800</v>
      </c>
      <c r="I1152" s="10">
        <f t="shared" ref="I1152:I1153" si="347">SUM(F1152*G1152)*H1152</f>
        <v>66.825000000000017</v>
      </c>
    </row>
    <row r="1153" spans="1:12">
      <c r="A1153" s="30" t="s">
        <v>24</v>
      </c>
      <c r="B1153" s="11" t="s">
        <v>586</v>
      </c>
      <c r="C1153" s="12" t="s">
        <v>585</v>
      </c>
      <c r="D1153" s="28">
        <v>0.1</v>
      </c>
      <c r="E1153" s="28">
        <v>2.5000000000000001E-2</v>
      </c>
      <c r="F1153" s="28">
        <f t="shared" si="346"/>
        <v>2.5000000000000005E-3</v>
      </c>
      <c r="G1153" s="10">
        <f>SUM(G1152)*2</f>
        <v>11.880000000000003</v>
      </c>
      <c r="H1153" s="15">
        <v>550</v>
      </c>
      <c r="I1153" s="10">
        <f t="shared" si="347"/>
        <v>16.335000000000004</v>
      </c>
    </row>
    <row r="1154" spans="1:12">
      <c r="A1154" s="31" t="s">
        <v>39</v>
      </c>
      <c r="B1154" s="11" t="s">
        <v>558</v>
      </c>
      <c r="C1154" s="12"/>
      <c r="D1154" s="28"/>
      <c r="E1154" s="28"/>
      <c r="F1154" s="28"/>
      <c r="G1154" s="10">
        <v>3</v>
      </c>
      <c r="H1154" s="15">
        <v>2.5</v>
      </c>
      <c r="I1154" s="10">
        <f t="shared" ref="I1154:I1156" si="348">SUM(G1154*H1154)</f>
        <v>7.5</v>
      </c>
    </row>
    <row r="1155" spans="1:12">
      <c r="A1155" s="31" t="s">
        <v>39</v>
      </c>
      <c r="B1155" s="11" t="s">
        <v>559</v>
      </c>
      <c r="C1155" s="12"/>
      <c r="D1155" s="28"/>
      <c r="E1155" s="28"/>
      <c r="F1155" s="28"/>
      <c r="G1155" s="10">
        <v>3</v>
      </c>
      <c r="H1155" s="15">
        <v>3.5</v>
      </c>
      <c r="I1155" s="10">
        <f t="shared" si="348"/>
        <v>10.5</v>
      </c>
    </row>
    <row r="1156" spans="1:12">
      <c r="A1156" s="31" t="s">
        <v>39</v>
      </c>
      <c r="B1156" s="11" t="s">
        <v>560</v>
      </c>
      <c r="C1156" s="12"/>
      <c r="D1156" s="28"/>
      <c r="E1156" s="28"/>
      <c r="F1156" s="28"/>
      <c r="G1156" s="10">
        <v>0</v>
      </c>
      <c r="H1156" s="15">
        <v>1.5</v>
      </c>
      <c r="I1156" s="10">
        <f t="shared" si="348"/>
        <v>0</v>
      </c>
    </row>
    <row r="1157" spans="1:12">
      <c r="B1157" s="11" t="s">
        <v>27</v>
      </c>
      <c r="C1157" s="12"/>
      <c r="D1157" s="28"/>
      <c r="E1157" s="28"/>
      <c r="F1157" s="28"/>
      <c r="G1157" s="10">
        <f>SUM(G1152)</f>
        <v>5.9400000000000013</v>
      </c>
      <c r="H1157" s="15">
        <f>SUM(D1152+D1152+E1152+E1152)*2</f>
        <v>0.7</v>
      </c>
      <c r="I1157" s="10">
        <f t="shared" ref="I1157:I1162" si="349">SUM(G1157*H1157)</f>
        <v>4.1580000000000004</v>
      </c>
    </row>
    <row r="1158" spans="1:12">
      <c r="B1158" s="11" t="s">
        <v>13</v>
      </c>
      <c r="C1158" s="12" t="s">
        <v>14</v>
      </c>
      <c r="D1158" s="28" t="s">
        <v>29</v>
      </c>
      <c r="E1158" s="28"/>
      <c r="F1158" s="28">
        <f>SUM(G1152)</f>
        <v>5.9400000000000013</v>
      </c>
      <c r="G1158" s="34">
        <f>SUM(F1158)/20</f>
        <v>0.29700000000000004</v>
      </c>
      <c r="H1158" s="23"/>
      <c r="I1158" s="10">
        <f t="shared" si="349"/>
        <v>0</v>
      </c>
    </row>
    <row r="1159" spans="1:12">
      <c r="B1159" s="11" t="s">
        <v>13</v>
      </c>
      <c r="C1159" s="12" t="s">
        <v>14</v>
      </c>
      <c r="D1159" s="28" t="s">
        <v>60</v>
      </c>
      <c r="E1159" s="28"/>
      <c r="F1159" s="81">
        <v>2</v>
      </c>
      <c r="G1159" s="34">
        <f>SUM(F1159)*0.25</f>
        <v>0.5</v>
      </c>
      <c r="H1159" s="23"/>
      <c r="I1159" s="10">
        <f t="shared" si="349"/>
        <v>0</v>
      </c>
    </row>
    <row r="1160" spans="1:12">
      <c r="B1160" s="11" t="s">
        <v>13</v>
      </c>
      <c r="C1160" s="12" t="s">
        <v>14</v>
      </c>
      <c r="D1160" s="28" t="s">
        <v>113</v>
      </c>
      <c r="E1160" s="28"/>
      <c r="F1160" s="28"/>
      <c r="G1160" s="34">
        <f>SUM(G1158:G1159)</f>
        <v>0.79700000000000004</v>
      </c>
      <c r="H1160" s="23"/>
      <c r="I1160" s="10">
        <f t="shared" si="349"/>
        <v>0</v>
      </c>
    </row>
    <row r="1161" spans="1:12">
      <c r="B1161" s="11" t="s">
        <v>13</v>
      </c>
      <c r="C1161" s="12" t="s">
        <v>14</v>
      </c>
      <c r="D1161" s="28" t="s">
        <v>558</v>
      </c>
      <c r="E1161" s="28"/>
      <c r="F1161" s="28"/>
      <c r="G1161" s="34">
        <v>0.5</v>
      </c>
      <c r="H1161" s="23"/>
      <c r="I1161" s="10">
        <f t="shared" si="349"/>
        <v>0</v>
      </c>
    </row>
    <row r="1162" spans="1:12">
      <c r="B1162" s="11" t="s">
        <v>13</v>
      </c>
      <c r="C1162" s="12" t="s">
        <v>15</v>
      </c>
      <c r="D1162" s="28"/>
      <c r="E1162" s="28"/>
      <c r="F1162" s="28"/>
      <c r="G1162" s="34">
        <v>1</v>
      </c>
      <c r="H1162" s="23"/>
      <c r="I1162" s="10">
        <f t="shared" si="349"/>
        <v>0</v>
      </c>
    </row>
    <row r="1163" spans="1:12">
      <c r="B1163" s="11" t="s">
        <v>13</v>
      </c>
      <c r="C1163" s="12" t="s">
        <v>15</v>
      </c>
      <c r="D1163" s="28"/>
      <c r="E1163" s="28"/>
      <c r="F1163" s="28"/>
      <c r="G1163" s="34"/>
      <c r="H1163" s="23"/>
      <c r="I1163" s="10">
        <f t="shared" ref="I1163" si="350">SUM(G1163*H1163)</f>
        <v>0</v>
      </c>
    </row>
    <row r="1164" spans="1:12">
      <c r="B1164" s="11" t="s">
        <v>13</v>
      </c>
      <c r="C1164" s="12" t="s">
        <v>15</v>
      </c>
      <c r="D1164" s="28"/>
      <c r="E1164" s="28"/>
      <c r="F1164" s="28"/>
      <c r="G1164" s="34"/>
      <c r="H1164" s="23"/>
      <c r="I1164" s="10">
        <f t="shared" ref="I1164:I1171" si="351">SUM(G1164*H1164)</f>
        <v>0</v>
      </c>
    </row>
    <row r="1165" spans="1:12">
      <c r="B1165" s="11" t="s">
        <v>13</v>
      </c>
      <c r="C1165" s="12" t="s">
        <v>16</v>
      </c>
      <c r="D1165" s="28"/>
      <c r="E1165" s="28"/>
      <c r="F1165" s="28"/>
      <c r="G1165" s="34">
        <f>SUM(G1152)/8</f>
        <v>0.74250000000000016</v>
      </c>
      <c r="H1165" s="23"/>
      <c r="I1165" s="10">
        <f t="shared" si="351"/>
        <v>0</v>
      </c>
    </row>
    <row r="1166" spans="1:12">
      <c r="B1166" s="11" t="s">
        <v>13</v>
      </c>
      <c r="C1166" s="12" t="s">
        <v>16</v>
      </c>
      <c r="D1166" s="28"/>
      <c r="E1166" s="28"/>
      <c r="F1166" s="28"/>
      <c r="G1166" s="34"/>
      <c r="H1166" s="23"/>
      <c r="I1166" s="10">
        <f t="shared" si="351"/>
        <v>0</v>
      </c>
    </row>
    <row r="1167" spans="1:12">
      <c r="B1167" s="11" t="s">
        <v>21</v>
      </c>
      <c r="C1167" s="12" t="s">
        <v>14</v>
      </c>
      <c r="D1167" s="28"/>
      <c r="E1167" s="28"/>
      <c r="F1167" s="28"/>
      <c r="G1167" s="22">
        <f>SUM(G1158:G1161)</f>
        <v>2.0940000000000003</v>
      </c>
      <c r="H1167" s="15">
        <v>37.42</v>
      </c>
      <c r="I1167" s="10">
        <f t="shared" si="351"/>
        <v>78.35748000000001</v>
      </c>
      <c r="K1167" s="5">
        <f>SUM(G1167)*I1150</f>
        <v>14.658000000000001</v>
      </c>
    </row>
    <row r="1168" spans="1:12">
      <c r="B1168" s="11" t="s">
        <v>21</v>
      </c>
      <c r="C1168" s="12" t="s">
        <v>15</v>
      </c>
      <c r="D1168" s="28"/>
      <c r="E1168" s="28"/>
      <c r="F1168" s="28"/>
      <c r="G1168" s="22">
        <f>SUM(G1162:G1164)</f>
        <v>1</v>
      </c>
      <c r="H1168" s="15">
        <v>37.42</v>
      </c>
      <c r="I1168" s="10">
        <f t="shared" si="351"/>
        <v>37.42</v>
      </c>
      <c r="L1168" s="5">
        <f>SUM(G1168)*I1150</f>
        <v>7</v>
      </c>
    </row>
    <row r="1169" spans="1:13">
      <c r="B1169" s="11" t="s">
        <v>21</v>
      </c>
      <c r="C1169" s="12" t="s">
        <v>16</v>
      </c>
      <c r="D1169" s="28"/>
      <c r="E1169" s="28"/>
      <c r="F1169" s="28"/>
      <c r="G1169" s="22">
        <f>SUM(G1165:G1166)</f>
        <v>0.74250000000000016</v>
      </c>
      <c r="H1169" s="15">
        <v>37.42</v>
      </c>
      <c r="I1169" s="10">
        <f t="shared" si="351"/>
        <v>27.784350000000007</v>
      </c>
      <c r="M1169" s="5">
        <f>SUM(G1169)*I1150</f>
        <v>5.1975000000000016</v>
      </c>
    </row>
    <row r="1170" spans="1:13">
      <c r="B1170" s="11" t="s">
        <v>13</v>
      </c>
      <c r="C1170" s="12" t="s">
        <v>17</v>
      </c>
      <c r="D1170" s="28"/>
      <c r="E1170" s="28"/>
      <c r="F1170" s="28"/>
      <c r="G1170" s="34">
        <v>0.25</v>
      </c>
      <c r="H1170" s="15">
        <v>37.42</v>
      </c>
      <c r="I1170" s="10">
        <f t="shared" si="351"/>
        <v>9.3550000000000004</v>
      </c>
      <c r="L1170" s="5">
        <f>SUM(G1170)*I1150</f>
        <v>1.75</v>
      </c>
    </row>
    <row r="1171" spans="1:13">
      <c r="B1171" s="11" t="s">
        <v>12</v>
      </c>
      <c r="C1171" s="12"/>
      <c r="D1171" s="28"/>
      <c r="E1171" s="28"/>
      <c r="F1171" s="28"/>
      <c r="G1171" s="10"/>
      <c r="H1171" s="15">
        <v>37.42</v>
      </c>
      <c r="I1171" s="10">
        <f t="shared" si="351"/>
        <v>0</v>
      </c>
    </row>
    <row r="1172" spans="1:13">
      <c r="B1172" s="11" t="s">
        <v>11</v>
      </c>
      <c r="C1172" s="12"/>
      <c r="D1172" s="28"/>
      <c r="E1172" s="28"/>
      <c r="F1172" s="28"/>
      <c r="G1172" s="10">
        <v>1</v>
      </c>
      <c r="H1172" s="15">
        <f>SUM(I1152:I1171)*0.01</f>
        <v>2.5823483000000009</v>
      </c>
      <c r="I1172" s="10">
        <f>SUM(G1172*H1172)</f>
        <v>2.5823483000000009</v>
      </c>
    </row>
    <row r="1173" spans="1:13" s="2" customFormat="1" ht="13.6">
      <c r="B1173" s="8" t="s">
        <v>10</v>
      </c>
      <c r="D1173" s="27"/>
      <c r="E1173" s="27"/>
      <c r="F1173" s="27"/>
      <c r="G1173" s="6">
        <f>SUM(G1167:G1170)</f>
        <v>4.0865000000000009</v>
      </c>
      <c r="H1173" s="14"/>
      <c r="I1173" s="6">
        <f>SUM(I1152:I1172)</f>
        <v>260.81717830000008</v>
      </c>
      <c r="J1173" s="6">
        <f>SUM(I1173)*I1150</f>
        <v>1825.7202481000006</v>
      </c>
      <c r="K1173" s="6">
        <f>SUM(K1167:K1172)</f>
        <v>14.658000000000001</v>
      </c>
      <c r="L1173" s="6">
        <f t="shared" ref="L1173:M1173" si="352">SUM(L1167:L1172)</f>
        <v>8.75</v>
      </c>
      <c r="M1173" s="6">
        <f t="shared" si="352"/>
        <v>5.1975000000000016</v>
      </c>
    </row>
    <row r="1174" spans="1:13" ht="15.65">
      <c r="A1174" s="3" t="s">
        <v>9</v>
      </c>
      <c r="B1174" s="154" t="s">
        <v>217</v>
      </c>
      <c r="C1174" s="12" t="s">
        <v>286</v>
      </c>
      <c r="D1174" s="26">
        <v>1.34</v>
      </c>
      <c r="E1174" s="26">
        <v>0.99</v>
      </c>
      <c r="F1174" s="182">
        <v>0.1</v>
      </c>
      <c r="G1174" s="10" t="s">
        <v>581</v>
      </c>
      <c r="H1174" s="13" t="s">
        <v>22</v>
      </c>
      <c r="I1174" s="24">
        <v>1</v>
      </c>
    </row>
    <row r="1175" spans="1:13" s="2" customFormat="1" ht="13.6">
      <c r="A1175" s="77" t="s">
        <v>118</v>
      </c>
      <c r="B1175" s="8" t="s">
        <v>3</v>
      </c>
      <c r="C1175" s="2" t="s">
        <v>4</v>
      </c>
      <c r="D1175" s="27" t="s">
        <v>5</v>
      </c>
      <c r="E1175" s="27" t="s">
        <v>5</v>
      </c>
      <c r="F1175" s="27" t="s">
        <v>23</v>
      </c>
      <c r="G1175" s="6" t="s">
        <v>6</v>
      </c>
      <c r="H1175" s="14" t="s">
        <v>7</v>
      </c>
      <c r="I1175" s="6" t="s">
        <v>8</v>
      </c>
      <c r="J1175" s="6"/>
      <c r="K1175" s="6" t="s">
        <v>18</v>
      </c>
      <c r="L1175" s="6" t="s">
        <v>19</v>
      </c>
      <c r="M1175" s="6" t="s">
        <v>20</v>
      </c>
    </row>
    <row r="1176" spans="1:13">
      <c r="A1176" s="30" t="s">
        <v>24</v>
      </c>
      <c r="B1176" s="11" t="s">
        <v>217</v>
      </c>
      <c r="C1176" s="12" t="s">
        <v>578</v>
      </c>
      <c r="D1176" s="28">
        <v>0.125</v>
      </c>
      <c r="E1176" s="28">
        <v>0.05</v>
      </c>
      <c r="F1176" s="28">
        <f t="shared" ref="F1176:F1177" si="353">SUM(D1176*E1176)</f>
        <v>6.2500000000000003E-3</v>
      </c>
      <c r="G1176" s="10">
        <f>SUM(D1174+E1174+E1174+0.4)</f>
        <v>3.72</v>
      </c>
      <c r="H1176" s="15">
        <v>1800</v>
      </c>
      <c r="I1176" s="10">
        <f t="shared" ref="I1176:I1177" si="354">SUM(F1176*G1176)*H1176</f>
        <v>41.850000000000009</v>
      </c>
    </row>
    <row r="1177" spans="1:13">
      <c r="A1177" s="30" t="s">
        <v>24</v>
      </c>
      <c r="B1177" s="11" t="s">
        <v>586</v>
      </c>
      <c r="C1177" s="12" t="s">
        <v>585</v>
      </c>
      <c r="D1177" s="28">
        <v>0.1</v>
      </c>
      <c r="E1177" s="28">
        <v>2.5000000000000001E-2</v>
      </c>
      <c r="F1177" s="28">
        <f t="shared" si="353"/>
        <v>2.5000000000000005E-3</v>
      </c>
      <c r="G1177" s="10">
        <f>SUM(G1176)*2</f>
        <v>7.44</v>
      </c>
      <c r="H1177" s="15">
        <v>550</v>
      </c>
      <c r="I1177" s="10">
        <f t="shared" si="354"/>
        <v>10.230000000000002</v>
      </c>
    </row>
    <row r="1178" spans="1:13">
      <c r="A1178" s="31" t="s">
        <v>39</v>
      </c>
      <c r="B1178" s="11" t="s">
        <v>558</v>
      </c>
      <c r="C1178" s="12"/>
      <c r="D1178" s="28"/>
      <c r="E1178" s="28"/>
      <c r="F1178" s="28"/>
      <c r="G1178" s="10">
        <v>2</v>
      </c>
      <c r="H1178" s="15">
        <v>2.5</v>
      </c>
      <c r="I1178" s="10">
        <f t="shared" ref="I1178:I1180" si="355">SUM(G1178*H1178)</f>
        <v>5</v>
      </c>
    </row>
    <row r="1179" spans="1:13">
      <c r="A1179" s="31" t="s">
        <v>39</v>
      </c>
      <c r="B1179" s="11" t="s">
        <v>559</v>
      </c>
      <c r="C1179" s="12"/>
      <c r="D1179" s="28"/>
      <c r="E1179" s="28"/>
      <c r="F1179" s="28"/>
      <c r="G1179" s="10">
        <v>2</v>
      </c>
      <c r="H1179" s="15">
        <v>3.5</v>
      </c>
      <c r="I1179" s="10">
        <f t="shared" si="355"/>
        <v>7</v>
      </c>
    </row>
    <row r="1180" spans="1:13">
      <c r="A1180" s="31" t="s">
        <v>39</v>
      </c>
      <c r="B1180" s="11" t="s">
        <v>560</v>
      </c>
      <c r="C1180" s="12"/>
      <c r="D1180" s="28"/>
      <c r="E1180" s="28"/>
      <c r="F1180" s="28"/>
      <c r="G1180" s="10">
        <v>0</v>
      </c>
      <c r="H1180" s="15">
        <v>1.5</v>
      </c>
      <c r="I1180" s="10">
        <f t="shared" si="355"/>
        <v>0</v>
      </c>
    </row>
    <row r="1181" spans="1:13">
      <c r="B1181" s="11" t="s">
        <v>27</v>
      </c>
      <c r="C1181" s="12"/>
      <c r="D1181" s="28"/>
      <c r="E1181" s="28"/>
      <c r="F1181" s="28"/>
      <c r="G1181" s="10">
        <f>SUM(G1176)</f>
        <v>3.72</v>
      </c>
      <c r="H1181" s="15">
        <f>SUM(D1176+D1176+E1176+E1176)*2</f>
        <v>0.7</v>
      </c>
      <c r="I1181" s="10">
        <f t="shared" ref="I1181:I1186" si="356">SUM(G1181*H1181)</f>
        <v>2.6040000000000001</v>
      </c>
    </row>
    <row r="1182" spans="1:13">
      <c r="B1182" s="11" t="s">
        <v>13</v>
      </c>
      <c r="C1182" s="12" t="s">
        <v>14</v>
      </c>
      <c r="D1182" s="28" t="s">
        <v>29</v>
      </c>
      <c r="E1182" s="28"/>
      <c r="F1182" s="28">
        <f>SUM(G1176)</f>
        <v>3.72</v>
      </c>
      <c r="G1182" s="34">
        <f>SUM(F1182)/20</f>
        <v>0.186</v>
      </c>
      <c r="H1182" s="23"/>
      <c r="I1182" s="10">
        <f t="shared" si="356"/>
        <v>0</v>
      </c>
    </row>
    <row r="1183" spans="1:13">
      <c r="B1183" s="11" t="s">
        <v>13</v>
      </c>
      <c r="C1183" s="12" t="s">
        <v>14</v>
      </c>
      <c r="D1183" s="28" t="s">
        <v>60</v>
      </c>
      <c r="E1183" s="28"/>
      <c r="F1183" s="81">
        <v>2</v>
      </c>
      <c r="G1183" s="34">
        <f>SUM(F1183)*0.25</f>
        <v>0.5</v>
      </c>
      <c r="H1183" s="23"/>
      <c r="I1183" s="10">
        <f t="shared" si="356"/>
        <v>0</v>
      </c>
    </row>
    <row r="1184" spans="1:13">
      <c r="B1184" s="11" t="s">
        <v>13</v>
      </c>
      <c r="C1184" s="12" t="s">
        <v>14</v>
      </c>
      <c r="D1184" s="28" t="s">
        <v>113</v>
      </c>
      <c r="E1184" s="28"/>
      <c r="F1184" s="28"/>
      <c r="G1184" s="34">
        <f>SUM(G1182:G1183)</f>
        <v>0.68599999999999994</v>
      </c>
      <c r="H1184" s="23"/>
      <c r="I1184" s="10">
        <f t="shared" si="356"/>
        <v>0</v>
      </c>
    </row>
    <row r="1185" spans="1:13">
      <c r="B1185" s="11" t="s">
        <v>13</v>
      </c>
      <c r="C1185" s="12" t="s">
        <v>14</v>
      </c>
      <c r="D1185" s="28" t="s">
        <v>558</v>
      </c>
      <c r="E1185" s="28"/>
      <c r="F1185" s="28"/>
      <c r="G1185" s="34">
        <v>0.5</v>
      </c>
      <c r="H1185" s="23"/>
      <c r="I1185" s="10">
        <f t="shared" si="356"/>
        <v>0</v>
      </c>
    </row>
    <row r="1186" spans="1:13">
      <c r="B1186" s="11" t="s">
        <v>13</v>
      </c>
      <c r="C1186" s="12" t="s">
        <v>15</v>
      </c>
      <c r="D1186" s="28"/>
      <c r="E1186" s="28"/>
      <c r="F1186" s="28"/>
      <c r="G1186" s="34">
        <v>1</v>
      </c>
      <c r="H1186" s="23"/>
      <c r="I1186" s="10">
        <f t="shared" si="356"/>
        <v>0</v>
      </c>
    </row>
    <row r="1187" spans="1:13">
      <c r="B1187" s="11" t="s">
        <v>13</v>
      </c>
      <c r="C1187" s="12" t="s">
        <v>15</v>
      </c>
      <c r="D1187" s="28"/>
      <c r="E1187" s="28"/>
      <c r="F1187" s="28"/>
      <c r="G1187" s="34"/>
      <c r="H1187" s="23"/>
      <c r="I1187" s="10">
        <f t="shared" ref="I1187" si="357">SUM(G1187*H1187)</f>
        <v>0</v>
      </c>
    </row>
    <row r="1188" spans="1:13">
      <c r="B1188" s="11" t="s">
        <v>13</v>
      </c>
      <c r="C1188" s="12" t="s">
        <v>15</v>
      </c>
      <c r="D1188" s="28"/>
      <c r="E1188" s="28"/>
      <c r="F1188" s="28"/>
      <c r="G1188" s="34"/>
      <c r="H1188" s="23"/>
      <c r="I1188" s="10">
        <f t="shared" ref="I1188:I1195" si="358">SUM(G1188*H1188)</f>
        <v>0</v>
      </c>
    </row>
    <row r="1189" spans="1:13">
      <c r="B1189" s="11" t="s">
        <v>13</v>
      </c>
      <c r="C1189" s="12" t="s">
        <v>16</v>
      </c>
      <c r="D1189" s="28"/>
      <c r="E1189" s="28"/>
      <c r="F1189" s="28"/>
      <c r="G1189" s="34">
        <f>SUM(G1176)/8</f>
        <v>0.46500000000000002</v>
      </c>
      <c r="H1189" s="23"/>
      <c r="I1189" s="10">
        <f t="shared" si="358"/>
        <v>0</v>
      </c>
    </row>
    <row r="1190" spans="1:13">
      <c r="B1190" s="11" t="s">
        <v>13</v>
      </c>
      <c r="C1190" s="12" t="s">
        <v>16</v>
      </c>
      <c r="D1190" s="28"/>
      <c r="E1190" s="28"/>
      <c r="F1190" s="28"/>
      <c r="G1190" s="34"/>
      <c r="H1190" s="23"/>
      <c r="I1190" s="10">
        <f t="shared" si="358"/>
        <v>0</v>
      </c>
    </row>
    <row r="1191" spans="1:13">
      <c r="B1191" s="11" t="s">
        <v>21</v>
      </c>
      <c r="C1191" s="12" t="s">
        <v>14</v>
      </c>
      <c r="D1191" s="28"/>
      <c r="E1191" s="28"/>
      <c r="F1191" s="28"/>
      <c r="G1191" s="22">
        <f>SUM(G1182:G1185)</f>
        <v>1.8719999999999999</v>
      </c>
      <c r="H1191" s="15">
        <v>37.42</v>
      </c>
      <c r="I1191" s="10">
        <f t="shared" si="358"/>
        <v>70.050240000000002</v>
      </c>
      <c r="K1191" s="5">
        <f>SUM(G1191)*I1174</f>
        <v>1.8719999999999999</v>
      </c>
    </row>
    <row r="1192" spans="1:13">
      <c r="B1192" s="11" t="s">
        <v>21</v>
      </c>
      <c r="C1192" s="12" t="s">
        <v>15</v>
      </c>
      <c r="D1192" s="28"/>
      <c r="E1192" s="28"/>
      <c r="F1192" s="28"/>
      <c r="G1192" s="22">
        <f>SUM(G1186:G1188)</f>
        <v>1</v>
      </c>
      <c r="H1192" s="15">
        <v>37.42</v>
      </c>
      <c r="I1192" s="10">
        <f t="shared" si="358"/>
        <v>37.42</v>
      </c>
      <c r="L1192" s="5">
        <f>SUM(G1192)*I1174</f>
        <v>1</v>
      </c>
    </row>
    <row r="1193" spans="1:13">
      <c r="B1193" s="11" t="s">
        <v>21</v>
      </c>
      <c r="C1193" s="12" t="s">
        <v>16</v>
      </c>
      <c r="D1193" s="28"/>
      <c r="E1193" s="28"/>
      <c r="F1193" s="28"/>
      <c r="G1193" s="22">
        <f>SUM(G1189:G1190)</f>
        <v>0.46500000000000002</v>
      </c>
      <c r="H1193" s="15">
        <v>37.42</v>
      </c>
      <c r="I1193" s="10">
        <f t="shared" si="358"/>
        <v>17.400300000000001</v>
      </c>
      <c r="M1193" s="5">
        <f>SUM(G1193)*I1174</f>
        <v>0.46500000000000002</v>
      </c>
    </row>
    <row r="1194" spans="1:13">
      <c r="B1194" s="11" t="s">
        <v>13</v>
      </c>
      <c r="C1194" s="12" t="s">
        <v>17</v>
      </c>
      <c r="D1194" s="28"/>
      <c r="E1194" s="28"/>
      <c r="F1194" s="28"/>
      <c r="G1194" s="34">
        <v>0.25</v>
      </c>
      <c r="H1194" s="15">
        <v>37.42</v>
      </c>
      <c r="I1194" s="10">
        <f t="shared" si="358"/>
        <v>9.3550000000000004</v>
      </c>
      <c r="L1194" s="5">
        <f>SUM(G1194)*I1174</f>
        <v>0.25</v>
      </c>
    </row>
    <row r="1195" spans="1:13">
      <c r="B1195" s="11" t="s">
        <v>12</v>
      </c>
      <c r="C1195" s="12"/>
      <c r="D1195" s="28"/>
      <c r="E1195" s="28"/>
      <c r="F1195" s="28"/>
      <c r="G1195" s="10"/>
      <c r="H1195" s="15">
        <v>37.42</v>
      </c>
      <c r="I1195" s="10">
        <f t="shared" si="358"/>
        <v>0</v>
      </c>
    </row>
    <row r="1196" spans="1:13">
      <c r="B1196" s="11" t="s">
        <v>11</v>
      </c>
      <c r="C1196" s="12"/>
      <c r="D1196" s="28"/>
      <c r="E1196" s="28"/>
      <c r="F1196" s="28"/>
      <c r="G1196" s="10">
        <v>1</v>
      </c>
      <c r="H1196" s="15">
        <f>SUM(I1176:I1195)*0.01</f>
        <v>2.0090954000000001</v>
      </c>
      <c r="I1196" s="10">
        <f>SUM(G1196*H1196)</f>
        <v>2.0090954000000001</v>
      </c>
    </row>
    <row r="1197" spans="1:13" s="2" customFormat="1" ht="13.6">
      <c r="B1197" s="8" t="s">
        <v>10</v>
      </c>
      <c r="D1197" s="27"/>
      <c r="E1197" s="27"/>
      <c r="F1197" s="27"/>
      <c r="G1197" s="6">
        <f>SUM(G1191:G1194)</f>
        <v>3.5869999999999997</v>
      </c>
      <c r="H1197" s="14"/>
      <c r="I1197" s="6">
        <f>SUM(I1176:I1196)</f>
        <v>202.91863540000003</v>
      </c>
      <c r="J1197" s="6">
        <f>SUM(I1197)*I1174</f>
        <v>202.91863540000003</v>
      </c>
      <c r="K1197" s="6">
        <f>SUM(K1191:K1196)</f>
        <v>1.8719999999999999</v>
      </c>
      <c r="L1197" s="6">
        <f t="shared" ref="L1197:M1197" si="359">SUM(L1191:L1196)</f>
        <v>1.25</v>
      </c>
      <c r="M1197" s="6">
        <f t="shared" si="359"/>
        <v>0.46500000000000002</v>
      </c>
    </row>
    <row r="1198" spans="1:13" ht="15.65">
      <c r="A1198" s="3" t="s">
        <v>9</v>
      </c>
      <c r="B1198" s="154" t="s">
        <v>217</v>
      </c>
      <c r="C1198" s="12" t="s">
        <v>286</v>
      </c>
      <c r="D1198" s="26">
        <v>1.54</v>
      </c>
      <c r="E1198" s="26">
        <v>2.1</v>
      </c>
      <c r="F1198" s="182">
        <v>0.1</v>
      </c>
      <c r="G1198" s="10" t="s">
        <v>581</v>
      </c>
      <c r="H1198" s="13" t="s">
        <v>22</v>
      </c>
      <c r="I1198" s="24">
        <v>2</v>
      </c>
    </row>
    <row r="1199" spans="1:13" s="2" customFormat="1" ht="13.6">
      <c r="A1199" s="77" t="s">
        <v>118</v>
      </c>
      <c r="B1199" s="8" t="s">
        <v>3</v>
      </c>
      <c r="C1199" s="2" t="s">
        <v>4</v>
      </c>
      <c r="D1199" s="27" t="s">
        <v>5</v>
      </c>
      <c r="E1199" s="27" t="s">
        <v>5</v>
      </c>
      <c r="F1199" s="27" t="s">
        <v>23</v>
      </c>
      <c r="G1199" s="6" t="s">
        <v>6</v>
      </c>
      <c r="H1199" s="14" t="s">
        <v>7</v>
      </c>
      <c r="I1199" s="6" t="s">
        <v>8</v>
      </c>
      <c r="J1199" s="6"/>
      <c r="K1199" s="6" t="s">
        <v>18</v>
      </c>
      <c r="L1199" s="6" t="s">
        <v>19</v>
      </c>
      <c r="M1199" s="6" t="s">
        <v>20</v>
      </c>
    </row>
    <row r="1200" spans="1:13">
      <c r="A1200" s="30" t="s">
        <v>24</v>
      </c>
      <c r="B1200" s="11" t="s">
        <v>217</v>
      </c>
      <c r="C1200" s="12" t="s">
        <v>578</v>
      </c>
      <c r="D1200" s="28">
        <v>0.125</v>
      </c>
      <c r="E1200" s="28">
        <v>0.05</v>
      </c>
      <c r="F1200" s="28">
        <f t="shared" ref="F1200:F1201" si="360">SUM(D1200*E1200)</f>
        <v>6.2500000000000003E-3</v>
      </c>
      <c r="G1200" s="10">
        <f>SUM(D1198+E1198+E1198+0.4)</f>
        <v>6.1400000000000006</v>
      </c>
      <c r="H1200" s="15">
        <v>1800</v>
      </c>
      <c r="I1200" s="10">
        <f t="shared" ref="I1200:I1201" si="361">SUM(F1200*G1200)*H1200</f>
        <v>69.075000000000017</v>
      </c>
    </row>
    <row r="1201" spans="1:12">
      <c r="A1201" s="30" t="s">
        <v>24</v>
      </c>
      <c r="B1201" s="11" t="s">
        <v>586</v>
      </c>
      <c r="C1201" s="12" t="s">
        <v>585</v>
      </c>
      <c r="D1201" s="28">
        <v>0.1</v>
      </c>
      <c r="E1201" s="28">
        <v>2.5000000000000001E-2</v>
      </c>
      <c r="F1201" s="28">
        <f t="shared" si="360"/>
        <v>2.5000000000000005E-3</v>
      </c>
      <c r="G1201" s="10">
        <f>SUM(G1200)*2</f>
        <v>12.280000000000001</v>
      </c>
      <c r="H1201" s="15">
        <v>550</v>
      </c>
      <c r="I1201" s="10">
        <f t="shared" si="361"/>
        <v>16.885000000000005</v>
      </c>
    </row>
    <row r="1202" spans="1:12">
      <c r="A1202" s="31" t="s">
        <v>39</v>
      </c>
      <c r="B1202" s="11" t="s">
        <v>558</v>
      </c>
      <c r="C1202" s="12"/>
      <c r="D1202" s="28"/>
      <c r="E1202" s="28"/>
      <c r="F1202" s="28"/>
      <c r="G1202" s="10">
        <v>3</v>
      </c>
      <c r="H1202" s="15">
        <v>2.5</v>
      </c>
      <c r="I1202" s="10">
        <f t="shared" ref="I1202:I1204" si="362">SUM(G1202*H1202)</f>
        <v>7.5</v>
      </c>
    </row>
    <row r="1203" spans="1:12">
      <c r="A1203" s="31" t="s">
        <v>39</v>
      </c>
      <c r="B1203" s="11" t="s">
        <v>559</v>
      </c>
      <c r="C1203" s="12"/>
      <c r="D1203" s="28"/>
      <c r="E1203" s="28"/>
      <c r="F1203" s="28"/>
      <c r="G1203" s="10">
        <v>3</v>
      </c>
      <c r="H1203" s="15">
        <v>3.5</v>
      </c>
      <c r="I1203" s="10">
        <f t="shared" si="362"/>
        <v>10.5</v>
      </c>
    </row>
    <row r="1204" spans="1:12">
      <c r="A1204" s="31" t="s">
        <v>39</v>
      </c>
      <c r="B1204" s="11" t="s">
        <v>560</v>
      </c>
      <c r="C1204" s="12"/>
      <c r="D1204" s="28"/>
      <c r="E1204" s="28"/>
      <c r="F1204" s="28"/>
      <c r="G1204" s="10">
        <v>0</v>
      </c>
      <c r="H1204" s="15">
        <v>1.5</v>
      </c>
      <c r="I1204" s="10">
        <f t="shared" si="362"/>
        <v>0</v>
      </c>
    </row>
    <row r="1205" spans="1:12">
      <c r="B1205" s="11" t="s">
        <v>27</v>
      </c>
      <c r="C1205" s="12"/>
      <c r="D1205" s="28"/>
      <c r="E1205" s="28"/>
      <c r="F1205" s="28"/>
      <c r="G1205" s="10">
        <f>SUM(G1200)</f>
        <v>6.1400000000000006</v>
      </c>
      <c r="H1205" s="15">
        <f>SUM(D1200+D1200+E1200+E1200)*2</f>
        <v>0.7</v>
      </c>
      <c r="I1205" s="10">
        <f t="shared" ref="I1205:I1210" si="363">SUM(G1205*H1205)</f>
        <v>4.298</v>
      </c>
    </row>
    <row r="1206" spans="1:12">
      <c r="B1206" s="11" t="s">
        <v>13</v>
      </c>
      <c r="C1206" s="12" t="s">
        <v>14</v>
      </c>
      <c r="D1206" s="28" t="s">
        <v>29</v>
      </c>
      <c r="E1206" s="28"/>
      <c r="F1206" s="28">
        <f>SUM(G1200)</f>
        <v>6.1400000000000006</v>
      </c>
      <c r="G1206" s="34">
        <f>SUM(F1206)/20</f>
        <v>0.30700000000000005</v>
      </c>
      <c r="H1206" s="23"/>
      <c r="I1206" s="10">
        <f t="shared" si="363"/>
        <v>0</v>
      </c>
    </row>
    <row r="1207" spans="1:12">
      <c r="B1207" s="11" t="s">
        <v>13</v>
      </c>
      <c r="C1207" s="12" t="s">
        <v>14</v>
      </c>
      <c r="D1207" s="28" t="s">
        <v>60</v>
      </c>
      <c r="E1207" s="28"/>
      <c r="F1207" s="81">
        <v>2</v>
      </c>
      <c r="G1207" s="34">
        <f>SUM(F1207)*0.25</f>
        <v>0.5</v>
      </c>
      <c r="H1207" s="23"/>
      <c r="I1207" s="10">
        <f t="shared" si="363"/>
        <v>0</v>
      </c>
    </row>
    <row r="1208" spans="1:12">
      <c r="B1208" s="11" t="s">
        <v>13</v>
      </c>
      <c r="C1208" s="12" t="s">
        <v>14</v>
      </c>
      <c r="D1208" s="28" t="s">
        <v>113</v>
      </c>
      <c r="E1208" s="28"/>
      <c r="F1208" s="28"/>
      <c r="G1208" s="34">
        <f>SUM(G1206:G1207)</f>
        <v>0.80700000000000005</v>
      </c>
      <c r="H1208" s="23"/>
      <c r="I1208" s="10">
        <f t="shared" si="363"/>
        <v>0</v>
      </c>
    </row>
    <row r="1209" spans="1:12">
      <c r="B1209" s="11" t="s">
        <v>13</v>
      </c>
      <c r="C1209" s="12" t="s">
        <v>14</v>
      </c>
      <c r="D1209" s="28" t="s">
        <v>558</v>
      </c>
      <c r="E1209" s="28"/>
      <c r="F1209" s="28"/>
      <c r="G1209" s="34">
        <v>0.5</v>
      </c>
      <c r="H1209" s="23"/>
      <c r="I1209" s="10">
        <f t="shared" si="363"/>
        <v>0</v>
      </c>
    </row>
    <row r="1210" spans="1:12">
      <c r="B1210" s="11" t="s">
        <v>13</v>
      </c>
      <c r="C1210" s="12" t="s">
        <v>15</v>
      </c>
      <c r="D1210" s="28"/>
      <c r="E1210" s="28"/>
      <c r="F1210" s="28"/>
      <c r="G1210" s="34">
        <v>1</v>
      </c>
      <c r="H1210" s="23"/>
      <c r="I1210" s="10">
        <f t="shared" si="363"/>
        <v>0</v>
      </c>
    </row>
    <row r="1211" spans="1:12">
      <c r="B1211" s="11" t="s">
        <v>13</v>
      </c>
      <c r="C1211" s="12" t="s">
        <v>15</v>
      </c>
      <c r="D1211" s="28"/>
      <c r="E1211" s="28"/>
      <c r="F1211" s="28"/>
      <c r="G1211" s="34"/>
      <c r="H1211" s="23"/>
      <c r="I1211" s="10">
        <f t="shared" ref="I1211" si="364">SUM(G1211*H1211)</f>
        <v>0</v>
      </c>
    </row>
    <row r="1212" spans="1:12">
      <c r="B1212" s="11" t="s">
        <v>13</v>
      </c>
      <c r="C1212" s="12" t="s">
        <v>15</v>
      </c>
      <c r="D1212" s="28"/>
      <c r="E1212" s="28"/>
      <c r="F1212" s="28"/>
      <c r="G1212" s="34"/>
      <c r="H1212" s="23"/>
      <c r="I1212" s="10">
        <f t="shared" ref="I1212:I1219" si="365">SUM(G1212*H1212)</f>
        <v>0</v>
      </c>
    </row>
    <row r="1213" spans="1:12">
      <c r="B1213" s="11" t="s">
        <v>13</v>
      </c>
      <c r="C1213" s="12" t="s">
        <v>16</v>
      </c>
      <c r="D1213" s="28"/>
      <c r="E1213" s="28"/>
      <c r="F1213" s="28"/>
      <c r="G1213" s="34">
        <f>SUM(G1200)/8</f>
        <v>0.76750000000000007</v>
      </c>
      <c r="H1213" s="23"/>
      <c r="I1213" s="10">
        <f t="shared" si="365"/>
        <v>0</v>
      </c>
    </row>
    <row r="1214" spans="1:12">
      <c r="B1214" s="11" t="s">
        <v>13</v>
      </c>
      <c r="C1214" s="12" t="s">
        <v>16</v>
      </c>
      <c r="D1214" s="28"/>
      <c r="E1214" s="28"/>
      <c r="F1214" s="28"/>
      <c r="G1214" s="34"/>
      <c r="H1214" s="23"/>
      <c r="I1214" s="10">
        <f t="shared" si="365"/>
        <v>0</v>
      </c>
    </row>
    <row r="1215" spans="1:12">
      <c r="B1215" s="11" t="s">
        <v>21</v>
      </c>
      <c r="C1215" s="12" t="s">
        <v>14</v>
      </c>
      <c r="D1215" s="28"/>
      <c r="E1215" s="28"/>
      <c r="F1215" s="28"/>
      <c r="G1215" s="22">
        <f>SUM(G1206:G1209)</f>
        <v>2.1139999999999999</v>
      </c>
      <c r="H1215" s="15">
        <v>37.42</v>
      </c>
      <c r="I1215" s="10">
        <f t="shared" si="365"/>
        <v>79.105879999999999</v>
      </c>
      <c r="K1215" s="5">
        <f>SUM(G1215)*I1198</f>
        <v>4.2279999999999998</v>
      </c>
    </row>
    <row r="1216" spans="1:12">
      <c r="B1216" s="11" t="s">
        <v>21</v>
      </c>
      <c r="C1216" s="12" t="s">
        <v>15</v>
      </c>
      <c r="D1216" s="28"/>
      <c r="E1216" s="28"/>
      <c r="F1216" s="28"/>
      <c r="G1216" s="22">
        <f>SUM(G1210:G1212)</f>
        <v>1</v>
      </c>
      <c r="H1216" s="15">
        <v>37.42</v>
      </c>
      <c r="I1216" s="10">
        <f t="shared" si="365"/>
        <v>37.42</v>
      </c>
      <c r="L1216" s="5">
        <f>SUM(G1216)*I1198</f>
        <v>2</v>
      </c>
    </row>
    <row r="1217" spans="1:13">
      <c r="B1217" s="11" t="s">
        <v>21</v>
      </c>
      <c r="C1217" s="12" t="s">
        <v>16</v>
      </c>
      <c r="D1217" s="28"/>
      <c r="E1217" s="28"/>
      <c r="F1217" s="28"/>
      <c r="G1217" s="22">
        <f>SUM(G1213:G1214)</f>
        <v>0.76750000000000007</v>
      </c>
      <c r="H1217" s="15">
        <v>37.42</v>
      </c>
      <c r="I1217" s="10">
        <f t="shared" si="365"/>
        <v>28.719850000000005</v>
      </c>
      <c r="M1217" s="5">
        <f>SUM(G1217)*I1198</f>
        <v>1.5350000000000001</v>
      </c>
    </row>
    <row r="1218" spans="1:13">
      <c r="B1218" s="11" t="s">
        <v>13</v>
      </c>
      <c r="C1218" s="12" t="s">
        <v>17</v>
      </c>
      <c r="D1218" s="28"/>
      <c r="E1218" s="28"/>
      <c r="F1218" s="28"/>
      <c r="G1218" s="34">
        <v>0.25</v>
      </c>
      <c r="H1218" s="15">
        <v>37.42</v>
      </c>
      <c r="I1218" s="10">
        <f t="shared" si="365"/>
        <v>9.3550000000000004</v>
      </c>
      <c r="L1218" s="5">
        <f>SUM(G1218)*I1198</f>
        <v>0.5</v>
      </c>
    </row>
    <row r="1219" spans="1:13">
      <c r="B1219" s="11" t="s">
        <v>12</v>
      </c>
      <c r="C1219" s="12"/>
      <c r="D1219" s="28"/>
      <c r="E1219" s="28"/>
      <c r="F1219" s="28"/>
      <c r="G1219" s="10"/>
      <c r="H1219" s="15">
        <v>37.42</v>
      </c>
      <c r="I1219" s="10">
        <f t="shared" si="365"/>
        <v>0</v>
      </c>
    </row>
    <row r="1220" spans="1:13">
      <c r="B1220" s="11" t="s">
        <v>11</v>
      </c>
      <c r="C1220" s="12"/>
      <c r="D1220" s="28"/>
      <c r="E1220" s="28"/>
      <c r="F1220" s="28"/>
      <c r="G1220" s="10">
        <v>1</v>
      </c>
      <c r="H1220" s="15">
        <f>SUM(I1200:I1219)*0.01</f>
        <v>2.6285873000000004</v>
      </c>
      <c r="I1220" s="10">
        <f>SUM(G1220*H1220)</f>
        <v>2.6285873000000004</v>
      </c>
    </row>
    <row r="1221" spans="1:13" s="2" customFormat="1" ht="13.6">
      <c r="B1221" s="8" t="s">
        <v>10</v>
      </c>
      <c r="D1221" s="27"/>
      <c r="E1221" s="27"/>
      <c r="F1221" s="27"/>
      <c r="G1221" s="6">
        <f>SUM(G1215:G1218)</f>
        <v>4.1315</v>
      </c>
      <c r="H1221" s="14"/>
      <c r="I1221" s="6">
        <f>SUM(I1200:I1220)</f>
        <v>265.48731730000003</v>
      </c>
      <c r="J1221" s="6">
        <f>SUM(I1221)*I1198</f>
        <v>530.97463460000006</v>
      </c>
      <c r="K1221" s="6">
        <f>SUM(K1215:K1220)</f>
        <v>4.2279999999999998</v>
      </c>
      <c r="L1221" s="6">
        <f t="shared" ref="L1221:M1221" si="366">SUM(L1215:L1220)</f>
        <v>2.5</v>
      </c>
      <c r="M1221" s="6">
        <f t="shared" si="366"/>
        <v>1.5350000000000001</v>
      </c>
    </row>
    <row r="1222" spans="1:13" ht="15.65">
      <c r="A1222" s="3" t="s">
        <v>9</v>
      </c>
      <c r="B1222" s="154" t="s">
        <v>217</v>
      </c>
      <c r="C1222" s="12" t="s">
        <v>286</v>
      </c>
      <c r="D1222" s="26">
        <v>1.94</v>
      </c>
      <c r="E1222" s="26">
        <v>2.1</v>
      </c>
      <c r="F1222" s="182">
        <v>0.1</v>
      </c>
      <c r="G1222" s="10" t="s">
        <v>581</v>
      </c>
      <c r="H1222" s="13" t="s">
        <v>22</v>
      </c>
      <c r="I1222" s="24">
        <v>1</v>
      </c>
    </row>
    <row r="1223" spans="1:13" s="2" customFormat="1" ht="13.6">
      <c r="A1223" s="77" t="s">
        <v>118</v>
      </c>
      <c r="B1223" s="8" t="s">
        <v>3</v>
      </c>
      <c r="C1223" s="2" t="s">
        <v>4</v>
      </c>
      <c r="D1223" s="27" t="s">
        <v>5</v>
      </c>
      <c r="E1223" s="27" t="s">
        <v>5</v>
      </c>
      <c r="F1223" s="27" t="s">
        <v>23</v>
      </c>
      <c r="G1223" s="6" t="s">
        <v>6</v>
      </c>
      <c r="H1223" s="14" t="s">
        <v>7</v>
      </c>
      <c r="I1223" s="6" t="s">
        <v>8</v>
      </c>
      <c r="J1223" s="6"/>
      <c r="K1223" s="6" t="s">
        <v>18</v>
      </c>
      <c r="L1223" s="6" t="s">
        <v>19</v>
      </c>
      <c r="M1223" s="6" t="s">
        <v>20</v>
      </c>
    </row>
    <row r="1224" spans="1:13">
      <c r="A1224" s="30" t="s">
        <v>24</v>
      </c>
      <c r="B1224" s="11" t="s">
        <v>217</v>
      </c>
      <c r="C1224" s="12" t="s">
        <v>578</v>
      </c>
      <c r="D1224" s="28">
        <v>0.125</v>
      </c>
      <c r="E1224" s="28">
        <v>0.05</v>
      </c>
      <c r="F1224" s="28">
        <f t="shared" ref="F1224:F1226" si="367">SUM(D1224*E1224)</f>
        <v>6.2500000000000003E-3</v>
      </c>
      <c r="G1224" s="10">
        <f>SUM(D1222+E1222+E1222+0.4)</f>
        <v>6.5400000000000009</v>
      </c>
      <c r="H1224" s="15">
        <v>1800</v>
      </c>
      <c r="I1224" s="10">
        <f t="shared" ref="I1224:I1226" si="368">SUM(F1224*G1224)*H1224</f>
        <v>73.575000000000017</v>
      </c>
    </row>
    <row r="1225" spans="1:13">
      <c r="A1225" s="30" t="s">
        <v>24</v>
      </c>
      <c r="B1225" s="11" t="s">
        <v>580</v>
      </c>
      <c r="C1225" s="12" t="s">
        <v>578</v>
      </c>
      <c r="D1225" s="28">
        <v>0.125</v>
      </c>
      <c r="E1225" s="28">
        <v>2.5000000000000001E-2</v>
      </c>
      <c r="F1225" s="28">
        <f t="shared" si="367"/>
        <v>3.1250000000000002E-3</v>
      </c>
      <c r="G1225" s="10">
        <f>SUM(D1222)</f>
        <v>1.94</v>
      </c>
      <c r="H1225" s="15">
        <v>1800</v>
      </c>
      <c r="I1225" s="10">
        <f t="shared" si="368"/>
        <v>10.9125</v>
      </c>
    </row>
    <row r="1226" spans="1:13">
      <c r="A1226" s="30" t="s">
        <v>24</v>
      </c>
      <c r="B1226" s="11" t="s">
        <v>586</v>
      </c>
      <c r="C1226" s="12" t="s">
        <v>585</v>
      </c>
      <c r="D1226" s="28">
        <v>0.1</v>
      </c>
      <c r="E1226" s="28">
        <v>2.5000000000000001E-2</v>
      </c>
      <c r="F1226" s="28">
        <f t="shared" si="367"/>
        <v>2.5000000000000005E-3</v>
      </c>
      <c r="G1226" s="10">
        <f>SUM(G1224)*2</f>
        <v>13.080000000000002</v>
      </c>
      <c r="H1226" s="15">
        <v>550</v>
      </c>
      <c r="I1226" s="10">
        <f t="shared" si="368"/>
        <v>17.985000000000007</v>
      </c>
    </row>
    <row r="1227" spans="1:13">
      <c r="A1227" s="31" t="s">
        <v>39</v>
      </c>
      <c r="B1227" s="11" t="s">
        <v>558</v>
      </c>
      <c r="C1227" s="12"/>
      <c r="D1227" s="28"/>
      <c r="E1227" s="28"/>
      <c r="F1227" s="28"/>
      <c r="G1227" s="10">
        <v>3</v>
      </c>
      <c r="H1227" s="15">
        <v>2.5</v>
      </c>
      <c r="I1227" s="10">
        <f t="shared" ref="I1227:I1229" si="369">SUM(G1227*H1227)</f>
        <v>7.5</v>
      </c>
    </row>
    <row r="1228" spans="1:13">
      <c r="A1228" s="31" t="s">
        <v>39</v>
      </c>
      <c r="B1228" s="11" t="s">
        <v>559</v>
      </c>
      <c r="C1228" s="12"/>
      <c r="D1228" s="28"/>
      <c r="E1228" s="28"/>
      <c r="F1228" s="28"/>
      <c r="G1228" s="10">
        <v>3</v>
      </c>
      <c r="H1228" s="15">
        <v>3.5</v>
      </c>
      <c r="I1228" s="10">
        <f t="shared" si="369"/>
        <v>10.5</v>
      </c>
    </row>
    <row r="1229" spans="1:13">
      <c r="A1229" s="31" t="s">
        <v>39</v>
      </c>
      <c r="B1229" s="11" t="s">
        <v>560</v>
      </c>
      <c r="C1229" s="12"/>
      <c r="D1229" s="28"/>
      <c r="E1229" s="28"/>
      <c r="F1229" s="28"/>
      <c r="G1229" s="10">
        <v>0</v>
      </c>
      <c r="H1229" s="15">
        <v>1.5</v>
      </c>
      <c r="I1229" s="10">
        <f t="shared" si="369"/>
        <v>0</v>
      </c>
    </row>
    <row r="1230" spans="1:13">
      <c r="B1230" s="11" t="s">
        <v>27</v>
      </c>
      <c r="C1230" s="12"/>
      <c r="D1230" s="28"/>
      <c r="E1230" s="28"/>
      <c r="F1230" s="28"/>
      <c r="G1230" s="10">
        <f>SUM(G1224)</f>
        <v>6.5400000000000009</v>
      </c>
      <c r="H1230" s="15">
        <f>SUM(D1224+D1224+E1224+E1224)*2</f>
        <v>0.7</v>
      </c>
      <c r="I1230" s="10">
        <f t="shared" ref="I1230:I1235" si="370">SUM(G1230*H1230)</f>
        <v>4.5780000000000003</v>
      </c>
    </row>
    <row r="1231" spans="1:13">
      <c r="B1231" s="11" t="s">
        <v>13</v>
      </c>
      <c r="C1231" s="12" t="s">
        <v>14</v>
      </c>
      <c r="D1231" s="28" t="s">
        <v>29</v>
      </c>
      <c r="E1231" s="28"/>
      <c r="F1231" s="28">
        <f>SUM(G1224)</f>
        <v>6.5400000000000009</v>
      </c>
      <c r="G1231" s="34">
        <f>SUM(F1231)/20</f>
        <v>0.32700000000000007</v>
      </c>
      <c r="H1231" s="23"/>
      <c r="I1231" s="10">
        <f t="shared" si="370"/>
        <v>0</v>
      </c>
    </row>
    <row r="1232" spans="1:13">
      <c r="B1232" s="11" t="s">
        <v>13</v>
      </c>
      <c r="C1232" s="12" t="s">
        <v>14</v>
      </c>
      <c r="D1232" s="28" t="s">
        <v>60</v>
      </c>
      <c r="E1232" s="28"/>
      <c r="F1232" s="81">
        <v>2</v>
      </c>
      <c r="G1232" s="34">
        <f>SUM(F1232)*0.25</f>
        <v>0.5</v>
      </c>
      <c r="H1232" s="23"/>
      <c r="I1232" s="10">
        <f t="shared" si="370"/>
        <v>0</v>
      </c>
    </row>
    <row r="1233" spans="1:13">
      <c r="B1233" s="11" t="s">
        <v>13</v>
      </c>
      <c r="C1233" s="12" t="s">
        <v>14</v>
      </c>
      <c r="D1233" s="28" t="s">
        <v>113</v>
      </c>
      <c r="E1233" s="28"/>
      <c r="F1233" s="28"/>
      <c r="G1233" s="34">
        <f>SUM(G1231:G1232)</f>
        <v>0.82700000000000007</v>
      </c>
      <c r="H1233" s="23"/>
      <c r="I1233" s="10">
        <f t="shared" si="370"/>
        <v>0</v>
      </c>
    </row>
    <row r="1234" spans="1:13">
      <c r="B1234" s="11" t="s">
        <v>13</v>
      </c>
      <c r="C1234" s="12" t="s">
        <v>14</v>
      </c>
      <c r="D1234" s="28" t="s">
        <v>558</v>
      </c>
      <c r="E1234" s="28"/>
      <c r="F1234" s="28"/>
      <c r="G1234" s="34">
        <v>0.5</v>
      </c>
      <c r="H1234" s="23"/>
      <c r="I1234" s="10">
        <f t="shared" si="370"/>
        <v>0</v>
      </c>
    </row>
    <row r="1235" spans="1:13">
      <c r="B1235" s="11" t="s">
        <v>13</v>
      </c>
      <c r="C1235" s="12" t="s">
        <v>15</v>
      </c>
      <c r="D1235" s="28"/>
      <c r="E1235" s="28"/>
      <c r="F1235" s="28"/>
      <c r="G1235" s="34">
        <v>1</v>
      </c>
      <c r="H1235" s="23"/>
      <c r="I1235" s="10">
        <f t="shared" si="370"/>
        <v>0</v>
      </c>
    </row>
    <row r="1236" spans="1:13">
      <c r="B1236" s="11" t="s">
        <v>13</v>
      </c>
      <c r="C1236" s="12" t="s">
        <v>15</v>
      </c>
      <c r="D1236" s="28"/>
      <c r="E1236" s="28"/>
      <c r="F1236" s="28"/>
      <c r="G1236" s="34"/>
      <c r="H1236" s="23"/>
      <c r="I1236" s="10">
        <f t="shared" ref="I1236" si="371">SUM(G1236*H1236)</f>
        <v>0</v>
      </c>
    </row>
    <row r="1237" spans="1:13">
      <c r="B1237" s="11" t="s">
        <v>13</v>
      </c>
      <c r="C1237" s="12" t="s">
        <v>15</v>
      </c>
      <c r="D1237" s="28"/>
      <c r="E1237" s="28"/>
      <c r="F1237" s="28"/>
      <c r="G1237" s="34"/>
      <c r="H1237" s="23"/>
      <c r="I1237" s="10">
        <f t="shared" ref="I1237:I1244" si="372">SUM(G1237*H1237)</f>
        <v>0</v>
      </c>
    </row>
    <row r="1238" spans="1:13">
      <c r="B1238" s="11" t="s">
        <v>13</v>
      </c>
      <c r="C1238" s="12" t="s">
        <v>16</v>
      </c>
      <c r="D1238" s="28"/>
      <c r="E1238" s="28"/>
      <c r="F1238" s="28"/>
      <c r="G1238" s="34">
        <f>SUM(G1224)/8</f>
        <v>0.81750000000000012</v>
      </c>
      <c r="H1238" s="23"/>
      <c r="I1238" s="10">
        <f t="shared" si="372"/>
        <v>0</v>
      </c>
    </row>
    <row r="1239" spans="1:13">
      <c r="B1239" s="11" t="s">
        <v>13</v>
      </c>
      <c r="C1239" s="12" t="s">
        <v>16</v>
      </c>
      <c r="D1239" s="28"/>
      <c r="E1239" s="28"/>
      <c r="F1239" s="28"/>
      <c r="G1239" s="34"/>
      <c r="H1239" s="23"/>
      <c r="I1239" s="10">
        <f t="shared" si="372"/>
        <v>0</v>
      </c>
    </row>
    <row r="1240" spans="1:13">
      <c r="B1240" s="11" t="s">
        <v>21</v>
      </c>
      <c r="C1240" s="12" t="s">
        <v>14</v>
      </c>
      <c r="D1240" s="28"/>
      <c r="E1240" s="28"/>
      <c r="F1240" s="28"/>
      <c r="G1240" s="22">
        <f>SUM(G1231:G1234)</f>
        <v>2.1539999999999999</v>
      </c>
      <c r="H1240" s="15">
        <v>37.42</v>
      </c>
      <c r="I1240" s="10">
        <f t="shared" si="372"/>
        <v>80.602680000000007</v>
      </c>
      <c r="K1240" s="5">
        <f>SUM(G1240)*I1222</f>
        <v>2.1539999999999999</v>
      </c>
    </row>
    <row r="1241" spans="1:13">
      <c r="B1241" s="11" t="s">
        <v>21</v>
      </c>
      <c r="C1241" s="12" t="s">
        <v>15</v>
      </c>
      <c r="D1241" s="28"/>
      <c r="E1241" s="28"/>
      <c r="F1241" s="28"/>
      <c r="G1241" s="22">
        <f>SUM(G1235:G1237)</f>
        <v>1</v>
      </c>
      <c r="H1241" s="15">
        <v>37.42</v>
      </c>
      <c r="I1241" s="10">
        <f t="shared" si="372"/>
        <v>37.42</v>
      </c>
      <c r="L1241" s="5">
        <f>SUM(G1241)*I1222</f>
        <v>1</v>
      </c>
    </row>
    <row r="1242" spans="1:13">
      <c r="B1242" s="11" t="s">
        <v>21</v>
      </c>
      <c r="C1242" s="12" t="s">
        <v>16</v>
      </c>
      <c r="D1242" s="28"/>
      <c r="E1242" s="28"/>
      <c r="F1242" s="28"/>
      <c r="G1242" s="22">
        <f>SUM(G1238:G1239)</f>
        <v>0.81750000000000012</v>
      </c>
      <c r="H1242" s="15">
        <v>37.42</v>
      </c>
      <c r="I1242" s="10">
        <f t="shared" si="372"/>
        <v>30.590850000000007</v>
      </c>
      <c r="M1242" s="5">
        <f>SUM(G1242)*I1222</f>
        <v>0.81750000000000012</v>
      </c>
    </row>
    <row r="1243" spans="1:13">
      <c r="B1243" s="11" t="s">
        <v>13</v>
      </c>
      <c r="C1243" s="12" t="s">
        <v>17</v>
      </c>
      <c r="D1243" s="28"/>
      <c r="E1243" s="28"/>
      <c r="F1243" s="28"/>
      <c r="G1243" s="34">
        <v>0.25</v>
      </c>
      <c r="H1243" s="15">
        <v>37.42</v>
      </c>
      <c r="I1243" s="10">
        <f t="shared" si="372"/>
        <v>9.3550000000000004</v>
      </c>
      <c r="L1243" s="5">
        <f>SUM(G1243)*I1222</f>
        <v>0.25</v>
      </c>
    </row>
    <row r="1244" spans="1:13">
      <c r="B1244" s="11" t="s">
        <v>12</v>
      </c>
      <c r="C1244" s="12"/>
      <c r="D1244" s="28"/>
      <c r="E1244" s="28"/>
      <c r="F1244" s="28"/>
      <c r="G1244" s="10"/>
      <c r="H1244" s="15">
        <v>37.42</v>
      </c>
      <c r="I1244" s="10">
        <f t="shared" si="372"/>
        <v>0</v>
      </c>
    </row>
    <row r="1245" spans="1:13">
      <c r="B1245" s="11" t="s">
        <v>11</v>
      </c>
      <c r="C1245" s="12"/>
      <c r="D1245" s="28"/>
      <c r="E1245" s="28"/>
      <c r="F1245" s="28"/>
      <c r="G1245" s="10">
        <v>1</v>
      </c>
      <c r="H1245" s="15">
        <f>SUM(I1224:I1244)*0.01</f>
        <v>2.8301903000000004</v>
      </c>
      <c r="I1245" s="10">
        <f>SUM(G1245*H1245)</f>
        <v>2.8301903000000004</v>
      </c>
    </row>
    <row r="1246" spans="1:13" s="2" customFormat="1" ht="13.6">
      <c r="B1246" s="8" t="s">
        <v>10</v>
      </c>
      <c r="D1246" s="27"/>
      <c r="E1246" s="27"/>
      <c r="F1246" s="27"/>
      <c r="G1246" s="6">
        <f>SUM(G1240:G1243)</f>
        <v>4.2214999999999998</v>
      </c>
      <c r="H1246" s="14"/>
      <c r="I1246" s="6">
        <f>SUM(I1224:I1245)</f>
        <v>285.84922030000007</v>
      </c>
      <c r="J1246" s="6">
        <f>SUM(I1246)*I1222</f>
        <v>285.84922030000007</v>
      </c>
      <c r="K1246" s="6">
        <f>SUM(K1240:K1245)</f>
        <v>2.1539999999999999</v>
      </c>
      <c r="L1246" s="6">
        <f t="shared" ref="L1246:M1246" si="373">SUM(L1240:L1245)</f>
        <v>1.25</v>
      </c>
      <c r="M1246" s="6">
        <f t="shared" si="373"/>
        <v>0.81750000000000012</v>
      </c>
    </row>
    <row r="1247" spans="1:13" ht="15.65">
      <c r="A1247" s="3" t="s">
        <v>9</v>
      </c>
      <c r="B1247" s="154" t="s">
        <v>217</v>
      </c>
      <c r="C1247" s="12" t="s">
        <v>286</v>
      </c>
      <c r="D1247" s="26">
        <v>2.2400000000000002</v>
      </c>
      <c r="E1247" s="26">
        <v>2.1</v>
      </c>
      <c r="F1247" s="182">
        <v>0.1</v>
      </c>
      <c r="G1247" s="10" t="s">
        <v>581</v>
      </c>
      <c r="H1247" s="13" t="s">
        <v>22</v>
      </c>
      <c r="I1247" s="24">
        <v>1</v>
      </c>
    </row>
    <row r="1248" spans="1:13" s="2" customFormat="1" ht="13.6">
      <c r="A1248" s="77" t="s">
        <v>118</v>
      </c>
      <c r="B1248" s="8" t="s">
        <v>3</v>
      </c>
      <c r="C1248" s="2" t="s">
        <v>4</v>
      </c>
      <c r="D1248" s="27" t="s">
        <v>5</v>
      </c>
      <c r="E1248" s="27" t="s">
        <v>5</v>
      </c>
      <c r="F1248" s="27" t="s">
        <v>23</v>
      </c>
      <c r="G1248" s="6" t="s">
        <v>6</v>
      </c>
      <c r="H1248" s="14" t="s">
        <v>7</v>
      </c>
      <c r="I1248" s="6" t="s">
        <v>8</v>
      </c>
      <c r="J1248" s="6"/>
      <c r="K1248" s="6" t="s">
        <v>18</v>
      </c>
      <c r="L1248" s="6" t="s">
        <v>19</v>
      </c>
      <c r="M1248" s="6" t="s">
        <v>20</v>
      </c>
    </row>
    <row r="1249" spans="1:9">
      <c r="A1249" s="30" t="s">
        <v>24</v>
      </c>
      <c r="B1249" s="11" t="s">
        <v>217</v>
      </c>
      <c r="C1249" s="12" t="s">
        <v>578</v>
      </c>
      <c r="D1249" s="28">
        <v>0.125</v>
      </c>
      <c r="E1249" s="28">
        <v>0.05</v>
      </c>
      <c r="F1249" s="28">
        <f t="shared" ref="F1249:F1251" si="374">SUM(D1249*E1249)</f>
        <v>6.2500000000000003E-3</v>
      </c>
      <c r="G1249" s="10">
        <f>SUM(D1247+E1247+E1247+0.4)</f>
        <v>6.84</v>
      </c>
      <c r="H1249" s="15">
        <v>1800</v>
      </c>
      <c r="I1249" s="10">
        <f t="shared" ref="I1249:I1251" si="375">SUM(F1249*G1249)*H1249</f>
        <v>76.95</v>
      </c>
    </row>
    <row r="1250" spans="1:9">
      <c r="A1250" s="30" t="s">
        <v>24</v>
      </c>
      <c r="B1250" s="11" t="s">
        <v>580</v>
      </c>
      <c r="C1250" s="12" t="s">
        <v>578</v>
      </c>
      <c r="D1250" s="28">
        <v>0.125</v>
      </c>
      <c r="E1250" s="28">
        <v>2.5000000000000001E-2</v>
      </c>
      <c r="F1250" s="28">
        <f t="shared" si="374"/>
        <v>3.1250000000000002E-3</v>
      </c>
      <c r="G1250" s="10">
        <f>SUM(D1247)</f>
        <v>2.2400000000000002</v>
      </c>
      <c r="H1250" s="15">
        <v>1800</v>
      </c>
      <c r="I1250" s="10">
        <f t="shared" si="375"/>
        <v>12.600000000000001</v>
      </c>
    </row>
    <row r="1251" spans="1:9">
      <c r="A1251" s="30" t="s">
        <v>24</v>
      </c>
      <c r="B1251" s="11" t="s">
        <v>586</v>
      </c>
      <c r="C1251" s="12" t="s">
        <v>585</v>
      </c>
      <c r="D1251" s="28">
        <v>0.1</v>
      </c>
      <c r="E1251" s="28">
        <v>2.5000000000000001E-2</v>
      </c>
      <c r="F1251" s="28">
        <f t="shared" si="374"/>
        <v>2.5000000000000005E-3</v>
      </c>
      <c r="G1251" s="10">
        <f>SUM(G1249)*2</f>
        <v>13.68</v>
      </c>
      <c r="H1251" s="15">
        <v>550</v>
      </c>
      <c r="I1251" s="10">
        <f t="shared" si="375"/>
        <v>18.810000000000006</v>
      </c>
    </row>
    <row r="1252" spans="1:9">
      <c r="A1252" s="31" t="s">
        <v>39</v>
      </c>
      <c r="B1252" s="11" t="s">
        <v>558</v>
      </c>
      <c r="C1252" s="12"/>
      <c r="D1252" s="28"/>
      <c r="E1252" s="28"/>
      <c r="F1252" s="28"/>
      <c r="G1252" s="10">
        <v>4</v>
      </c>
      <c r="H1252" s="15">
        <v>2.5</v>
      </c>
      <c r="I1252" s="10">
        <f t="shared" ref="I1252:I1254" si="376">SUM(G1252*H1252)</f>
        <v>10</v>
      </c>
    </row>
    <row r="1253" spans="1:9">
      <c r="A1253" s="31" t="s">
        <v>39</v>
      </c>
      <c r="B1253" s="11" t="s">
        <v>559</v>
      </c>
      <c r="C1253" s="12"/>
      <c r="D1253" s="28"/>
      <c r="E1253" s="28"/>
      <c r="F1253" s="28"/>
      <c r="G1253" s="10">
        <v>4</v>
      </c>
      <c r="H1253" s="15">
        <v>3.5</v>
      </c>
      <c r="I1253" s="10">
        <f t="shared" si="376"/>
        <v>14</v>
      </c>
    </row>
    <row r="1254" spans="1:9">
      <c r="A1254" s="31" t="s">
        <v>39</v>
      </c>
      <c r="B1254" s="11" t="s">
        <v>560</v>
      </c>
      <c r="C1254" s="12"/>
      <c r="D1254" s="28"/>
      <c r="E1254" s="28"/>
      <c r="F1254" s="28"/>
      <c r="G1254" s="10">
        <v>0</v>
      </c>
      <c r="H1254" s="15">
        <v>1.5</v>
      </c>
      <c r="I1254" s="10">
        <f t="shared" si="376"/>
        <v>0</v>
      </c>
    </row>
    <row r="1255" spans="1:9">
      <c r="B1255" s="11" t="s">
        <v>27</v>
      </c>
      <c r="C1255" s="12"/>
      <c r="D1255" s="28"/>
      <c r="E1255" s="28"/>
      <c r="F1255" s="28"/>
      <c r="G1255" s="10">
        <f>SUM(G1249)</f>
        <v>6.84</v>
      </c>
      <c r="H1255" s="15">
        <f>SUM(D1249+D1249+E1249+E1249)*2</f>
        <v>0.7</v>
      </c>
      <c r="I1255" s="10">
        <f t="shared" ref="I1255:I1260" si="377">SUM(G1255*H1255)</f>
        <v>4.7879999999999994</v>
      </c>
    </row>
    <row r="1256" spans="1:9">
      <c r="B1256" s="11" t="s">
        <v>13</v>
      </c>
      <c r="C1256" s="12" t="s">
        <v>14</v>
      </c>
      <c r="D1256" s="28" t="s">
        <v>29</v>
      </c>
      <c r="E1256" s="28"/>
      <c r="F1256" s="28">
        <f>SUM(G1249)</f>
        <v>6.84</v>
      </c>
      <c r="G1256" s="34">
        <f>SUM(F1256)/20</f>
        <v>0.34199999999999997</v>
      </c>
      <c r="H1256" s="23"/>
      <c r="I1256" s="10">
        <f t="shared" si="377"/>
        <v>0</v>
      </c>
    </row>
    <row r="1257" spans="1:9">
      <c r="B1257" s="11" t="s">
        <v>13</v>
      </c>
      <c r="C1257" s="12" t="s">
        <v>14</v>
      </c>
      <c r="D1257" s="28" t="s">
        <v>60</v>
      </c>
      <c r="E1257" s="28"/>
      <c r="F1257" s="81">
        <v>2</v>
      </c>
      <c r="G1257" s="34">
        <f>SUM(F1257)*0.25</f>
        <v>0.5</v>
      </c>
      <c r="H1257" s="23"/>
      <c r="I1257" s="10">
        <f t="shared" si="377"/>
        <v>0</v>
      </c>
    </row>
    <row r="1258" spans="1:9">
      <c r="B1258" s="11" t="s">
        <v>13</v>
      </c>
      <c r="C1258" s="12" t="s">
        <v>14</v>
      </c>
      <c r="D1258" s="28" t="s">
        <v>113</v>
      </c>
      <c r="E1258" s="28"/>
      <c r="F1258" s="28"/>
      <c r="G1258" s="34">
        <f>SUM(G1256:G1257)</f>
        <v>0.84199999999999997</v>
      </c>
      <c r="H1258" s="23"/>
      <c r="I1258" s="10">
        <f t="shared" si="377"/>
        <v>0</v>
      </c>
    </row>
    <row r="1259" spans="1:9">
      <c r="B1259" s="11" t="s">
        <v>13</v>
      </c>
      <c r="C1259" s="12" t="s">
        <v>14</v>
      </c>
      <c r="D1259" s="28" t="s">
        <v>558</v>
      </c>
      <c r="E1259" s="28"/>
      <c r="F1259" s="28"/>
      <c r="G1259" s="34">
        <v>0.5</v>
      </c>
      <c r="H1259" s="23"/>
      <c r="I1259" s="10">
        <f t="shared" si="377"/>
        <v>0</v>
      </c>
    </row>
    <row r="1260" spans="1:9">
      <c r="B1260" s="11" t="s">
        <v>13</v>
      </c>
      <c r="C1260" s="12" t="s">
        <v>15</v>
      </c>
      <c r="D1260" s="28"/>
      <c r="E1260" s="28"/>
      <c r="F1260" s="28"/>
      <c r="G1260" s="34">
        <v>1</v>
      </c>
      <c r="H1260" s="23"/>
      <c r="I1260" s="10">
        <f t="shared" si="377"/>
        <v>0</v>
      </c>
    </row>
    <row r="1261" spans="1:9">
      <c r="B1261" s="11" t="s">
        <v>13</v>
      </c>
      <c r="C1261" s="12" t="s">
        <v>15</v>
      </c>
      <c r="D1261" s="28"/>
      <c r="E1261" s="28"/>
      <c r="F1261" s="28"/>
      <c r="G1261" s="34"/>
      <c r="H1261" s="23"/>
      <c r="I1261" s="10">
        <f t="shared" ref="I1261" si="378">SUM(G1261*H1261)</f>
        <v>0</v>
      </c>
    </row>
    <row r="1262" spans="1:9">
      <c r="B1262" s="11" t="s">
        <v>13</v>
      </c>
      <c r="C1262" s="12" t="s">
        <v>15</v>
      </c>
      <c r="D1262" s="28"/>
      <c r="E1262" s="28"/>
      <c r="F1262" s="28"/>
      <c r="G1262" s="34"/>
      <c r="H1262" s="23"/>
      <c r="I1262" s="10">
        <f t="shared" ref="I1262:I1269" si="379">SUM(G1262*H1262)</f>
        <v>0</v>
      </c>
    </row>
    <row r="1263" spans="1:9">
      <c r="B1263" s="11" t="s">
        <v>13</v>
      </c>
      <c r="C1263" s="12" t="s">
        <v>16</v>
      </c>
      <c r="D1263" s="28"/>
      <c r="E1263" s="28"/>
      <c r="F1263" s="28"/>
      <c r="G1263" s="34">
        <f>SUM(G1249)/8</f>
        <v>0.85499999999999998</v>
      </c>
      <c r="H1263" s="23"/>
      <c r="I1263" s="10">
        <f t="shared" si="379"/>
        <v>0</v>
      </c>
    </row>
    <row r="1264" spans="1:9">
      <c r="B1264" s="11" t="s">
        <v>13</v>
      </c>
      <c r="C1264" s="12" t="s">
        <v>16</v>
      </c>
      <c r="D1264" s="28"/>
      <c r="E1264" s="28"/>
      <c r="F1264" s="28"/>
      <c r="G1264" s="34"/>
      <c r="H1264" s="23"/>
      <c r="I1264" s="10">
        <f t="shared" si="379"/>
        <v>0</v>
      </c>
    </row>
    <row r="1265" spans="1:13">
      <c r="B1265" s="11" t="s">
        <v>21</v>
      </c>
      <c r="C1265" s="12" t="s">
        <v>14</v>
      </c>
      <c r="D1265" s="28"/>
      <c r="E1265" s="28"/>
      <c r="F1265" s="28"/>
      <c r="G1265" s="22">
        <f>SUM(G1256:G1259)</f>
        <v>2.1840000000000002</v>
      </c>
      <c r="H1265" s="15">
        <v>37.42</v>
      </c>
      <c r="I1265" s="10">
        <f t="shared" si="379"/>
        <v>81.725280000000012</v>
      </c>
      <c r="K1265" s="5">
        <f>SUM(G1265)*I1247</f>
        <v>2.1840000000000002</v>
      </c>
    </row>
    <row r="1266" spans="1:13">
      <c r="B1266" s="11" t="s">
        <v>21</v>
      </c>
      <c r="C1266" s="12" t="s">
        <v>15</v>
      </c>
      <c r="D1266" s="28"/>
      <c r="E1266" s="28"/>
      <c r="F1266" s="28"/>
      <c r="G1266" s="22">
        <f>SUM(G1260:G1262)</f>
        <v>1</v>
      </c>
      <c r="H1266" s="15">
        <v>37.42</v>
      </c>
      <c r="I1266" s="10">
        <f t="shared" si="379"/>
        <v>37.42</v>
      </c>
      <c r="L1266" s="5">
        <f>SUM(G1266)*I1247</f>
        <v>1</v>
      </c>
    </row>
    <row r="1267" spans="1:13">
      <c r="B1267" s="11" t="s">
        <v>21</v>
      </c>
      <c r="C1267" s="12" t="s">
        <v>16</v>
      </c>
      <c r="D1267" s="28"/>
      <c r="E1267" s="28"/>
      <c r="F1267" s="28"/>
      <c r="G1267" s="22">
        <f>SUM(G1263:G1264)</f>
        <v>0.85499999999999998</v>
      </c>
      <c r="H1267" s="15">
        <v>37.42</v>
      </c>
      <c r="I1267" s="10">
        <f t="shared" si="379"/>
        <v>31.9941</v>
      </c>
      <c r="M1267" s="5">
        <f>SUM(G1267)*I1247</f>
        <v>0.85499999999999998</v>
      </c>
    </row>
    <row r="1268" spans="1:13">
      <c r="B1268" s="11" t="s">
        <v>13</v>
      </c>
      <c r="C1268" s="12" t="s">
        <v>17</v>
      </c>
      <c r="D1268" s="28"/>
      <c r="E1268" s="28"/>
      <c r="F1268" s="28"/>
      <c r="G1268" s="34">
        <v>0.25</v>
      </c>
      <c r="H1268" s="15">
        <v>37.42</v>
      </c>
      <c r="I1268" s="10">
        <f t="shared" si="379"/>
        <v>9.3550000000000004</v>
      </c>
      <c r="L1268" s="5">
        <f>SUM(G1268)*I1247</f>
        <v>0.25</v>
      </c>
    </row>
    <row r="1269" spans="1:13">
      <c r="B1269" s="11" t="s">
        <v>12</v>
      </c>
      <c r="C1269" s="12"/>
      <c r="D1269" s="28"/>
      <c r="E1269" s="28"/>
      <c r="F1269" s="28"/>
      <c r="G1269" s="10"/>
      <c r="H1269" s="15">
        <v>37.42</v>
      </c>
      <c r="I1269" s="10">
        <f t="shared" si="379"/>
        <v>0</v>
      </c>
    </row>
    <row r="1270" spans="1:13">
      <c r="B1270" s="11" t="s">
        <v>11</v>
      </c>
      <c r="C1270" s="12"/>
      <c r="D1270" s="28"/>
      <c r="E1270" s="28"/>
      <c r="F1270" s="28"/>
      <c r="G1270" s="10">
        <v>1</v>
      </c>
      <c r="H1270" s="15">
        <f>SUM(I1249:I1269)*0.01</f>
        <v>2.9764238000000005</v>
      </c>
      <c r="I1270" s="10">
        <f>SUM(G1270*H1270)</f>
        <v>2.9764238000000005</v>
      </c>
    </row>
    <row r="1271" spans="1:13" s="2" customFormat="1" ht="13.6">
      <c r="B1271" s="8" t="s">
        <v>10</v>
      </c>
      <c r="D1271" s="27"/>
      <c r="E1271" s="27"/>
      <c r="F1271" s="27"/>
      <c r="G1271" s="6">
        <f>SUM(G1265:G1268)</f>
        <v>4.2889999999999997</v>
      </c>
      <c r="H1271" s="14"/>
      <c r="I1271" s="6">
        <f>SUM(I1249:I1270)</f>
        <v>300.61880380000008</v>
      </c>
      <c r="J1271" s="6">
        <f>SUM(I1271)*I1247</f>
        <v>300.61880380000008</v>
      </c>
      <c r="K1271" s="6">
        <f>SUM(K1265:K1270)</f>
        <v>2.1840000000000002</v>
      </c>
      <c r="L1271" s="6">
        <f t="shared" ref="L1271:M1271" si="380">SUM(L1265:L1270)</f>
        <v>1.25</v>
      </c>
      <c r="M1271" s="6">
        <f t="shared" si="380"/>
        <v>0.85499999999999998</v>
      </c>
    </row>
    <row r="1272" spans="1:13" ht="15.65">
      <c r="A1272" s="3" t="s">
        <v>9</v>
      </c>
      <c r="B1272" s="154" t="s">
        <v>217</v>
      </c>
      <c r="C1272" s="12" t="s">
        <v>286</v>
      </c>
      <c r="D1272" s="26">
        <v>1.34</v>
      </c>
      <c r="E1272" s="26">
        <v>2.1</v>
      </c>
      <c r="F1272" s="182">
        <v>0.10199999999999999</v>
      </c>
      <c r="G1272" s="10" t="s">
        <v>581</v>
      </c>
      <c r="H1272" s="13" t="s">
        <v>22</v>
      </c>
      <c r="I1272" s="24">
        <v>2</v>
      </c>
    </row>
    <row r="1273" spans="1:13" s="2" customFormat="1" ht="13.6">
      <c r="A1273" s="77" t="s">
        <v>118</v>
      </c>
      <c r="B1273" s="8" t="s">
        <v>3</v>
      </c>
      <c r="C1273" s="2" t="s">
        <v>4</v>
      </c>
      <c r="D1273" s="27" t="s">
        <v>5</v>
      </c>
      <c r="E1273" s="27" t="s">
        <v>5</v>
      </c>
      <c r="F1273" s="27" t="s">
        <v>23</v>
      </c>
      <c r="G1273" s="6" t="s">
        <v>6</v>
      </c>
      <c r="H1273" s="14" t="s">
        <v>7</v>
      </c>
      <c r="I1273" s="6" t="s">
        <v>8</v>
      </c>
      <c r="J1273" s="6"/>
      <c r="K1273" s="6" t="s">
        <v>18</v>
      </c>
      <c r="L1273" s="6" t="s">
        <v>19</v>
      </c>
      <c r="M1273" s="6" t="s">
        <v>20</v>
      </c>
    </row>
    <row r="1274" spans="1:13">
      <c r="A1274" s="30" t="s">
        <v>24</v>
      </c>
      <c r="B1274" s="11" t="s">
        <v>217</v>
      </c>
      <c r="C1274" s="12" t="s">
        <v>578</v>
      </c>
      <c r="D1274" s="28">
        <v>0.125</v>
      </c>
      <c r="E1274" s="28">
        <v>0.05</v>
      </c>
      <c r="F1274" s="28">
        <f t="shared" ref="F1274:F1276" si="381">SUM(D1274*E1274)</f>
        <v>6.2500000000000003E-3</v>
      </c>
      <c r="G1274" s="10">
        <f>SUM(D1272+E1272+E1272+0.4)</f>
        <v>5.9400000000000013</v>
      </c>
      <c r="H1274" s="15">
        <v>1800</v>
      </c>
      <c r="I1274" s="10">
        <f t="shared" ref="I1274:I1276" si="382">SUM(F1274*G1274)*H1274</f>
        <v>66.825000000000017</v>
      </c>
    </row>
    <row r="1275" spans="1:13">
      <c r="A1275" s="30" t="s">
        <v>24</v>
      </c>
      <c r="B1275" s="11" t="s">
        <v>580</v>
      </c>
      <c r="C1275" s="12" t="s">
        <v>578</v>
      </c>
      <c r="D1275" s="28">
        <v>0.125</v>
      </c>
      <c r="E1275" s="28">
        <v>2.5000000000000001E-2</v>
      </c>
      <c r="F1275" s="28">
        <f t="shared" si="381"/>
        <v>3.1250000000000002E-3</v>
      </c>
      <c r="G1275" s="10">
        <f>SUM(D1272)</f>
        <v>1.34</v>
      </c>
      <c r="H1275" s="15">
        <v>1800</v>
      </c>
      <c r="I1275" s="10">
        <f t="shared" si="382"/>
        <v>7.5375000000000005</v>
      </c>
    </row>
    <row r="1276" spans="1:13">
      <c r="A1276" s="30" t="s">
        <v>24</v>
      </c>
      <c r="B1276" s="11" t="s">
        <v>586</v>
      </c>
      <c r="C1276" s="12" t="s">
        <v>585</v>
      </c>
      <c r="D1276" s="28">
        <v>0.1</v>
      </c>
      <c r="E1276" s="28">
        <v>2.5000000000000001E-2</v>
      </c>
      <c r="F1276" s="28">
        <f t="shared" si="381"/>
        <v>2.5000000000000005E-3</v>
      </c>
      <c r="G1276" s="10">
        <f>SUM(G1274)*2</f>
        <v>11.880000000000003</v>
      </c>
      <c r="H1276" s="15">
        <v>550</v>
      </c>
      <c r="I1276" s="10">
        <f t="shared" si="382"/>
        <v>16.335000000000004</v>
      </c>
    </row>
    <row r="1277" spans="1:13">
      <c r="A1277" s="31" t="s">
        <v>39</v>
      </c>
      <c r="B1277" s="11" t="s">
        <v>558</v>
      </c>
      <c r="C1277" s="12"/>
      <c r="D1277" s="28"/>
      <c r="E1277" s="28"/>
      <c r="F1277" s="28"/>
      <c r="G1277" s="10">
        <v>3</v>
      </c>
      <c r="H1277" s="15">
        <v>2.5</v>
      </c>
      <c r="I1277" s="10">
        <f t="shared" ref="I1277:I1279" si="383">SUM(G1277*H1277)</f>
        <v>7.5</v>
      </c>
    </row>
    <row r="1278" spans="1:13">
      <c r="A1278" s="31" t="s">
        <v>39</v>
      </c>
      <c r="B1278" s="11" t="s">
        <v>559</v>
      </c>
      <c r="C1278" s="12"/>
      <c r="D1278" s="28"/>
      <c r="E1278" s="28"/>
      <c r="F1278" s="28"/>
      <c r="G1278" s="10">
        <v>3</v>
      </c>
      <c r="H1278" s="15">
        <v>3.5</v>
      </c>
      <c r="I1278" s="10">
        <f t="shared" si="383"/>
        <v>10.5</v>
      </c>
    </row>
    <row r="1279" spans="1:13">
      <c r="A1279" s="31" t="s">
        <v>39</v>
      </c>
      <c r="B1279" s="11" t="s">
        <v>560</v>
      </c>
      <c r="C1279" s="12"/>
      <c r="D1279" s="28"/>
      <c r="E1279" s="28"/>
      <c r="F1279" s="28"/>
      <c r="G1279" s="10">
        <v>0</v>
      </c>
      <c r="H1279" s="15">
        <v>1.5</v>
      </c>
      <c r="I1279" s="10">
        <f t="shared" si="383"/>
        <v>0</v>
      </c>
    </row>
    <row r="1280" spans="1:13">
      <c r="B1280" s="11" t="s">
        <v>27</v>
      </c>
      <c r="C1280" s="12"/>
      <c r="D1280" s="28"/>
      <c r="E1280" s="28"/>
      <c r="F1280" s="28"/>
      <c r="G1280" s="10">
        <f>SUM(G1274)</f>
        <v>5.9400000000000013</v>
      </c>
      <c r="H1280" s="15">
        <f>SUM(D1274+D1274+E1274+E1274)*2</f>
        <v>0.7</v>
      </c>
      <c r="I1280" s="10">
        <f t="shared" ref="I1280:I1285" si="384">SUM(G1280*H1280)</f>
        <v>4.1580000000000004</v>
      </c>
    </row>
    <row r="1281" spans="2:13">
      <c r="B1281" s="11" t="s">
        <v>13</v>
      </c>
      <c r="C1281" s="12" t="s">
        <v>14</v>
      </c>
      <c r="D1281" s="28" t="s">
        <v>29</v>
      </c>
      <c r="E1281" s="28"/>
      <c r="F1281" s="28">
        <f>SUM(G1274)</f>
        <v>5.9400000000000013</v>
      </c>
      <c r="G1281" s="34">
        <f>SUM(F1281)/20</f>
        <v>0.29700000000000004</v>
      </c>
      <c r="H1281" s="23"/>
      <c r="I1281" s="10">
        <f t="shared" si="384"/>
        <v>0</v>
      </c>
    </row>
    <row r="1282" spans="2:13">
      <c r="B1282" s="11" t="s">
        <v>13</v>
      </c>
      <c r="C1282" s="12" t="s">
        <v>14</v>
      </c>
      <c r="D1282" s="28" t="s">
        <v>60</v>
      </c>
      <c r="E1282" s="28"/>
      <c r="F1282" s="81">
        <v>2</v>
      </c>
      <c r="G1282" s="34">
        <f>SUM(F1282)*0.25</f>
        <v>0.5</v>
      </c>
      <c r="H1282" s="23"/>
      <c r="I1282" s="10">
        <f t="shared" si="384"/>
        <v>0</v>
      </c>
    </row>
    <row r="1283" spans="2:13">
      <c r="B1283" s="11" t="s">
        <v>13</v>
      </c>
      <c r="C1283" s="12" t="s">
        <v>14</v>
      </c>
      <c r="D1283" s="28" t="s">
        <v>113</v>
      </c>
      <c r="E1283" s="28"/>
      <c r="F1283" s="28"/>
      <c r="G1283" s="34">
        <f>SUM(G1281:G1282)</f>
        <v>0.79700000000000004</v>
      </c>
      <c r="H1283" s="23"/>
      <c r="I1283" s="10">
        <f t="shared" si="384"/>
        <v>0</v>
      </c>
    </row>
    <row r="1284" spans="2:13">
      <c r="B1284" s="11" t="s">
        <v>13</v>
      </c>
      <c r="C1284" s="12" t="s">
        <v>14</v>
      </c>
      <c r="D1284" s="28" t="s">
        <v>558</v>
      </c>
      <c r="E1284" s="28"/>
      <c r="F1284" s="28"/>
      <c r="G1284" s="34">
        <v>0.5</v>
      </c>
      <c r="H1284" s="23"/>
      <c r="I1284" s="10">
        <f t="shared" si="384"/>
        <v>0</v>
      </c>
    </row>
    <row r="1285" spans="2:13">
      <c r="B1285" s="11" t="s">
        <v>13</v>
      </c>
      <c r="C1285" s="12" t="s">
        <v>15</v>
      </c>
      <c r="D1285" s="28"/>
      <c r="E1285" s="28"/>
      <c r="F1285" s="28"/>
      <c r="G1285" s="34">
        <v>1</v>
      </c>
      <c r="H1285" s="23"/>
      <c r="I1285" s="10">
        <f t="shared" si="384"/>
        <v>0</v>
      </c>
    </row>
    <row r="1286" spans="2:13">
      <c r="B1286" s="11" t="s">
        <v>13</v>
      </c>
      <c r="C1286" s="12" t="s">
        <v>15</v>
      </c>
      <c r="D1286" s="28"/>
      <c r="E1286" s="28"/>
      <c r="F1286" s="28"/>
      <c r="G1286" s="34"/>
      <c r="H1286" s="23"/>
      <c r="I1286" s="10">
        <f t="shared" ref="I1286" si="385">SUM(G1286*H1286)</f>
        <v>0</v>
      </c>
    </row>
    <row r="1287" spans="2:13">
      <c r="B1287" s="11" t="s">
        <v>13</v>
      </c>
      <c r="C1287" s="12" t="s">
        <v>15</v>
      </c>
      <c r="D1287" s="28"/>
      <c r="E1287" s="28"/>
      <c r="F1287" s="28"/>
      <c r="G1287" s="34"/>
      <c r="H1287" s="23"/>
      <c r="I1287" s="10">
        <f t="shared" ref="I1287:I1294" si="386">SUM(G1287*H1287)</f>
        <v>0</v>
      </c>
    </row>
    <row r="1288" spans="2:13">
      <c r="B1288" s="11" t="s">
        <v>13</v>
      </c>
      <c r="C1288" s="12" t="s">
        <v>16</v>
      </c>
      <c r="D1288" s="28"/>
      <c r="E1288" s="28"/>
      <c r="F1288" s="28"/>
      <c r="G1288" s="34">
        <f>SUM(G1274)/8</f>
        <v>0.74250000000000016</v>
      </c>
      <c r="H1288" s="23"/>
      <c r="I1288" s="10">
        <f t="shared" si="386"/>
        <v>0</v>
      </c>
    </row>
    <row r="1289" spans="2:13">
      <c r="B1289" s="11" t="s">
        <v>13</v>
      </c>
      <c r="C1289" s="12" t="s">
        <v>16</v>
      </c>
      <c r="D1289" s="28"/>
      <c r="E1289" s="28"/>
      <c r="F1289" s="28"/>
      <c r="G1289" s="34"/>
      <c r="H1289" s="23"/>
      <c r="I1289" s="10">
        <f t="shared" si="386"/>
        <v>0</v>
      </c>
    </row>
    <row r="1290" spans="2:13">
      <c r="B1290" s="11" t="s">
        <v>21</v>
      </c>
      <c r="C1290" s="12" t="s">
        <v>14</v>
      </c>
      <c r="D1290" s="28"/>
      <c r="E1290" s="28"/>
      <c r="F1290" s="28"/>
      <c r="G1290" s="22">
        <f>SUM(G1281:G1284)</f>
        <v>2.0940000000000003</v>
      </c>
      <c r="H1290" s="15">
        <v>37.42</v>
      </c>
      <c r="I1290" s="10">
        <f t="shared" si="386"/>
        <v>78.35748000000001</v>
      </c>
      <c r="K1290" s="5">
        <f>SUM(G1290)*I1272</f>
        <v>4.1880000000000006</v>
      </c>
    </row>
    <row r="1291" spans="2:13">
      <c r="B1291" s="11" t="s">
        <v>21</v>
      </c>
      <c r="C1291" s="12" t="s">
        <v>15</v>
      </c>
      <c r="D1291" s="28"/>
      <c r="E1291" s="28"/>
      <c r="F1291" s="28"/>
      <c r="G1291" s="22">
        <f>SUM(G1285:G1287)</f>
        <v>1</v>
      </c>
      <c r="H1291" s="15">
        <v>37.42</v>
      </c>
      <c r="I1291" s="10">
        <f t="shared" si="386"/>
        <v>37.42</v>
      </c>
      <c r="L1291" s="5">
        <f>SUM(G1291)*I1272</f>
        <v>2</v>
      </c>
    </row>
    <row r="1292" spans="2:13">
      <c r="B1292" s="11" t="s">
        <v>21</v>
      </c>
      <c r="C1292" s="12" t="s">
        <v>16</v>
      </c>
      <c r="D1292" s="28"/>
      <c r="E1292" s="28"/>
      <c r="F1292" s="28"/>
      <c r="G1292" s="22">
        <f>SUM(G1288:G1289)</f>
        <v>0.74250000000000016</v>
      </c>
      <c r="H1292" s="15">
        <v>37.42</v>
      </c>
      <c r="I1292" s="10">
        <f t="shared" si="386"/>
        <v>27.784350000000007</v>
      </c>
      <c r="M1292" s="5">
        <f>SUM(G1292)*I1272</f>
        <v>1.4850000000000003</v>
      </c>
    </row>
    <row r="1293" spans="2:13">
      <c r="B1293" s="11" t="s">
        <v>13</v>
      </c>
      <c r="C1293" s="12" t="s">
        <v>17</v>
      </c>
      <c r="D1293" s="28"/>
      <c r="E1293" s="28"/>
      <c r="F1293" s="28"/>
      <c r="G1293" s="34">
        <v>0.25</v>
      </c>
      <c r="H1293" s="15">
        <v>37.42</v>
      </c>
      <c r="I1293" s="10">
        <f t="shared" si="386"/>
        <v>9.3550000000000004</v>
      </c>
      <c r="L1293" s="5">
        <f>SUM(G1293)*I1272</f>
        <v>0.5</v>
      </c>
    </row>
    <row r="1294" spans="2:13">
      <c r="B1294" s="11" t="s">
        <v>12</v>
      </c>
      <c r="C1294" s="12"/>
      <c r="D1294" s="28"/>
      <c r="E1294" s="28"/>
      <c r="F1294" s="28"/>
      <c r="G1294" s="10"/>
      <c r="H1294" s="15">
        <v>37.42</v>
      </c>
      <c r="I1294" s="10">
        <f t="shared" si="386"/>
        <v>0</v>
      </c>
    </row>
    <row r="1295" spans="2:13">
      <c r="B1295" s="11" t="s">
        <v>11</v>
      </c>
      <c r="C1295" s="12"/>
      <c r="D1295" s="28"/>
      <c r="E1295" s="28"/>
      <c r="F1295" s="28"/>
      <c r="G1295" s="10">
        <v>1</v>
      </c>
      <c r="H1295" s="15">
        <f>SUM(I1274:I1294)*0.01</f>
        <v>2.6577233000000007</v>
      </c>
      <c r="I1295" s="10">
        <f>SUM(G1295*H1295)</f>
        <v>2.6577233000000007</v>
      </c>
    </row>
    <row r="1296" spans="2:13" s="2" customFormat="1" ht="13.6">
      <c r="B1296" s="8" t="s">
        <v>10</v>
      </c>
      <c r="D1296" s="27"/>
      <c r="E1296" s="27"/>
      <c r="F1296" s="27"/>
      <c r="G1296" s="6">
        <f>SUM(G1290:G1293)</f>
        <v>4.0865000000000009</v>
      </c>
      <c r="H1296" s="14"/>
      <c r="I1296" s="6">
        <f>SUM(I1274:I1295)</f>
        <v>268.43005330000005</v>
      </c>
      <c r="J1296" s="6">
        <f>SUM(I1296)*I1272</f>
        <v>536.86010660000011</v>
      </c>
      <c r="K1296" s="6">
        <f>SUM(K1290:K1295)</f>
        <v>4.1880000000000006</v>
      </c>
      <c r="L1296" s="6">
        <f t="shared" ref="L1296:M1296" si="387">SUM(L1290:L1295)</f>
        <v>2.5</v>
      </c>
      <c r="M1296" s="6">
        <f t="shared" si="387"/>
        <v>1.4850000000000003</v>
      </c>
    </row>
    <row r="1297" spans="1:13" ht="15.65">
      <c r="A1297" s="3" t="s">
        <v>9</v>
      </c>
      <c r="B1297" s="154" t="s">
        <v>217</v>
      </c>
      <c r="C1297" s="12" t="s">
        <v>286</v>
      </c>
      <c r="D1297" s="26">
        <v>1.1399999999999999</v>
      </c>
      <c r="E1297" s="26">
        <v>2.1</v>
      </c>
      <c r="F1297" s="182">
        <v>0.11899999999999999</v>
      </c>
      <c r="G1297" s="10" t="s">
        <v>581</v>
      </c>
      <c r="H1297" s="13" t="s">
        <v>22</v>
      </c>
      <c r="I1297" s="24">
        <v>4</v>
      </c>
    </row>
    <row r="1298" spans="1:13" s="2" customFormat="1" ht="13.6">
      <c r="A1298" s="77" t="s">
        <v>118</v>
      </c>
      <c r="B1298" s="8" t="s">
        <v>3</v>
      </c>
      <c r="C1298" s="2" t="s">
        <v>4</v>
      </c>
      <c r="D1298" s="27" t="s">
        <v>5</v>
      </c>
      <c r="E1298" s="27" t="s">
        <v>5</v>
      </c>
      <c r="F1298" s="27" t="s">
        <v>23</v>
      </c>
      <c r="G1298" s="6" t="s">
        <v>6</v>
      </c>
      <c r="H1298" s="14" t="s">
        <v>7</v>
      </c>
      <c r="I1298" s="6" t="s">
        <v>8</v>
      </c>
      <c r="J1298" s="6"/>
      <c r="K1298" s="6" t="s">
        <v>18</v>
      </c>
      <c r="L1298" s="6" t="s">
        <v>19</v>
      </c>
      <c r="M1298" s="6" t="s">
        <v>20</v>
      </c>
    </row>
    <row r="1299" spans="1:13">
      <c r="A1299" s="30" t="s">
        <v>24</v>
      </c>
      <c r="B1299" s="11" t="s">
        <v>217</v>
      </c>
      <c r="C1299" s="12" t="s">
        <v>578</v>
      </c>
      <c r="D1299" s="28">
        <v>0.125</v>
      </c>
      <c r="E1299" s="28">
        <v>0.05</v>
      </c>
      <c r="F1299" s="28">
        <f t="shared" ref="F1299:F1301" si="388">SUM(D1299*E1299)</f>
        <v>6.2500000000000003E-3</v>
      </c>
      <c r="G1299" s="10">
        <f>SUM(D1297+E1297+E1297+0.4)</f>
        <v>5.74</v>
      </c>
      <c r="H1299" s="15">
        <v>1800</v>
      </c>
      <c r="I1299" s="10">
        <f t="shared" ref="I1299:I1301" si="389">SUM(F1299*G1299)*H1299</f>
        <v>64.575000000000003</v>
      </c>
    </row>
    <row r="1300" spans="1:13">
      <c r="A1300" s="30" t="s">
        <v>24</v>
      </c>
      <c r="B1300" s="11" t="s">
        <v>580</v>
      </c>
      <c r="C1300" s="12" t="s">
        <v>578</v>
      </c>
      <c r="D1300" s="28">
        <v>0.125</v>
      </c>
      <c r="E1300" s="28">
        <v>2.5000000000000001E-2</v>
      </c>
      <c r="F1300" s="28">
        <f t="shared" si="388"/>
        <v>3.1250000000000002E-3</v>
      </c>
      <c r="G1300" s="10">
        <f>SUM(D1297)</f>
        <v>1.1399999999999999</v>
      </c>
      <c r="H1300" s="15">
        <v>1800</v>
      </c>
      <c r="I1300" s="10">
        <f t="shared" si="389"/>
        <v>6.4124999999999996</v>
      </c>
    </row>
    <row r="1301" spans="1:13">
      <c r="A1301" s="30" t="s">
        <v>24</v>
      </c>
      <c r="B1301" s="11" t="s">
        <v>586</v>
      </c>
      <c r="C1301" s="12" t="s">
        <v>585</v>
      </c>
      <c r="D1301" s="28">
        <v>0.1</v>
      </c>
      <c r="E1301" s="28">
        <v>2.5000000000000001E-2</v>
      </c>
      <c r="F1301" s="28">
        <f t="shared" si="388"/>
        <v>2.5000000000000005E-3</v>
      </c>
      <c r="G1301" s="10">
        <f>SUM(G1299)*2</f>
        <v>11.48</v>
      </c>
      <c r="H1301" s="15">
        <v>550</v>
      </c>
      <c r="I1301" s="10">
        <f t="shared" si="389"/>
        <v>15.785000000000004</v>
      </c>
    </row>
    <row r="1302" spans="1:13">
      <c r="A1302" s="31" t="s">
        <v>39</v>
      </c>
      <c r="B1302" s="11" t="s">
        <v>558</v>
      </c>
      <c r="C1302" s="12"/>
      <c r="D1302" s="28"/>
      <c r="E1302" s="28"/>
      <c r="F1302" s="28"/>
      <c r="G1302" s="10">
        <v>3</v>
      </c>
      <c r="H1302" s="15">
        <v>2.5</v>
      </c>
      <c r="I1302" s="10">
        <f t="shared" ref="I1302:I1304" si="390">SUM(G1302*H1302)</f>
        <v>7.5</v>
      </c>
    </row>
    <row r="1303" spans="1:13">
      <c r="A1303" s="31" t="s">
        <v>39</v>
      </c>
      <c r="B1303" s="11" t="s">
        <v>559</v>
      </c>
      <c r="C1303" s="12"/>
      <c r="D1303" s="28"/>
      <c r="E1303" s="28"/>
      <c r="F1303" s="28"/>
      <c r="G1303" s="10">
        <v>3</v>
      </c>
      <c r="H1303" s="15">
        <v>3.5</v>
      </c>
      <c r="I1303" s="10">
        <f t="shared" si="390"/>
        <v>10.5</v>
      </c>
    </row>
    <row r="1304" spans="1:13">
      <c r="A1304" s="31" t="s">
        <v>39</v>
      </c>
      <c r="B1304" s="11" t="s">
        <v>560</v>
      </c>
      <c r="C1304" s="12"/>
      <c r="D1304" s="28"/>
      <c r="E1304" s="28"/>
      <c r="F1304" s="28"/>
      <c r="G1304" s="10">
        <v>0</v>
      </c>
      <c r="H1304" s="15">
        <v>1.5</v>
      </c>
      <c r="I1304" s="10">
        <f t="shared" si="390"/>
        <v>0</v>
      </c>
    </row>
    <row r="1305" spans="1:13">
      <c r="B1305" s="11" t="s">
        <v>27</v>
      </c>
      <c r="C1305" s="12"/>
      <c r="D1305" s="28"/>
      <c r="E1305" s="28"/>
      <c r="F1305" s="28"/>
      <c r="G1305" s="10">
        <f>SUM(G1299)</f>
        <v>5.74</v>
      </c>
      <c r="H1305" s="15">
        <f>SUM(D1299+D1299+E1299+E1299)*2</f>
        <v>0.7</v>
      </c>
      <c r="I1305" s="10">
        <f t="shared" ref="I1305:I1310" si="391">SUM(G1305*H1305)</f>
        <v>4.0179999999999998</v>
      </c>
    </row>
    <row r="1306" spans="1:13">
      <c r="B1306" s="11" t="s">
        <v>13</v>
      </c>
      <c r="C1306" s="12" t="s">
        <v>14</v>
      </c>
      <c r="D1306" s="28" t="s">
        <v>29</v>
      </c>
      <c r="E1306" s="28"/>
      <c r="F1306" s="28">
        <f>SUM(G1299)</f>
        <v>5.74</v>
      </c>
      <c r="G1306" s="34">
        <f>SUM(F1306)/20</f>
        <v>0.28700000000000003</v>
      </c>
      <c r="H1306" s="23"/>
      <c r="I1306" s="10">
        <f t="shared" si="391"/>
        <v>0</v>
      </c>
    </row>
    <row r="1307" spans="1:13">
      <c r="B1307" s="11" t="s">
        <v>13</v>
      </c>
      <c r="C1307" s="12" t="s">
        <v>14</v>
      </c>
      <c r="D1307" s="28" t="s">
        <v>60</v>
      </c>
      <c r="E1307" s="28"/>
      <c r="F1307" s="81">
        <v>2</v>
      </c>
      <c r="G1307" s="34">
        <f>SUM(F1307)*0.25</f>
        <v>0.5</v>
      </c>
      <c r="H1307" s="23"/>
      <c r="I1307" s="10">
        <f t="shared" si="391"/>
        <v>0</v>
      </c>
    </row>
    <row r="1308" spans="1:13">
      <c r="B1308" s="11" t="s">
        <v>13</v>
      </c>
      <c r="C1308" s="12" t="s">
        <v>14</v>
      </c>
      <c r="D1308" s="28" t="s">
        <v>113</v>
      </c>
      <c r="E1308" s="28"/>
      <c r="F1308" s="28"/>
      <c r="G1308" s="34">
        <f>SUM(G1306:G1307)</f>
        <v>0.78700000000000003</v>
      </c>
      <c r="H1308" s="23"/>
      <c r="I1308" s="10">
        <f t="shared" si="391"/>
        <v>0</v>
      </c>
    </row>
    <row r="1309" spans="1:13">
      <c r="B1309" s="11" t="s">
        <v>13</v>
      </c>
      <c r="C1309" s="12" t="s">
        <v>14</v>
      </c>
      <c r="D1309" s="28" t="s">
        <v>558</v>
      </c>
      <c r="E1309" s="28"/>
      <c r="F1309" s="28"/>
      <c r="G1309" s="34">
        <v>0.5</v>
      </c>
      <c r="H1309" s="23"/>
      <c r="I1309" s="10">
        <f t="shared" si="391"/>
        <v>0</v>
      </c>
    </row>
    <row r="1310" spans="1:13">
      <c r="B1310" s="11" t="s">
        <v>13</v>
      </c>
      <c r="C1310" s="12" t="s">
        <v>15</v>
      </c>
      <c r="D1310" s="28"/>
      <c r="E1310" s="28"/>
      <c r="F1310" s="28"/>
      <c r="G1310" s="34">
        <v>1</v>
      </c>
      <c r="H1310" s="23"/>
      <c r="I1310" s="10">
        <f t="shared" si="391"/>
        <v>0</v>
      </c>
    </row>
    <row r="1311" spans="1:13">
      <c r="B1311" s="11" t="s">
        <v>13</v>
      </c>
      <c r="C1311" s="12" t="s">
        <v>15</v>
      </c>
      <c r="D1311" s="28"/>
      <c r="E1311" s="28"/>
      <c r="F1311" s="28"/>
      <c r="G1311" s="34"/>
      <c r="H1311" s="23"/>
      <c r="I1311" s="10">
        <f t="shared" ref="I1311" si="392">SUM(G1311*H1311)</f>
        <v>0</v>
      </c>
    </row>
    <row r="1312" spans="1:13">
      <c r="B1312" s="11" t="s">
        <v>13</v>
      </c>
      <c r="C1312" s="12" t="s">
        <v>15</v>
      </c>
      <c r="D1312" s="28"/>
      <c r="E1312" s="28"/>
      <c r="F1312" s="28"/>
      <c r="G1312" s="34"/>
      <c r="H1312" s="23"/>
      <c r="I1312" s="10">
        <f t="shared" ref="I1312:I1319" si="393">SUM(G1312*H1312)</f>
        <v>0</v>
      </c>
    </row>
    <row r="1313" spans="1:13">
      <c r="B1313" s="11" t="s">
        <v>13</v>
      </c>
      <c r="C1313" s="12" t="s">
        <v>16</v>
      </c>
      <c r="D1313" s="28"/>
      <c r="E1313" s="28"/>
      <c r="F1313" s="28"/>
      <c r="G1313" s="34">
        <f>SUM(G1299)/8</f>
        <v>0.71750000000000003</v>
      </c>
      <c r="H1313" s="23"/>
      <c r="I1313" s="10">
        <f t="shared" si="393"/>
        <v>0</v>
      </c>
    </row>
    <row r="1314" spans="1:13">
      <c r="B1314" s="11" t="s">
        <v>13</v>
      </c>
      <c r="C1314" s="12" t="s">
        <v>16</v>
      </c>
      <c r="D1314" s="28"/>
      <c r="E1314" s="28"/>
      <c r="F1314" s="28"/>
      <c r="G1314" s="34"/>
      <c r="H1314" s="23"/>
      <c r="I1314" s="10">
        <f t="shared" si="393"/>
        <v>0</v>
      </c>
    </row>
    <row r="1315" spans="1:13">
      <c r="B1315" s="11" t="s">
        <v>21</v>
      </c>
      <c r="C1315" s="12" t="s">
        <v>14</v>
      </c>
      <c r="D1315" s="28"/>
      <c r="E1315" s="28"/>
      <c r="F1315" s="28"/>
      <c r="G1315" s="22">
        <f>SUM(G1306:G1309)</f>
        <v>2.0739999999999998</v>
      </c>
      <c r="H1315" s="15">
        <v>37.42</v>
      </c>
      <c r="I1315" s="10">
        <f t="shared" si="393"/>
        <v>77.609079999999992</v>
      </c>
      <c r="K1315" s="5">
        <f>SUM(G1315)*I1297</f>
        <v>8.2959999999999994</v>
      </c>
    </row>
    <row r="1316" spans="1:13">
      <c r="B1316" s="11" t="s">
        <v>21</v>
      </c>
      <c r="C1316" s="12" t="s">
        <v>15</v>
      </c>
      <c r="D1316" s="28"/>
      <c r="E1316" s="28"/>
      <c r="F1316" s="28"/>
      <c r="G1316" s="22">
        <f>SUM(G1310:G1312)</f>
        <v>1</v>
      </c>
      <c r="H1316" s="15">
        <v>37.42</v>
      </c>
      <c r="I1316" s="10">
        <f t="shared" si="393"/>
        <v>37.42</v>
      </c>
      <c r="L1316" s="5">
        <f>SUM(G1316)*I1297</f>
        <v>4</v>
      </c>
    </row>
    <row r="1317" spans="1:13">
      <c r="B1317" s="11" t="s">
        <v>21</v>
      </c>
      <c r="C1317" s="12" t="s">
        <v>16</v>
      </c>
      <c r="D1317" s="28"/>
      <c r="E1317" s="28"/>
      <c r="F1317" s="28"/>
      <c r="G1317" s="22">
        <f>SUM(G1313:G1314)</f>
        <v>0.71750000000000003</v>
      </c>
      <c r="H1317" s="15">
        <v>37.42</v>
      </c>
      <c r="I1317" s="10">
        <f t="shared" si="393"/>
        <v>26.848850000000002</v>
      </c>
      <c r="M1317" s="5">
        <f>SUM(G1317)*I1297</f>
        <v>2.87</v>
      </c>
    </row>
    <row r="1318" spans="1:13">
      <c r="B1318" s="11" t="s">
        <v>13</v>
      </c>
      <c r="C1318" s="12" t="s">
        <v>17</v>
      </c>
      <c r="D1318" s="28"/>
      <c r="E1318" s="28"/>
      <c r="F1318" s="28"/>
      <c r="G1318" s="34">
        <v>0.25</v>
      </c>
      <c r="H1318" s="15">
        <v>37.42</v>
      </c>
      <c r="I1318" s="10">
        <f t="shared" si="393"/>
        <v>9.3550000000000004</v>
      </c>
      <c r="L1318" s="5">
        <f>SUM(G1318)*I1297</f>
        <v>1</v>
      </c>
    </row>
    <row r="1319" spans="1:13">
      <c r="B1319" s="11" t="s">
        <v>12</v>
      </c>
      <c r="C1319" s="12"/>
      <c r="D1319" s="28"/>
      <c r="E1319" s="28"/>
      <c r="F1319" s="28"/>
      <c r="G1319" s="10"/>
      <c r="H1319" s="15">
        <v>37.42</v>
      </c>
      <c r="I1319" s="10">
        <f t="shared" si="393"/>
        <v>0</v>
      </c>
    </row>
    <row r="1320" spans="1:13">
      <c r="B1320" s="11" t="s">
        <v>11</v>
      </c>
      <c r="C1320" s="12"/>
      <c r="D1320" s="28"/>
      <c r="E1320" s="28"/>
      <c r="F1320" s="28"/>
      <c r="G1320" s="10">
        <v>1</v>
      </c>
      <c r="H1320" s="15">
        <f>SUM(I1299:I1319)*0.01</f>
        <v>2.6002343000000003</v>
      </c>
      <c r="I1320" s="10">
        <f>SUM(G1320*H1320)</f>
        <v>2.6002343000000003</v>
      </c>
    </row>
    <row r="1321" spans="1:13" s="2" customFormat="1" ht="13.6">
      <c r="B1321" s="8" t="s">
        <v>10</v>
      </c>
      <c r="D1321" s="27"/>
      <c r="E1321" s="27"/>
      <c r="F1321" s="27"/>
      <c r="G1321" s="6">
        <f>SUM(G1315:G1318)</f>
        <v>4.0415000000000001</v>
      </c>
      <c r="H1321" s="14"/>
      <c r="I1321" s="6">
        <f>SUM(I1299:I1320)</f>
        <v>262.62366430000003</v>
      </c>
      <c r="J1321" s="6">
        <f>SUM(I1321)*I1297</f>
        <v>1050.4946572000001</v>
      </c>
      <c r="K1321" s="6">
        <f>SUM(K1315:K1320)</f>
        <v>8.2959999999999994</v>
      </c>
      <c r="L1321" s="6">
        <f t="shared" ref="L1321:M1321" si="394">SUM(L1315:L1320)</f>
        <v>5</v>
      </c>
      <c r="M1321" s="6">
        <f t="shared" si="394"/>
        <v>2.87</v>
      </c>
    </row>
    <row r="1322" spans="1:13" ht="15.65">
      <c r="A1322" s="3" t="s">
        <v>9</v>
      </c>
      <c r="B1322" s="154" t="s">
        <v>217</v>
      </c>
      <c r="C1322" s="12" t="s">
        <v>286</v>
      </c>
      <c r="D1322" s="26">
        <v>1.34</v>
      </c>
      <c r="E1322" s="26">
        <v>2.1</v>
      </c>
      <c r="F1322" s="182">
        <v>0.11899999999999999</v>
      </c>
      <c r="G1322" s="10" t="s">
        <v>581</v>
      </c>
      <c r="H1322" s="13" t="s">
        <v>22</v>
      </c>
      <c r="I1322" s="24">
        <v>1</v>
      </c>
    </row>
    <row r="1323" spans="1:13" s="2" customFormat="1" ht="13.6">
      <c r="A1323" s="77" t="s">
        <v>118</v>
      </c>
      <c r="B1323" s="8" t="s">
        <v>3</v>
      </c>
      <c r="C1323" s="2" t="s">
        <v>4</v>
      </c>
      <c r="D1323" s="27" t="s">
        <v>5</v>
      </c>
      <c r="E1323" s="27" t="s">
        <v>5</v>
      </c>
      <c r="F1323" s="27" t="s">
        <v>23</v>
      </c>
      <c r="G1323" s="6" t="s">
        <v>6</v>
      </c>
      <c r="H1323" s="14" t="s">
        <v>7</v>
      </c>
      <c r="I1323" s="6" t="s">
        <v>8</v>
      </c>
      <c r="J1323" s="6"/>
      <c r="K1323" s="6" t="s">
        <v>18</v>
      </c>
      <c r="L1323" s="6" t="s">
        <v>19</v>
      </c>
      <c r="M1323" s="6" t="s">
        <v>20</v>
      </c>
    </row>
    <row r="1324" spans="1:13">
      <c r="A1324" s="30" t="s">
        <v>24</v>
      </c>
      <c r="B1324" s="11" t="s">
        <v>217</v>
      </c>
      <c r="C1324" s="12" t="s">
        <v>578</v>
      </c>
      <c r="D1324" s="28">
        <v>0.125</v>
      </c>
      <c r="E1324" s="28">
        <v>0.05</v>
      </c>
      <c r="F1324" s="28">
        <f t="shared" ref="F1324:F1325" si="395">SUM(D1324*E1324)</f>
        <v>6.2500000000000003E-3</v>
      </c>
      <c r="G1324" s="10">
        <f>SUM(D1322+E1322+E1322+0.4)</f>
        <v>5.9400000000000013</v>
      </c>
      <c r="H1324" s="15">
        <v>1800</v>
      </c>
      <c r="I1324" s="10">
        <f t="shared" ref="I1324:I1325" si="396">SUM(F1324*G1324)*H1324</f>
        <v>66.825000000000017</v>
      </c>
    </row>
    <row r="1325" spans="1:13">
      <c r="A1325" s="30" t="s">
        <v>24</v>
      </c>
      <c r="B1325" s="11" t="s">
        <v>586</v>
      </c>
      <c r="C1325" s="12" t="s">
        <v>585</v>
      </c>
      <c r="D1325" s="28">
        <v>0.1</v>
      </c>
      <c r="E1325" s="28">
        <v>2.5000000000000001E-2</v>
      </c>
      <c r="F1325" s="28">
        <f t="shared" si="395"/>
        <v>2.5000000000000005E-3</v>
      </c>
      <c r="G1325" s="10">
        <f>SUM(G1324)*2</f>
        <v>11.880000000000003</v>
      </c>
      <c r="H1325" s="15">
        <v>550</v>
      </c>
      <c r="I1325" s="10">
        <f t="shared" si="396"/>
        <v>16.335000000000004</v>
      </c>
    </row>
    <row r="1326" spans="1:13">
      <c r="A1326" s="31" t="s">
        <v>39</v>
      </c>
      <c r="B1326" s="11" t="s">
        <v>558</v>
      </c>
      <c r="C1326" s="12"/>
      <c r="D1326" s="28"/>
      <c r="E1326" s="28"/>
      <c r="F1326" s="28"/>
      <c r="G1326" s="10">
        <v>3</v>
      </c>
      <c r="H1326" s="15">
        <v>2.5</v>
      </c>
      <c r="I1326" s="10">
        <f t="shared" ref="I1326:I1328" si="397">SUM(G1326*H1326)</f>
        <v>7.5</v>
      </c>
    </row>
    <row r="1327" spans="1:13">
      <c r="A1327" s="31" t="s">
        <v>39</v>
      </c>
      <c r="B1327" s="11" t="s">
        <v>559</v>
      </c>
      <c r="C1327" s="12"/>
      <c r="D1327" s="28"/>
      <c r="E1327" s="28"/>
      <c r="F1327" s="28"/>
      <c r="G1327" s="10">
        <v>3</v>
      </c>
      <c r="H1327" s="15">
        <v>3.5</v>
      </c>
      <c r="I1327" s="10">
        <f t="shared" si="397"/>
        <v>10.5</v>
      </c>
    </row>
    <row r="1328" spans="1:13">
      <c r="A1328" s="31" t="s">
        <v>39</v>
      </c>
      <c r="B1328" s="11" t="s">
        <v>560</v>
      </c>
      <c r="C1328" s="12"/>
      <c r="D1328" s="28"/>
      <c r="E1328" s="28"/>
      <c r="F1328" s="28"/>
      <c r="G1328" s="10">
        <v>0</v>
      </c>
      <c r="H1328" s="15">
        <v>1.5</v>
      </c>
      <c r="I1328" s="10">
        <f t="shared" si="397"/>
        <v>0</v>
      </c>
    </row>
    <row r="1329" spans="2:13">
      <c r="B1329" s="11" t="s">
        <v>27</v>
      </c>
      <c r="C1329" s="12"/>
      <c r="D1329" s="28"/>
      <c r="E1329" s="28"/>
      <c r="F1329" s="28"/>
      <c r="G1329" s="10">
        <f>SUM(G1324)</f>
        <v>5.9400000000000013</v>
      </c>
      <c r="H1329" s="15">
        <f>SUM(D1324+D1324+E1324+E1324)*2</f>
        <v>0.7</v>
      </c>
      <c r="I1329" s="10">
        <f t="shared" ref="I1329:I1334" si="398">SUM(G1329*H1329)</f>
        <v>4.1580000000000004</v>
      </c>
    </row>
    <row r="1330" spans="2:13">
      <c r="B1330" s="11" t="s">
        <v>13</v>
      </c>
      <c r="C1330" s="12" t="s">
        <v>14</v>
      </c>
      <c r="D1330" s="28" t="s">
        <v>29</v>
      </c>
      <c r="E1330" s="28"/>
      <c r="F1330" s="28">
        <f>SUM(G1324)</f>
        <v>5.9400000000000013</v>
      </c>
      <c r="G1330" s="34">
        <f>SUM(F1330)/20</f>
        <v>0.29700000000000004</v>
      </c>
      <c r="H1330" s="23"/>
      <c r="I1330" s="10">
        <f t="shared" si="398"/>
        <v>0</v>
      </c>
    </row>
    <row r="1331" spans="2:13">
      <c r="B1331" s="11" t="s">
        <v>13</v>
      </c>
      <c r="C1331" s="12" t="s">
        <v>14</v>
      </c>
      <c r="D1331" s="28" t="s">
        <v>60</v>
      </c>
      <c r="E1331" s="28"/>
      <c r="F1331" s="81">
        <v>2</v>
      </c>
      <c r="G1331" s="34">
        <f>SUM(F1331)*0.25</f>
        <v>0.5</v>
      </c>
      <c r="H1331" s="23"/>
      <c r="I1331" s="10">
        <f t="shared" si="398"/>
        <v>0</v>
      </c>
    </row>
    <row r="1332" spans="2:13">
      <c r="B1332" s="11" t="s">
        <v>13</v>
      </c>
      <c r="C1332" s="12" t="s">
        <v>14</v>
      </c>
      <c r="D1332" s="28" t="s">
        <v>113</v>
      </c>
      <c r="E1332" s="28"/>
      <c r="F1332" s="28"/>
      <c r="G1332" s="34">
        <f>SUM(G1330:G1331)</f>
        <v>0.79700000000000004</v>
      </c>
      <c r="H1332" s="23"/>
      <c r="I1332" s="10">
        <f t="shared" si="398"/>
        <v>0</v>
      </c>
    </row>
    <row r="1333" spans="2:13">
      <c r="B1333" s="11" t="s">
        <v>13</v>
      </c>
      <c r="C1333" s="12" t="s">
        <v>14</v>
      </c>
      <c r="D1333" s="28" t="s">
        <v>558</v>
      </c>
      <c r="E1333" s="28"/>
      <c r="F1333" s="28"/>
      <c r="G1333" s="34">
        <v>0.5</v>
      </c>
      <c r="H1333" s="23"/>
      <c r="I1333" s="10">
        <f t="shared" si="398"/>
        <v>0</v>
      </c>
    </row>
    <row r="1334" spans="2:13">
      <c r="B1334" s="11" t="s">
        <v>13</v>
      </c>
      <c r="C1334" s="12" t="s">
        <v>15</v>
      </c>
      <c r="D1334" s="28"/>
      <c r="E1334" s="28"/>
      <c r="F1334" s="28"/>
      <c r="G1334" s="34">
        <v>1</v>
      </c>
      <c r="H1334" s="23"/>
      <c r="I1334" s="10">
        <f t="shared" si="398"/>
        <v>0</v>
      </c>
    </row>
    <row r="1335" spans="2:13">
      <c r="B1335" s="11" t="s">
        <v>13</v>
      </c>
      <c r="C1335" s="12" t="s">
        <v>15</v>
      </c>
      <c r="D1335" s="28"/>
      <c r="E1335" s="28"/>
      <c r="F1335" s="28"/>
      <c r="G1335" s="34"/>
      <c r="H1335" s="23"/>
      <c r="I1335" s="10">
        <f t="shared" ref="I1335" si="399">SUM(G1335*H1335)</f>
        <v>0</v>
      </c>
    </row>
    <row r="1336" spans="2:13">
      <c r="B1336" s="11" t="s">
        <v>13</v>
      </c>
      <c r="C1336" s="12" t="s">
        <v>15</v>
      </c>
      <c r="D1336" s="28"/>
      <c r="E1336" s="28"/>
      <c r="F1336" s="28"/>
      <c r="G1336" s="34"/>
      <c r="H1336" s="23"/>
      <c r="I1336" s="10">
        <f t="shared" ref="I1336:I1343" si="400">SUM(G1336*H1336)</f>
        <v>0</v>
      </c>
    </row>
    <row r="1337" spans="2:13">
      <c r="B1337" s="11" t="s">
        <v>13</v>
      </c>
      <c r="C1337" s="12" t="s">
        <v>16</v>
      </c>
      <c r="D1337" s="28"/>
      <c r="E1337" s="28"/>
      <c r="F1337" s="28"/>
      <c r="G1337" s="34">
        <f>SUM(G1324)/8</f>
        <v>0.74250000000000016</v>
      </c>
      <c r="H1337" s="23"/>
      <c r="I1337" s="10">
        <f t="shared" si="400"/>
        <v>0</v>
      </c>
    </row>
    <row r="1338" spans="2:13">
      <c r="B1338" s="11" t="s">
        <v>13</v>
      </c>
      <c r="C1338" s="12" t="s">
        <v>16</v>
      </c>
      <c r="D1338" s="28"/>
      <c r="E1338" s="28"/>
      <c r="F1338" s="28"/>
      <c r="G1338" s="34"/>
      <c r="H1338" s="23"/>
      <c r="I1338" s="10">
        <f t="shared" si="400"/>
        <v>0</v>
      </c>
    </row>
    <row r="1339" spans="2:13">
      <c r="B1339" s="11" t="s">
        <v>21</v>
      </c>
      <c r="C1339" s="12" t="s">
        <v>14</v>
      </c>
      <c r="D1339" s="28"/>
      <c r="E1339" s="28"/>
      <c r="F1339" s="28"/>
      <c r="G1339" s="22">
        <f>SUM(G1330:G1333)</f>
        <v>2.0940000000000003</v>
      </c>
      <c r="H1339" s="15">
        <v>37.42</v>
      </c>
      <c r="I1339" s="10">
        <f t="shared" si="400"/>
        <v>78.35748000000001</v>
      </c>
      <c r="K1339" s="5">
        <f>SUM(G1339)*I1322</f>
        <v>2.0940000000000003</v>
      </c>
    </row>
    <row r="1340" spans="2:13">
      <c r="B1340" s="11" t="s">
        <v>21</v>
      </c>
      <c r="C1340" s="12" t="s">
        <v>15</v>
      </c>
      <c r="D1340" s="28"/>
      <c r="E1340" s="28"/>
      <c r="F1340" s="28"/>
      <c r="G1340" s="22">
        <f>SUM(G1334:G1336)</f>
        <v>1</v>
      </c>
      <c r="H1340" s="15">
        <v>37.42</v>
      </c>
      <c r="I1340" s="10">
        <f t="shared" si="400"/>
        <v>37.42</v>
      </c>
      <c r="L1340" s="5">
        <f>SUM(G1340)*I1322</f>
        <v>1</v>
      </c>
    </row>
    <row r="1341" spans="2:13">
      <c r="B1341" s="11" t="s">
        <v>21</v>
      </c>
      <c r="C1341" s="12" t="s">
        <v>16</v>
      </c>
      <c r="D1341" s="28"/>
      <c r="E1341" s="28"/>
      <c r="F1341" s="28"/>
      <c r="G1341" s="22">
        <f>SUM(G1337:G1338)</f>
        <v>0.74250000000000016</v>
      </c>
      <c r="H1341" s="15">
        <v>37.42</v>
      </c>
      <c r="I1341" s="10">
        <f t="shared" si="400"/>
        <v>27.784350000000007</v>
      </c>
      <c r="M1341" s="5">
        <f>SUM(G1341)*I1322</f>
        <v>0.74250000000000016</v>
      </c>
    </row>
    <row r="1342" spans="2:13">
      <c r="B1342" s="11" t="s">
        <v>13</v>
      </c>
      <c r="C1342" s="12" t="s">
        <v>17</v>
      </c>
      <c r="D1342" s="28"/>
      <c r="E1342" s="28"/>
      <c r="F1342" s="28"/>
      <c r="G1342" s="34">
        <v>0.25</v>
      </c>
      <c r="H1342" s="15">
        <v>37.42</v>
      </c>
      <c r="I1342" s="10">
        <f t="shared" si="400"/>
        <v>9.3550000000000004</v>
      </c>
      <c r="L1342" s="5">
        <f>SUM(G1342)*I1322</f>
        <v>0.25</v>
      </c>
    </row>
    <row r="1343" spans="2:13">
      <c r="B1343" s="11" t="s">
        <v>12</v>
      </c>
      <c r="C1343" s="12"/>
      <c r="D1343" s="28"/>
      <c r="E1343" s="28"/>
      <c r="F1343" s="28"/>
      <c r="G1343" s="10"/>
      <c r="H1343" s="15">
        <v>37.42</v>
      </c>
      <c r="I1343" s="10">
        <f t="shared" si="400"/>
        <v>0</v>
      </c>
    </row>
    <row r="1344" spans="2:13">
      <c r="B1344" s="11" t="s">
        <v>11</v>
      </c>
      <c r="C1344" s="12"/>
      <c r="D1344" s="28"/>
      <c r="E1344" s="28"/>
      <c r="F1344" s="28"/>
      <c r="G1344" s="10">
        <v>1</v>
      </c>
      <c r="H1344" s="15">
        <f>SUM(I1324:I1343)*0.01</f>
        <v>2.5823483000000009</v>
      </c>
      <c r="I1344" s="10">
        <f>SUM(G1344*H1344)</f>
        <v>2.5823483000000009</v>
      </c>
    </row>
    <row r="1345" spans="1:13" s="2" customFormat="1" ht="13.6">
      <c r="B1345" s="8" t="s">
        <v>10</v>
      </c>
      <c r="D1345" s="27"/>
      <c r="E1345" s="27"/>
      <c r="F1345" s="27"/>
      <c r="G1345" s="6">
        <f>SUM(G1339:G1342)</f>
        <v>4.0865000000000009</v>
      </c>
      <c r="H1345" s="14"/>
      <c r="I1345" s="6">
        <f>SUM(I1324:I1344)</f>
        <v>260.81717830000008</v>
      </c>
      <c r="J1345" s="6">
        <f>SUM(I1345)*I1322</f>
        <v>260.81717830000008</v>
      </c>
      <c r="K1345" s="6">
        <f>SUM(K1339:K1344)</f>
        <v>2.0940000000000003</v>
      </c>
      <c r="L1345" s="6">
        <f t="shared" ref="L1345:M1345" si="401">SUM(L1339:L1344)</f>
        <v>1.25</v>
      </c>
      <c r="M1345" s="6">
        <f t="shared" si="401"/>
        <v>0.74250000000000016</v>
      </c>
    </row>
    <row r="1346" spans="1:13" ht="15.65">
      <c r="A1346" s="3" t="s">
        <v>9</v>
      </c>
      <c r="B1346" s="154" t="s">
        <v>217</v>
      </c>
      <c r="C1346" s="12" t="s">
        <v>286</v>
      </c>
      <c r="D1346" s="26">
        <v>1.54</v>
      </c>
      <c r="E1346" s="26">
        <v>2.1</v>
      </c>
      <c r="F1346" s="182">
        <v>0.11899999999999999</v>
      </c>
      <c r="G1346" s="10" t="s">
        <v>581</v>
      </c>
      <c r="H1346" s="13" t="s">
        <v>22</v>
      </c>
      <c r="I1346" s="24">
        <v>2</v>
      </c>
    </row>
    <row r="1347" spans="1:13" s="2" customFormat="1" ht="13.6">
      <c r="A1347" s="77" t="s">
        <v>118</v>
      </c>
      <c r="B1347" s="8" t="s">
        <v>3</v>
      </c>
      <c r="C1347" s="2" t="s">
        <v>4</v>
      </c>
      <c r="D1347" s="27" t="s">
        <v>5</v>
      </c>
      <c r="E1347" s="27" t="s">
        <v>5</v>
      </c>
      <c r="F1347" s="27" t="s">
        <v>23</v>
      </c>
      <c r="G1347" s="6" t="s">
        <v>6</v>
      </c>
      <c r="H1347" s="14" t="s">
        <v>7</v>
      </c>
      <c r="I1347" s="6" t="s">
        <v>8</v>
      </c>
      <c r="J1347" s="6"/>
      <c r="K1347" s="6" t="s">
        <v>18</v>
      </c>
      <c r="L1347" s="6" t="s">
        <v>19</v>
      </c>
      <c r="M1347" s="6" t="s">
        <v>20</v>
      </c>
    </row>
    <row r="1348" spans="1:13">
      <c r="A1348" s="30" t="s">
        <v>24</v>
      </c>
      <c r="B1348" s="11" t="s">
        <v>217</v>
      </c>
      <c r="C1348" s="12" t="s">
        <v>578</v>
      </c>
      <c r="D1348" s="28">
        <v>0.125</v>
      </c>
      <c r="E1348" s="28">
        <v>0.05</v>
      </c>
      <c r="F1348" s="28">
        <f t="shared" ref="F1348:F1349" si="402">SUM(D1348*E1348)</f>
        <v>6.2500000000000003E-3</v>
      </c>
      <c r="G1348" s="10">
        <f>SUM(D1346+E1346+E1346+0.4)</f>
        <v>6.1400000000000006</v>
      </c>
      <c r="H1348" s="15">
        <v>1800</v>
      </c>
      <c r="I1348" s="10">
        <f t="shared" ref="I1348:I1349" si="403">SUM(F1348*G1348)*H1348</f>
        <v>69.075000000000017</v>
      </c>
    </row>
    <row r="1349" spans="1:13">
      <c r="A1349" s="30" t="s">
        <v>24</v>
      </c>
      <c r="B1349" s="11" t="s">
        <v>586</v>
      </c>
      <c r="C1349" s="12" t="s">
        <v>585</v>
      </c>
      <c r="D1349" s="28">
        <v>0.1</v>
      </c>
      <c r="E1349" s="28">
        <v>2.5000000000000001E-2</v>
      </c>
      <c r="F1349" s="28">
        <f t="shared" si="402"/>
        <v>2.5000000000000005E-3</v>
      </c>
      <c r="G1349" s="10">
        <f>SUM(G1348)*2</f>
        <v>12.280000000000001</v>
      </c>
      <c r="H1349" s="15">
        <v>550</v>
      </c>
      <c r="I1349" s="10">
        <f t="shared" si="403"/>
        <v>16.885000000000005</v>
      </c>
    </row>
    <row r="1350" spans="1:13">
      <c r="A1350" s="31" t="s">
        <v>39</v>
      </c>
      <c r="B1350" s="11" t="s">
        <v>558</v>
      </c>
      <c r="C1350" s="12"/>
      <c r="D1350" s="28"/>
      <c r="E1350" s="28"/>
      <c r="F1350" s="28"/>
      <c r="G1350" s="10">
        <v>3</v>
      </c>
      <c r="H1350" s="15">
        <v>2.5</v>
      </c>
      <c r="I1350" s="10">
        <f t="shared" ref="I1350:I1352" si="404">SUM(G1350*H1350)</f>
        <v>7.5</v>
      </c>
    </row>
    <row r="1351" spans="1:13">
      <c r="A1351" s="31" t="s">
        <v>39</v>
      </c>
      <c r="B1351" s="11" t="s">
        <v>559</v>
      </c>
      <c r="C1351" s="12"/>
      <c r="D1351" s="28"/>
      <c r="E1351" s="28"/>
      <c r="F1351" s="28"/>
      <c r="G1351" s="10">
        <v>3</v>
      </c>
      <c r="H1351" s="15">
        <v>3.5</v>
      </c>
      <c r="I1351" s="10">
        <f t="shared" si="404"/>
        <v>10.5</v>
      </c>
    </row>
    <row r="1352" spans="1:13">
      <c r="A1352" s="31" t="s">
        <v>39</v>
      </c>
      <c r="B1352" s="11" t="s">
        <v>560</v>
      </c>
      <c r="C1352" s="12"/>
      <c r="D1352" s="28"/>
      <c r="E1352" s="28"/>
      <c r="F1352" s="28"/>
      <c r="G1352" s="10">
        <v>0</v>
      </c>
      <c r="H1352" s="15">
        <v>1.5</v>
      </c>
      <c r="I1352" s="10">
        <f t="shared" si="404"/>
        <v>0</v>
      </c>
    </row>
    <row r="1353" spans="1:13">
      <c r="B1353" s="11" t="s">
        <v>27</v>
      </c>
      <c r="C1353" s="12"/>
      <c r="D1353" s="28"/>
      <c r="E1353" s="28"/>
      <c r="F1353" s="28"/>
      <c r="G1353" s="10">
        <f>SUM(G1348)</f>
        <v>6.1400000000000006</v>
      </c>
      <c r="H1353" s="15">
        <f>SUM(D1348+D1348+E1348+E1348)*2</f>
        <v>0.7</v>
      </c>
      <c r="I1353" s="10">
        <f t="shared" ref="I1353:I1358" si="405">SUM(G1353*H1353)</f>
        <v>4.298</v>
      </c>
    </row>
    <row r="1354" spans="1:13">
      <c r="B1354" s="11" t="s">
        <v>13</v>
      </c>
      <c r="C1354" s="12" t="s">
        <v>14</v>
      </c>
      <c r="D1354" s="28" t="s">
        <v>29</v>
      </c>
      <c r="E1354" s="28"/>
      <c r="F1354" s="28">
        <f>SUM(G1348)</f>
        <v>6.1400000000000006</v>
      </c>
      <c r="G1354" s="34">
        <f>SUM(F1354)/20</f>
        <v>0.30700000000000005</v>
      </c>
      <c r="H1354" s="23"/>
      <c r="I1354" s="10">
        <f t="shared" si="405"/>
        <v>0</v>
      </c>
    </row>
    <row r="1355" spans="1:13">
      <c r="B1355" s="11" t="s">
        <v>13</v>
      </c>
      <c r="C1355" s="12" t="s">
        <v>14</v>
      </c>
      <c r="D1355" s="28" t="s">
        <v>60</v>
      </c>
      <c r="E1355" s="28"/>
      <c r="F1355" s="81">
        <v>2</v>
      </c>
      <c r="G1355" s="34">
        <f>SUM(F1355)*0.25</f>
        <v>0.5</v>
      </c>
      <c r="H1355" s="23"/>
      <c r="I1355" s="10">
        <f t="shared" si="405"/>
        <v>0</v>
      </c>
    </row>
    <row r="1356" spans="1:13">
      <c r="B1356" s="11" t="s">
        <v>13</v>
      </c>
      <c r="C1356" s="12" t="s">
        <v>14</v>
      </c>
      <c r="D1356" s="28" t="s">
        <v>113</v>
      </c>
      <c r="E1356" s="28"/>
      <c r="F1356" s="28"/>
      <c r="G1356" s="34">
        <f>SUM(G1354:G1355)</f>
        <v>0.80700000000000005</v>
      </c>
      <c r="H1356" s="23"/>
      <c r="I1356" s="10">
        <f t="shared" si="405"/>
        <v>0</v>
      </c>
    </row>
    <row r="1357" spans="1:13">
      <c r="B1357" s="11" t="s">
        <v>13</v>
      </c>
      <c r="C1357" s="12" t="s">
        <v>14</v>
      </c>
      <c r="D1357" s="28" t="s">
        <v>558</v>
      </c>
      <c r="E1357" s="28"/>
      <c r="F1357" s="28"/>
      <c r="G1357" s="34">
        <v>0.5</v>
      </c>
      <c r="H1357" s="23"/>
      <c r="I1357" s="10">
        <f t="shared" si="405"/>
        <v>0</v>
      </c>
    </row>
    <row r="1358" spans="1:13">
      <c r="B1358" s="11" t="s">
        <v>13</v>
      </c>
      <c r="C1358" s="12" t="s">
        <v>15</v>
      </c>
      <c r="D1358" s="28"/>
      <c r="E1358" s="28"/>
      <c r="F1358" s="28"/>
      <c r="G1358" s="34">
        <v>1</v>
      </c>
      <c r="H1358" s="23"/>
      <c r="I1358" s="10">
        <f t="shared" si="405"/>
        <v>0</v>
      </c>
    </row>
    <row r="1359" spans="1:13">
      <c r="B1359" s="11" t="s">
        <v>13</v>
      </c>
      <c r="C1359" s="12" t="s">
        <v>15</v>
      </c>
      <c r="D1359" s="28"/>
      <c r="E1359" s="28"/>
      <c r="F1359" s="28"/>
      <c r="G1359" s="34"/>
      <c r="H1359" s="23"/>
      <c r="I1359" s="10">
        <f t="shared" ref="I1359" si="406">SUM(G1359*H1359)</f>
        <v>0</v>
      </c>
    </row>
    <row r="1360" spans="1:13">
      <c r="B1360" s="11" t="s">
        <v>13</v>
      </c>
      <c r="C1360" s="12" t="s">
        <v>15</v>
      </c>
      <c r="D1360" s="28"/>
      <c r="E1360" s="28"/>
      <c r="F1360" s="28"/>
      <c r="G1360" s="34"/>
      <c r="H1360" s="23"/>
      <c r="I1360" s="10">
        <f t="shared" ref="I1360:I1367" si="407">SUM(G1360*H1360)</f>
        <v>0</v>
      </c>
    </row>
    <row r="1361" spans="1:13">
      <c r="B1361" s="11" t="s">
        <v>13</v>
      </c>
      <c r="C1361" s="12" t="s">
        <v>16</v>
      </c>
      <c r="D1361" s="28"/>
      <c r="E1361" s="28"/>
      <c r="F1361" s="28"/>
      <c r="G1361" s="34">
        <f>SUM(G1348)/8</f>
        <v>0.76750000000000007</v>
      </c>
      <c r="H1361" s="23"/>
      <c r="I1361" s="10">
        <f t="shared" si="407"/>
        <v>0</v>
      </c>
    </row>
    <row r="1362" spans="1:13">
      <c r="B1362" s="11" t="s">
        <v>13</v>
      </c>
      <c r="C1362" s="12" t="s">
        <v>16</v>
      </c>
      <c r="D1362" s="28"/>
      <c r="E1362" s="28"/>
      <c r="F1362" s="28"/>
      <c r="G1362" s="34"/>
      <c r="H1362" s="23"/>
      <c r="I1362" s="10">
        <f t="shared" si="407"/>
        <v>0</v>
      </c>
    </row>
    <row r="1363" spans="1:13">
      <c r="B1363" s="11" t="s">
        <v>21</v>
      </c>
      <c r="C1363" s="12" t="s">
        <v>14</v>
      </c>
      <c r="D1363" s="28"/>
      <c r="E1363" s="28"/>
      <c r="F1363" s="28"/>
      <c r="G1363" s="22">
        <f>SUM(G1354:G1357)</f>
        <v>2.1139999999999999</v>
      </c>
      <c r="H1363" s="15">
        <v>37.42</v>
      </c>
      <c r="I1363" s="10">
        <f t="shared" si="407"/>
        <v>79.105879999999999</v>
      </c>
      <c r="K1363" s="5">
        <f>SUM(G1363)*I1346</f>
        <v>4.2279999999999998</v>
      </c>
    </row>
    <row r="1364" spans="1:13">
      <c r="B1364" s="11" t="s">
        <v>21</v>
      </c>
      <c r="C1364" s="12" t="s">
        <v>15</v>
      </c>
      <c r="D1364" s="28"/>
      <c r="E1364" s="28"/>
      <c r="F1364" s="28"/>
      <c r="G1364" s="22">
        <f>SUM(G1358:G1360)</f>
        <v>1</v>
      </c>
      <c r="H1364" s="15">
        <v>37.42</v>
      </c>
      <c r="I1364" s="10">
        <f t="shared" si="407"/>
        <v>37.42</v>
      </c>
      <c r="L1364" s="5">
        <f>SUM(G1364)*I1346</f>
        <v>2</v>
      </c>
    </row>
    <row r="1365" spans="1:13">
      <c r="B1365" s="11" t="s">
        <v>21</v>
      </c>
      <c r="C1365" s="12" t="s">
        <v>16</v>
      </c>
      <c r="D1365" s="28"/>
      <c r="E1365" s="28"/>
      <c r="F1365" s="28"/>
      <c r="G1365" s="22">
        <f>SUM(G1361:G1362)</f>
        <v>0.76750000000000007</v>
      </c>
      <c r="H1365" s="15">
        <v>37.42</v>
      </c>
      <c r="I1365" s="10">
        <f t="shared" si="407"/>
        <v>28.719850000000005</v>
      </c>
      <c r="M1365" s="5">
        <f>SUM(G1365)*I1346</f>
        <v>1.5350000000000001</v>
      </c>
    </row>
    <row r="1366" spans="1:13">
      <c r="B1366" s="11" t="s">
        <v>13</v>
      </c>
      <c r="C1366" s="12" t="s">
        <v>17</v>
      </c>
      <c r="D1366" s="28"/>
      <c r="E1366" s="28"/>
      <c r="F1366" s="28"/>
      <c r="G1366" s="34">
        <v>0.25</v>
      </c>
      <c r="H1366" s="15">
        <v>37.42</v>
      </c>
      <c r="I1366" s="10">
        <f t="shared" si="407"/>
        <v>9.3550000000000004</v>
      </c>
      <c r="L1366" s="5">
        <f>SUM(G1366)*I1346</f>
        <v>0.5</v>
      </c>
    </row>
    <row r="1367" spans="1:13">
      <c r="B1367" s="11" t="s">
        <v>12</v>
      </c>
      <c r="C1367" s="12"/>
      <c r="D1367" s="28"/>
      <c r="E1367" s="28"/>
      <c r="F1367" s="28"/>
      <c r="G1367" s="10"/>
      <c r="H1367" s="15">
        <v>37.42</v>
      </c>
      <c r="I1367" s="10">
        <f t="shared" si="407"/>
        <v>0</v>
      </c>
    </row>
    <row r="1368" spans="1:13">
      <c r="B1368" s="11" t="s">
        <v>11</v>
      </c>
      <c r="C1368" s="12"/>
      <c r="D1368" s="28"/>
      <c r="E1368" s="28"/>
      <c r="F1368" s="28"/>
      <c r="G1368" s="10">
        <v>1</v>
      </c>
      <c r="H1368" s="15">
        <f>SUM(I1348:I1367)*0.01</f>
        <v>2.6285873000000004</v>
      </c>
      <c r="I1368" s="10">
        <f>SUM(G1368*H1368)</f>
        <v>2.6285873000000004</v>
      </c>
    </row>
    <row r="1369" spans="1:13" s="2" customFormat="1" ht="13.6">
      <c r="B1369" s="8" t="s">
        <v>10</v>
      </c>
      <c r="D1369" s="27"/>
      <c r="E1369" s="27"/>
      <c r="F1369" s="27"/>
      <c r="G1369" s="6">
        <f>SUM(G1363:G1366)</f>
        <v>4.1315</v>
      </c>
      <c r="H1369" s="14"/>
      <c r="I1369" s="6">
        <f>SUM(I1348:I1368)</f>
        <v>265.48731730000003</v>
      </c>
      <c r="J1369" s="6">
        <f>SUM(I1369)*I1346</f>
        <v>530.97463460000006</v>
      </c>
      <c r="K1369" s="6">
        <f>SUM(K1363:K1368)</f>
        <v>4.2279999999999998</v>
      </c>
      <c r="L1369" s="6">
        <f t="shared" ref="L1369:M1369" si="408">SUM(L1363:L1368)</f>
        <v>2.5</v>
      </c>
      <c r="M1369" s="6">
        <f t="shared" si="408"/>
        <v>1.5350000000000001</v>
      </c>
    </row>
    <row r="1370" spans="1:13" ht="15.65">
      <c r="A1370" s="3" t="s">
        <v>9</v>
      </c>
      <c r="B1370" s="154" t="s">
        <v>217</v>
      </c>
      <c r="C1370" s="12" t="s">
        <v>286</v>
      </c>
      <c r="D1370" s="26">
        <v>1.94</v>
      </c>
      <c r="E1370" s="26">
        <v>2.1</v>
      </c>
      <c r="F1370" s="182">
        <v>0.11899999999999999</v>
      </c>
      <c r="G1370" s="10" t="s">
        <v>581</v>
      </c>
      <c r="H1370" s="13" t="s">
        <v>22</v>
      </c>
      <c r="I1370" s="24">
        <v>1</v>
      </c>
    </row>
    <row r="1371" spans="1:13" s="2" customFormat="1" ht="13.6">
      <c r="A1371" s="77" t="s">
        <v>118</v>
      </c>
      <c r="B1371" s="8" t="s">
        <v>3</v>
      </c>
      <c r="C1371" s="2" t="s">
        <v>4</v>
      </c>
      <c r="D1371" s="27" t="s">
        <v>5</v>
      </c>
      <c r="E1371" s="27" t="s">
        <v>5</v>
      </c>
      <c r="F1371" s="27" t="s">
        <v>23</v>
      </c>
      <c r="G1371" s="6" t="s">
        <v>6</v>
      </c>
      <c r="H1371" s="14" t="s">
        <v>7</v>
      </c>
      <c r="I1371" s="6" t="s">
        <v>8</v>
      </c>
      <c r="J1371" s="6"/>
      <c r="K1371" s="6" t="s">
        <v>18</v>
      </c>
      <c r="L1371" s="6" t="s">
        <v>19</v>
      </c>
      <c r="M1371" s="6" t="s">
        <v>20</v>
      </c>
    </row>
    <row r="1372" spans="1:13">
      <c r="A1372" s="30" t="s">
        <v>24</v>
      </c>
      <c r="B1372" s="11" t="s">
        <v>217</v>
      </c>
      <c r="C1372" s="12" t="s">
        <v>578</v>
      </c>
      <c r="D1372" s="28">
        <v>0.125</v>
      </c>
      <c r="E1372" s="28">
        <v>0.05</v>
      </c>
      <c r="F1372" s="28">
        <f t="shared" ref="F1372:F1374" si="409">SUM(D1372*E1372)</f>
        <v>6.2500000000000003E-3</v>
      </c>
      <c r="G1372" s="10">
        <f>SUM(D1370+E1370+E1370+0.4)</f>
        <v>6.5400000000000009</v>
      </c>
      <c r="H1372" s="15">
        <v>1800</v>
      </c>
      <c r="I1372" s="10">
        <f t="shared" ref="I1372:I1374" si="410">SUM(F1372*G1372)*H1372</f>
        <v>73.575000000000017</v>
      </c>
    </row>
    <row r="1373" spans="1:13">
      <c r="A1373" s="30" t="s">
        <v>24</v>
      </c>
      <c r="B1373" s="11" t="s">
        <v>580</v>
      </c>
      <c r="C1373" s="12" t="s">
        <v>578</v>
      </c>
      <c r="D1373" s="28">
        <v>0.125</v>
      </c>
      <c r="E1373" s="28">
        <v>2.5000000000000001E-2</v>
      </c>
      <c r="F1373" s="28">
        <f t="shared" si="409"/>
        <v>3.1250000000000002E-3</v>
      </c>
      <c r="G1373" s="10">
        <f>SUM(D1370)</f>
        <v>1.94</v>
      </c>
      <c r="H1373" s="15">
        <v>1800</v>
      </c>
      <c r="I1373" s="10">
        <f t="shared" si="410"/>
        <v>10.9125</v>
      </c>
    </row>
    <row r="1374" spans="1:13">
      <c r="A1374" s="30" t="s">
        <v>24</v>
      </c>
      <c r="B1374" s="11" t="s">
        <v>586</v>
      </c>
      <c r="C1374" s="12" t="s">
        <v>585</v>
      </c>
      <c r="D1374" s="28">
        <v>0.1</v>
      </c>
      <c r="E1374" s="28">
        <v>2.5000000000000001E-2</v>
      </c>
      <c r="F1374" s="28">
        <f t="shared" si="409"/>
        <v>2.5000000000000005E-3</v>
      </c>
      <c r="G1374" s="10">
        <f>SUM(G1372)*2</f>
        <v>13.080000000000002</v>
      </c>
      <c r="H1374" s="15">
        <v>550</v>
      </c>
      <c r="I1374" s="10">
        <f t="shared" si="410"/>
        <v>17.985000000000007</v>
      </c>
    </row>
    <row r="1375" spans="1:13">
      <c r="A1375" s="31" t="s">
        <v>39</v>
      </c>
      <c r="B1375" s="11" t="s">
        <v>558</v>
      </c>
      <c r="C1375" s="12"/>
      <c r="D1375" s="28"/>
      <c r="E1375" s="28"/>
      <c r="F1375" s="28"/>
      <c r="G1375" s="10">
        <v>3</v>
      </c>
      <c r="H1375" s="15">
        <v>2.5</v>
      </c>
      <c r="I1375" s="10">
        <f t="shared" ref="I1375:I1377" si="411">SUM(G1375*H1375)</f>
        <v>7.5</v>
      </c>
    </row>
    <row r="1376" spans="1:13">
      <c r="A1376" s="31" t="s">
        <v>39</v>
      </c>
      <c r="B1376" s="11" t="s">
        <v>559</v>
      </c>
      <c r="C1376" s="12"/>
      <c r="D1376" s="28"/>
      <c r="E1376" s="28"/>
      <c r="F1376" s="28"/>
      <c r="G1376" s="10">
        <v>3</v>
      </c>
      <c r="H1376" s="15">
        <v>3.5</v>
      </c>
      <c r="I1376" s="10">
        <f t="shared" si="411"/>
        <v>10.5</v>
      </c>
    </row>
    <row r="1377" spans="1:13">
      <c r="A1377" s="31" t="s">
        <v>39</v>
      </c>
      <c r="B1377" s="11" t="s">
        <v>560</v>
      </c>
      <c r="C1377" s="12"/>
      <c r="D1377" s="28"/>
      <c r="E1377" s="28"/>
      <c r="F1377" s="28"/>
      <c r="G1377" s="10">
        <v>0</v>
      </c>
      <c r="H1377" s="15">
        <v>1.5</v>
      </c>
      <c r="I1377" s="10">
        <f t="shared" si="411"/>
        <v>0</v>
      </c>
    </row>
    <row r="1378" spans="1:13">
      <c r="B1378" s="11" t="s">
        <v>27</v>
      </c>
      <c r="C1378" s="12"/>
      <c r="D1378" s="28"/>
      <c r="E1378" s="28"/>
      <c r="F1378" s="28"/>
      <c r="G1378" s="10">
        <f>SUM(G1372)</f>
        <v>6.5400000000000009</v>
      </c>
      <c r="H1378" s="15">
        <f>SUM(D1372+D1372+E1372+E1372)*2</f>
        <v>0.7</v>
      </c>
      <c r="I1378" s="10">
        <f t="shared" ref="I1378:I1383" si="412">SUM(G1378*H1378)</f>
        <v>4.5780000000000003</v>
      </c>
    </row>
    <row r="1379" spans="1:13">
      <c r="B1379" s="11" t="s">
        <v>13</v>
      </c>
      <c r="C1379" s="12" t="s">
        <v>14</v>
      </c>
      <c r="D1379" s="28" t="s">
        <v>29</v>
      </c>
      <c r="E1379" s="28"/>
      <c r="F1379" s="28">
        <f>SUM(G1372)</f>
        <v>6.5400000000000009</v>
      </c>
      <c r="G1379" s="34">
        <f>SUM(F1379)/20</f>
        <v>0.32700000000000007</v>
      </c>
      <c r="H1379" s="23"/>
      <c r="I1379" s="10">
        <f t="shared" si="412"/>
        <v>0</v>
      </c>
    </row>
    <row r="1380" spans="1:13">
      <c r="B1380" s="11" t="s">
        <v>13</v>
      </c>
      <c r="C1380" s="12" t="s">
        <v>14</v>
      </c>
      <c r="D1380" s="28" t="s">
        <v>60</v>
      </c>
      <c r="E1380" s="28"/>
      <c r="F1380" s="81">
        <v>2</v>
      </c>
      <c r="G1380" s="34">
        <f>SUM(F1380)*0.25</f>
        <v>0.5</v>
      </c>
      <c r="H1380" s="23"/>
      <c r="I1380" s="10">
        <f t="shared" si="412"/>
        <v>0</v>
      </c>
    </row>
    <row r="1381" spans="1:13">
      <c r="B1381" s="11" t="s">
        <v>13</v>
      </c>
      <c r="C1381" s="12" t="s">
        <v>14</v>
      </c>
      <c r="D1381" s="28" t="s">
        <v>113</v>
      </c>
      <c r="E1381" s="28"/>
      <c r="F1381" s="28"/>
      <c r="G1381" s="34">
        <f>SUM(G1379:G1380)</f>
        <v>0.82700000000000007</v>
      </c>
      <c r="H1381" s="23"/>
      <c r="I1381" s="10">
        <f t="shared" si="412"/>
        <v>0</v>
      </c>
    </row>
    <row r="1382" spans="1:13">
      <c r="B1382" s="11" t="s">
        <v>13</v>
      </c>
      <c r="C1382" s="12" t="s">
        <v>14</v>
      </c>
      <c r="D1382" s="28" t="s">
        <v>558</v>
      </c>
      <c r="E1382" s="28"/>
      <c r="F1382" s="28"/>
      <c r="G1382" s="34">
        <v>0.5</v>
      </c>
      <c r="H1382" s="23"/>
      <c r="I1382" s="10">
        <f t="shared" si="412"/>
        <v>0</v>
      </c>
    </row>
    <row r="1383" spans="1:13">
      <c r="B1383" s="11" t="s">
        <v>13</v>
      </c>
      <c r="C1383" s="12" t="s">
        <v>15</v>
      </c>
      <c r="D1383" s="28"/>
      <c r="E1383" s="28"/>
      <c r="F1383" s="28"/>
      <c r="G1383" s="34">
        <v>1</v>
      </c>
      <c r="H1383" s="23"/>
      <c r="I1383" s="10">
        <f t="shared" si="412"/>
        <v>0</v>
      </c>
    </row>
    <row r="1384" spans="1:13">
      <c r="B1384" s="11" t="s">
        <v>13</v>
      </c>
      <c r="C1384" s="12" t="s">
        <v>15</v>
      </c>
      <c r="D1384" s="28"/>
      <c r="E1384" s="28"/>
      <c r="F1384" s="28"/>
      <c r="G1384" s="34"/>
      <c r="H1384" s="23"/>
      <c r="I1384" s="10">
        <f t="shared" ref="I1384" si="413">SUM(G1384*H1384)</f>
        <v>0</v>
      </c>
    </row>
    <row r="1385" spans="1:13">
      <c r="B1385" s="11" t="s">
        <v>13</v>
      </c>
      <c r="C1385" s="12" t="s">
        <v>15</v>
      </c>
      <c r="D1385" s="28"/>
      <c r="E1385" s="28"/>
      <c r="F1385" s="28"/>
      <c r="G1385" s="34"/>
      <c r="H1385" s="23"/>
      <c r="I1385" s="10">
        <f t="shared" ref="I1385:I1392" si="414">SUM(G1385*H1385)</f>
        <v>0</v>
      </c>
    </row>
    <row r="1386" spans="1:13">
      <c r="B1386" s="11" t="s">
        <v>13</v>
      </c>
      <c r="C1386" s="12" t="s">
        <v>16</v>
      </c>
      <c r="D1386" s="28"/>
      <c r="E1386" s="28"/>
      <c r="F1386" s="28"/>
      <c r="G1386" s="34">
        <f>SUM(G1372)/8</f>
        <v>0.81750000000000012</v>
      </c>
      <c r="H1386" s="23"/>
      <c r="I1386" s="10">
        <f t="shared" si="414"/>
        <v>0</v>
      </c>
    </row>
    <row r="1387" spans="1:13">
      <c r="B1387" s="11" t="s">
        <v>13</v>
      </c>
      <c r="C1387" s="12" t="s">
        <v>16</v>
      </c>
      <c r="D1387" s="28"/>
      <c r="E1387" s="28"/>
      <c r="F1387" s="28"/>
      <c r="G1387" s="34"/>
      <c r="H1387" s="23"/>
      <c r="I1387" s="10">
        <f t="shared" si="414"/>
        <v>0</v>
      </c>
    </row>
    <row r="1388" spans="1:13">
      <c r="B1388" s="11" t="s">
        <v>21</v>
      </c>
      <c r="C1388" s="12" t="s">
        <v>14</v>
      </c>
      <c r="D1388" s="28"/>
      <c r="E1388" s="28"/>
      <c r="F1388" s="28"/>
      <c r="G1388" s="22">
        <f>SUM(G1379:G1382)</f>
        <v>2.1539999999999999</v>
      </c>
      <c r="H1388" s="15">
        <v>37.42</v>
      </c>
      <c r="I1388" s="10">
        <f t="shared" si="414"/>
        <v>80.602680000000007</v>
      </c>
      <c r="K1388" s="5">
        <f>SUM(G1388)*I1370</f>
        <v>2.1539999999999999</v>
      </c>
    </row>
    <row r="1389" spans="1:13">
      <c r="B1389" s="11" t="s">
        <v>21</v>
      </c>
      <c r="C1389" s="12" t="s">
        <v>15</v>
      </c>
      <c r="D1389" s="28"/>
      <c r="E1389" s="28"/>
      <c r="F1389" s="28"/>
      <c r="G1389" s="22">
        <f>SUM(G1383:G1385)</f>
        <v>1</v>
      </c>
      <c r="H1389" s="15">
        <v>37.42</v>
      </c>
      <c r="I1389" s="10">
        <f t="shared" si="414"/>
        <v>37.42</v>
      </c>
      <c r="L1389" s="5">
        <f>SUM(G1389)*I1370</f>
        <v>1</v>
      </c>
    </row>
    <row r="1390" spans="1:13">
      <c r="B1390" s="11" t="s">
        <v>21</v>
      </c>
      <c r="C1390" s="12" t="s">
        <v>16</v>
      </c>
      <c r="D1390" s="28"/>
      <c r="E1390" s="28"/>
      <c r="F1390" s="28"/>
      <c r="G1390" s="22">
        <f>SUM(G1386:G1387)</f>
        <v>0.81750000000000012</v>
      </c>
      <c r="H1390" s="15">
        <v>37.42</v>
      </c>
      <c r="I1390" s="10">
        <f t="shared" si="414"/>
        <v>30.590850000000007</v>
      </c>
      <c r="M1390" s="5">
        <f>SUM(G1390)*I1370</f>
        <v>0.81750000000000012</v>
      </c>
    </row>
    <row r="1391" spans="1:13">
      <c r="B1391" s="11" t="s">
        <v>13</v>
      </c>
      <c r="C1391" s="12" t="s">
        <v>17</v>
      </c>
      <c r="D1391" s="28"/>
      <c r="E1391" s="28"/>
      <c r="F1391" s="28"/>
      <c r="G1391" s="34">
        <v>0.25</v>
      </c>
      <c r="H1391" s="15">
        <v>37.42</v>
      </c>
      <c r="I1391" s="10">
        <f t="shared" si="414"/>
        <v>9.3550000000000004</v>
      </c>
      <c r="L1391" s="5">
        <f>SUM(G1391)*I1370</f>
        <v>0.25</v>
      </c>
    </row>
    <row r="1392" spans="1:13">
      <c r="B1392" s="11" t="s">
        <v>12</v>
      </c>
      <c r="C1392" s="12"/>
      <c r="D1392" s="28"/>
      <c r="E1392" s="28"/>
      <c r="F1392" s="28"/>
      <c r="G1392" s="10"/>
      <c r="H1392" s="15">
        <v>37.42</v>
      </c>
      <c r="I1392" s="10">
        <f t="shared" si="414"/>
        <v>0</v>
      </c>
    </row>
    <row r="1393" spans="1:13">
      <c r="B1393" s="11" t="s">
        <v>11</v>
      </c>
      <c r="C1393" s="12"/>
      <c r="D1393" s="28"/>
      <c r="E1393" s="28"/>
      <c r="F1393" s="28"/>
      <c r="G1393" s="10">
        <v>1</v>
      </c>
      <c r="H1393" s="15">
        <f>SUM(I1372:I1392)*0.01</f>
        <v>2.8301903000000004</v>
      </c>
      <c r="I1393" s="10">
        <f>SUM(G1393*H1393)</f>
        <v>2.8301903000000004</v>
      </c>
    </row>
    <row r="1394" spans="1:13" s="2" customFormat="1" ht="13.6">
      <c r="B1394" s="8" t="s">
        <v>10</v>
      </c>
      <c r="D1394" s="27"/>
      <c r="E1394" s="27"/>
      <c r="F1394" s="27"/>
      <c r="G1394" s="6">
        <f>SUM(G1388:G1391)</f>
        <v>4.2214999999999998</v>
      </c>
      <c r="H1394" s="14"/>
      <c r="I1394" s="6">
        <f>SUM(I1372:I1393)</f>
        <v>285.84922030000007</v>
      </c>
      <c r="J1394" s="6">
        <f>SUM(I1394)*I1370</f>
        <v>285.84922030000007</v>
      </c>
      <c r="K1394" s="6">
        <f>SUM(K1388:K1393)</f>
        <v>2.1539999999999999</v>
      </c>
      <c r="L1394" s="6">
        <f t="shared" ref="L1394:M1394" si="415">SUM(L1388:L1393)</f>
        <v>1.25</v>
      </c>
      <c r="M1394" s="6">
        <f t="shared" si="415"/>
        <v>0.81750000000000012</v>
      </c>
    </row>
    <row r="1395" spans="1:13" ht="15.65">
      <c r="A1395" s="3" t="s">
        <v>9</v>
      </c>
      <c r="B1395" s="154" t="s">
        <v>217</v>
      </c>
      <c r="C1395" s="12" t="s">
        <v>286</v>
      </c>
      <c r="D1395" s="26">
        <v>1.94</v>
      </c>
      <c r="E1395" s="26">
        <v>2.1</v>
      </c>
      <c r="F1395" s="182">
        <v>0.13</v>
      </c>
      <c r="G1395" s="10" t="s">
        <v>581</v>
      </c>
      <c r="H1395" s="13" t="s">
        <v>22</v>
      </c>
      <c r="I1395" s="24">
        <v>1</v>
      </c>
    </row>
    <row r="1396" spans="1:13" s="2" customFormat="1" ht="13.6">
      <c r="A1396" s="77" t="s">
        <v>118</v>
      </c>
      <c r="B1396" s="8" t="s">
        <v>3</v>
      </c>
      <c r="C1396" s="2" t="s">
        <v>4</v>
      </c>
      <c r="D1396" s="27" t="s">
        <v>5</v>
      </c>
      <c r="E1396" s="27" t="s">
        <v>5</v>
      </c>
      <c r="F1396" s="27" t="s">
        <v>23</v>
      </c>
      <c r="G1396" s="6" t="s">
        <v>6</v>
      </c>
      <c r="H1396" s="14" t="s">
        <v>7</v>
      </c>
      <c r="I1396" s="6" t="s">
        <v>8</v>
      </c>
      <c r="J1396" s="6"/>
      <c r="K1396" s="6" t="s">
        <v>18</v>
      </c>
      <c r="L1396" s="6" t="s">
        <v>19</v>
      </c>
      <c r="M1396" s="6" t="s">
        <v>20</v>
      </c>
    </row>
    <row r="1397" spans="1:13">
      <c r="A1397" s="30" t="s">
        <v>24</v>
      </c>
      <c r="B1397" s="11" t="s">
        <v>217</v>
      </c>
      <c r="C1397" s="12" t="s">
        <v>578</v>
      </c>
      <c r="D1397" s="28">
        <v>0.15</v>
      </c>
      <c r="E1397" s="28">
        <v>0.05</v>
      </c>
      <c r="F1397" s="28">
        <f t="shared" ref="F1397:F1399" si="416">SUM(D1397*E1397)</f>
        <v>7.4999999999999997E-3</v>
      </c>
      <c r="G1397" s="10">
        <f>SUM(D1395+E1395+E1395+0.4)</f>
        <v>6.5400000000000009</v>
      </c>
      <c r="H1397" s="15">
        <v>1800</v>
      </c>
      <c r="I1397" s="10">
        <f t="shared" ref="I1397:I1399" si="417">SUM(F1397*G1397)*H1397</f>
        <v>88.29</v>
      </c>
    </row>
    <row r="1398" spans="1:13">
      <c r="A1398" s="30" t="s">
        <v>24</v>
      </c>
      <c r="B1398" s="11" t="s">
        <v>580</v>
      </c>
      <c r="C1398" s="12" t="s">
        <v>578</v>
      </c>
      <c r="D1398" s="28">
        <v>0.15</v>
      </c>
      <c r="E1398" s="28">
        <v>2.5000000000000001E-2</v>
      </c>
      <c r="F1398" s="28">
        <f t="shared" si="416"/>
        <v>3.7499999999999999E-3</v>
      </c>
      <c r="G1398" s="10">
        <f>SUM(D1395)</f>
        <v>1.94</v>
      </c>
      <c r="H1398" s="15">
        <v>1800</v>
      </c>
      <c r="I1398" s="10">
        <f t="shared" si="417"/>
        <v>13.094999999999999</v>
      </c>
    </row>
    <row r="1399" spans="1:13">
      <c r="A1399" s="30" t="s">
        <v>24</v>
      </c>
      <c r="B1399" s="11" t="s">
        <v>586</v>
      </c>
      <c r="C1399" s="12" t="s">
        <v>585</v>
      </c>
      <c r="D1399" s="28">
        <v>0.1</v>
      </c>
      <c r="E1399" s="28">
        <v>2.5000000000000001E-2</v>
      </c>
      <c r="F1399" s="28">
        <f t="shared" si="416"/>
        <v>2.5000000000000005E-3</v>
      </c>
      <c r="G1399" s="10">
        <f>SUM(G1397)*2</f>
        <v>13.080000000000002</v>
      </c>
      <c r="H1399" s="15">
        <v>550</v>
      </c>
      <c r="I1399" s="10">
        <f t="shared" si="417"/>
        <v>17.985000000000007</v>
      </c>
    </row>
    <row r="1400" spans="1:13">
      <c r="A1400" s="31" t="s">
        <v>39</v>
      </c>
      <c r="B1400" s="11" t="s">
        <v>558</v>
      </c>
      <c r="C1400" s="12"/>
      <c r="D1400" s="28"/>
      <c r="E1400" s="28"/>
      <c r="F1400" s="28"/>
      <c r="G1400" s="10">
        <v>3</v>
      </c>
      <c r="H1400" s="15">
        <v>2.5</v>
      </c>
      <c r="I1400" s="10">
        <f t="shared" ref="I1400:I1402" si="418">SUM(G1400*H1400)</f>
        <v>7.5</v>
      </c>
    </row>
    <row r="1401" spans="1:13">
      <c r="A1401" s="31" t="s">
        <v>39</v>
      </c>
      <c r="B1401" s="11" t="s">
        <v>559</v>
      </c>
      <c r="C1401" s="12"/>
      <c r="D1401" s="28"/>
      <c r="E1401" s="28"/>
      <c r="F1401" s="28"/>
      <c r="G1401" s="10">
        <v>3</v>
      </c>
      <c r="H1401" s="15">
        <v>3.5</v>
      </c>
      <c r="I1401" s="10">
        <f t="shared" si="418"/>
        <v>10.5</v>
      </c>
    </row>
    <row r="1402" spans="1:13">
      <c r="A1402" s="31" t="s">
        <v>39</v>
      </c>
      <c r="B1402" s="11" t="s">
        <v>560</v>
      </c>
      <c r="C1402" s="12"/>
      <c r="D1402" s="28"/>
      <c r="E1402" s="28"/>
      <c r="F1402" s="28"/>
      <c r="G1402" s="10">
        <v>0</v>
      </c>
      <c r="H1402" s="15">
        <v>1.5</v>
      </c>
      <c r="I1402" s="10">
        <f t="shared" si="418"/>
        <v>0</v>
      </c>
    </row>
    <row r="1403" spans="1:13">
      <c r="B1403" s="11" t="s">
        <v>27</v>
      </c>
      <c r="C1403" s="12"/>
      <c r="D1403" s="28"/>
      <c r="E1403" s="28"/>
      <c r="F1403" s="28"/>
      <c r="G1403" s="10">
        <f>SUM(G1397)</f>
        <v>6.5400000000000009</v>
      </c>
      <c r="H1403" s="15">
        <f>SUM(D1397+D1397+E1397+E1397)*2</f>
        <v>0.79999999999999993</v>
      </c>
      <c r="I1403" s="10">
        <f t="shared" ref="I1403:I1408" si="419">SUM(G1403*H1403)</f>
        <v>5.2320000000000002</v>
      </c>
    </row>
    <row r="1404" spans="1:13">
      <c r="B1404" s="11" t="s">
        <v>13</v>
      </c>
      <c r="C1404" s="12" t="s">
        <v>14</v>
      </c>
      <c r="D1404" s="28" t="s">
        <v>29</v>
      </c>
      <c r="E1404" s="28"/>
      <c r="F1404" s="28">
        <f>SUM(G1397)</f>
        <v>6.5400000000000009</v>
      </c>
      <c r="G1404" s="34">
        <f>SUM(F1404)/20</f>
        <v>0.32700000000000007</v>
      </c>
      <c r="H1404" s="23"/>
      <c r="I1404" s="10">
        <f t="shared" si="419"/>
        <v>0</v>
      </c>
    </row>
    <row r="1405" spans="1:13">
      <c r="B1405" s="11" t="s">
        <v>13</v>
      </c>
      <c r="C1405" s="12" t="s">
        <v>14</v>
      </c>
      <c r="D1405" s="28" t="s">
        <v>60</v>
      </c>
      <c r="E1405" s="28"/>
      <c r="F1405" s="81">
        <v>2</v>
      </c>
      <c r="G1405" s="34">
        <f>SUM(F1405)*0.25</f>
        <v>0.5</v>
      </c>
      <c r="H1405" s="23"/>
      <c r="I1405" s="10">
        <f t="shared" si="419"/>
        <v>0</v>
      </c>
    </row>
    <row r="1406" spans="1:13">
      <c r="B1406" s="11" t="s">
        <v>13</v>
      </c>
      <c r="C1406" s="12" t="s">
        <v>14</v>
      </c>
      <c r="D1406" s="28" t="s">
        <v>113</v>
      </c>
      <c r="E1406" s="28"/>
      <c r="F1406" s="28"/>
      <c r="G1406" s="34">
        <f>SUM(G1404:G1405)</f>
        <v>0.82700000000000007</v>
      </c>
      <c r="H1406" s="23"/>
      <c r="I1406" s="10">
        <f t="shared" si="419"/>
        <v>0</v>
      </c>
    </row>
    <row r="1407" spans="1:13">
      <c r="B1407" s="11" t="s">
        <v>13</v>
      </c>
      <c r="C1407" s="12" t="s">
        <v>14</v>
      </c>
      <c r="D1407" s="28" t="s">
        <v>558</v>
      </c>
      <c r="E1407" s="28"/>
      <c r="F1407" s="28"/>
      <c r="G1407" s="34">
        <v>0.5</v>
      </c>
      <c r="H1407" s="23"/>
      <c r="I1407" s="10">
        <f t="shared" si="419"/>
        <v>0</v>
      </c>
    </row>
    <row r="1408" spans="1:13">
      <c r="B1408" s="11" t="s">
        <v>13</v>
      </c>
      <c r="C1408" s="12" t="s">
        <v>15</v>
      </c>
      <c r="D1408" s="28"/>
      <c r="E1408" s="28"/>
      <c r="F1408" s="28"/>
      <c r="G1408" s="34">
        <v>1</v>
      </c>
      <c r="H1408" s="23"/>
      <c r="I1408" s="10">
        <f t="shared" si="419"/>
        <v>0</v>
      </c>
    </row>
    <row r="1409" spans="1:13">
      <c r="B1409" s="11" t="s">
        <v>13</v>
      </c>
      <c r="C1409" s="12" t="s">
        <v>15</v>
      </c>
      <c r="D1409" s="28"/>
      <c r="E1409" s="28"/>
      <c r="F1409" s="28"/>
      <c r="G1409" s="34"/>
      <c r="H1409" s="23"/>
      <c r="I1409" s="10">
        <f t="shared" ref="I1409" si="420">SUM(G1409*H1409)</f>
        <v>0</v>
      </c>
    </row>
    <row r="1410" spans="1:13">
      <c r="B1410" s="11" t="s">
        <v>13</v>
      </c>
      <c r="C1410" s="12" t="s">
        <v>15</v>
      </c>
      <c r="D1410" s="28"/>
      <c r="E1410" s="28"/>
      <c r="F1410" s="28"/>
      <c r="G1410" s="34"/>
      <c r="H1410" s="23"/>
      <c r="I1410" s="10">
        <f t="shared" ref="I1410:I1417" si="421">SUM(G1410*H1410)</f>
        <v>0</v>
      </c>
    </row>
    <row r="1411" spans="1:13">
      <c r="B1411" s="11" t="s">
        <v>13</v>
      </c>
      <c r="C1411" s="12" t="s">
        <v>16</v>
      </c>
      <c r="D1411" s="28"/>
      <c r="E1411" s="28"/>
      <c r="F1411" s="28"/>
      <c r="G1411" s="34">
        <f>SUM(G1397)/8</f>
        <v>0.81750000000000012</v>
      </c>
      <c r="H1411" s="23"/>
      <c r="I1411" s="10">
        <f t="shared" si="421"/>
        <v>0</v>
      </c>
    </row>
    <row r="1412" spans="1:13">
      <c r="B1412" s="11" t="s">
        <v>13</v>
      </c>
      <c r="C1412" s="12" t="s">
        <v>16</v>
      </c>
      <c r="D1412" s="28"/>
      <c r="E1412" s="28"/>
      <c r="F1412" s="28"/>
      <c r="G1412" s="34"/>
      <c r="H1412" s="23"/>
      <c r="I1412" s="10">
        <f t="shared" si="421"/>
        <v>0</v>
      </c>
    </row>
    <row r="1413" spans="1:13">
      <c r="B1413" s="11" t="s">
        <v>21</v>
      </c>
      <c r="C1413" s="12" t="s">
        <v>14</v>
      </c>
      <c r="D1413" s="28"/>
      <c r="E1413" s="28"/>
      <c r="F1413" s="28"/>
      <c r="G1413" s="22">
        <f>SUM(G1404:G1407)</f>
        <v>2.1539999999999999</v>
      </c>
      <c r="H1413" s="15">
        <v>37.42</v>
      </c>
      <c r="I1413" s="10">
        <f t="shared" si="421"/>
        <v>80.602680000000007</v>
      </c>
      <c r="K1413" s="5">
        <f>SUM(G1413)*I1395</f>
        <v>2.1539999999999999</v>
      </c>
    </row>
    <row r="1414" spans="1:13">
      <c r="B1414" s="11" t="s">
        <v>21</v>
      </c>
      <c r="C1414" s="12" t="s">
        <v>15</v>
      </c>
      <c r="D1414" s="28"/>
      <c r="E1414" s="28"/>
      <c r="F1414" s="28"/>
      <c r="G1414" s="22">
        <f>SUM(G1408:G1410)</f>
        <v>1</v>
      </c>
      <c r="H1414" s="15">
        <v>37.42</v>
      </c>
      <c r="I1414" s="10">
        <f t="shared" si="421"/>
        <v>37.42</v>
      </c>
      <c r="L1414" s="5">
        <f>SUM(G1414)*I1395</f>
        <v>1</v>
      </c>
    </row>
    <row r="1415" spans="1:13">
      <c r="B1415" s="11" t="s">
        <v>21</v>
      </c>
      <c r="C1415" s="12" t="s">
        <v>16</v>
      </c>
      <c r="D1415" s="28"/>
      <c r="E1415" s="28"/>
      <c r="F1415" s="28"/>
      <c r="G1415" s="22">
        <f>SUM(G1411:G1412)</f>
        <v>0.81750000000000012</v>
      </c>
      <c r="H1415" s="15">
        <v>37.42</v>
      </c>
      <c r="I1415" s="10">
        <f t="shared" si="421"/>
        <v>30.590850000000007</v>
      </c>
      <c r="M1415" s="5">
        <f>SUM(G1415)*I1395</f>
        <v>0.81750000000000012</v>
      </c>
    </row>
    <row r="1416" spans="1:13">
      <c r="B1416" s="11" t="s">
        <v>13</v>
      </c>
      <c r="C1416" s="12" t="s">
        <v>17</v>
      </c>
      <c r="D1416" s="28"/>
      <c r="E1416" s="28"/>
      <c r="F1416" s="28"/>
      <c r="G1416" s="34">
        <v>0.25</v>
      </c>
      <c r="H1416" s="15">
        <v>37.42</v>
      </c>
      <c r="I1416" s="10">
        <f t="shared" si="421"/>
        <v>9.3550000000000004</v>
      </c>
      <c r="L1416" s="5">
        <f>SUM(G1416)*I1395</f>
        <v>0.25</v>
      </c>
    </row>
    <row r="1417" spans="1:13">
      <c r="B1417" s="11" t="s">
        <v>12</v>
      </c>
      <c r="C1417" s="12"/>
      <c r="D1417" s="28"/>
      <c r="E1417" s="28"/>
      <c r="F1417" s="28"/>
      <c r="G1417" s="10"/>
      <c r="H1417" s="15">
        <v>37.42</v>
      </c>
      <c r="I1417" s="10">
        <f t="shared" si="421"/>
        <v>0</v>
      </c>
    </row>
    <row r="1418" spans="1:13">
      <c r="B1418" s="11" t="s">
        <v>11</v>
      </c>
      <c r="C1418" s="12"/>
      <c r="D1418" s="28"/>
      <c r="E1418" s="28"/>
      <c r="F1418" s="28"/>
      <c r="G1418" s="10">
        <v>1</v>
      </c>
      <c r="H1418" s="15">
        <f>SUM(I1397:I1417)*0.01</f>
        <v>3.0057053000000002</v>
      </c>
      <c r="I1418" s="10">
        <f>SUM(G1418*H1418)</f>
        <v>3.0057053000000002</v>
      </c>
    </row>
    <row r="1419" spans="1:13" s="2" customFormat="1" ht="13.6">
      <c r="B1419" s="8" t="s">
        <v>10</v>
      </c>
      <c r="D1419" s="27"/>
      <c r="E1419" s="27"/>
      <c r="F1419" s="27"/>
      <c r="G1419" s="6">
        <f>SUM(G1413:G1416)</f>
        <v>4.2214999999999998</v>
      </c>
      <c r="H1419" s="14"/>
      <c r="I1419" s="6">
        <f>SUM(I1397:I1418)</f>
        <v>303.57623530000001</v>
      </c>
      <c r="J1419" s="6">
        <f>SUM(I1419)*I1395</f>
        <v>303.57623530000001</v>
      </c>
      <c r="K1419" s="6">
        <f>SUM(K1413:K1418)</f>
        <v>2.1539999999999999</v>
      </c>
      <c r="L1419" s="6">
        <f t="shared" ref="L1419:M1419" si="422">SUM(L1413:L1418)</f>
        <v>1.25</v>
      </c>
      <c r="M1419" s="6">
        <f t="shared" si="422"/>
        <v>0.81750000000000012</v>
      </c>
    </row>
    <row r="1420" spans="1:13" ht="15.65">
      <c r="A1420" s="3" t="s">
        <v>9</v>
      </c>
      <c r="B1420" s="154" t="s">
        <v>217</v>
      </c>
      <c r="C1420" s="12" t="s">
        <v>266</v>
      </c>
      <c r="D1420" s="26">
        <v>1.01</v>
      </c>
      <c r="E1420" s="26">
        <v>2.5</v>
      </c>
      <c r="F1420" s="182">
        <v>0.13</v>
      </c>
      <c r="G1420" s="10" t="s">
        <v>581</v>
      </c>
      <c r="H1420" s="13" t="s">
        <v>22</v>
      </c>
      <c r="I1420" s="24">
        <v>1</v>
      </c>
    </row>
    <row r="1421" spans="1:13" s="2" customFormat="1" ht="13.6">
      <c r="A1421" s="77" t="s">
        <v>118</v>
      </c>
      <c r="B1421" s="8" t="s">
        <v>3</v>
      </c>
      <c r="C1421" s="2" t="s">
        <v>4</v>
      </c>
      <c r="D1421" s="27" t="s">
        <v>5</v>
      </c>
      <c r="E1421" s="27" t="s">
        <v>5</v>
      </c>
      <c r="F1421" s="27" t="s">
        <v>23</v>
      </c>
      <c r="G1421" s="6" t="s">
        <v>6</v>
      </c>
      <c r="H1421" s="14" t="s">
        <v>7</v>
      </c>
      <c r="I1421" s="6" t="s">
        <v>8</v>
      </c>
      <c r="J1421" s="6"/>
      <c r="K1421" s="6" t="s">
        <v>18</v>
      </c>
      <c r="L1421" s="6" t="s">
        <v>19</v>
      </c>
      <c r="M1421" s="6" t="s">
        <v>20</v>
      </c>
    </row>
    <row r="1422" spans="1:13">
      <c r="A1422" s="30" t="s">
        <v>24</v>
      </c>
      <c r="B1422" s="11" t="s">
        <v>217</v>
      </c>
      <c r="C1422" s="12" t="s">
        <v>109</v>
      </c>
      <c r="D1422" s="28">
        <v>0.15</v>
      </c>
      <c r="E1422" s="28">
        <v>6.3E-2</v>
      </c>
      <c r="F1422" s="28">
        <f t="shared" ref="F1422:F1424" si="423">SUM(D1422*E1422)</f>
        <v>9.4500000000000001E-3</v>
      </c>
      <c r="G1422" s="10">
        <f>SUM(D1420+E1420+E1420+0.4)</f>
        <v>6.41</v>
      </c>
      <c r="H1422" s="15">
        <v>4149</v>
      </c>
      <c r="I1422" s="10">
        <f t="shared" ref="I1422:I1424" si="424">SUM(F1422*G1422)*H1422</f>
        <v>251.32360050000003</v>
      </c>
    </row>
    <row r="1423" spans="1:13">
      <c r="A1423" s="30" t="s">
        <v>24</v>
      </c>
      <c r="B1423" s="11" t="s">
        <v>568</v>
      </c>
      <c r="C1423" s="12" t="s">
        <v>109</v>
      </c>
      <c r="D1423" s="28">
        <v>0.15</v>
      </c>
      <c r="E1423" s="28">
        <v>7.4999999999999997E-2</v>
      </c>
      <c r="F1423" s="28">
        <f t="shared" si="423"/>
        <v>1.125E-2</v>
      </c>
      <c r="G1423" s="10">
        <f>SUM(D1420)</f>
        <v>1.01</v>
      </c>
      <c r="H1423" s="15">
        <v>4348</v>
      </c>
      <c r="I1423" s="10">
        <f t="shared" si="424"/>
        <v>49.404149999999994</v>
      </c>
    </row>
    <row r="1424" spans="1:13">
      <c r="A1424" s="30" t="s">
        <v>24</v>
      </c>
      <c r="B1424" s="11" t="s">
        <v>569</v>
      </c>
      <c r="C1424" s="12" t="s">
        <v>109</v>
      </c>
      <c r="D1424" s="28">
        <v>0.05</v>
      </c>
      <c r="E1424" s="28">
        <v>2.5000000000000001E-2</v>
      </c>
      <c r="F1424" s="28">
        <f t="shared" si="423"/>
        <v>1.2500000000000002E-3</v>
      </c>
      <c r="G1424" s="10">
        <v>3</v>
      </c>
      <c r="H1424" s="15">
        <v>3091</v>
      </c>
      <c r="I1424" s="10">
        <f t="shared" si="424"/>
        <v>11.591250000000002</v>
      </c>
    </row>
    <row r="1425" spans="1:10">
      <c r="A1425" s="31" t="s">
        <v>39</v>
      </c>
      <c r="B1425" s="11" t="s">
        <v>558</v>
      </c>
      <c r="C1425" s="12"/>
      <c r="D1425" s="28"/>
      <c r="E1425" s="28"/>
      <c r="F1425" s="28"/>
      <c r="G1425" s="10">
        <v>4</v>
      </c>
      <c r="H1425" s="15">
        <v>2.5</v>
      </c>
      <c r="I1425" s="10">
        <f t="shared" ref="I1425:I1427" si="425">SUM(G1425*H1425)</f>
        <v>10</v>
      </c>
    </row>
    <row r="1426" spans="1:10">
      <c r="A1426" s="31" t="s">
        <v>39</v>
      </c>
      <c r="B1426" s="11" t="s">
        <v>559</v>
      </c>
      <c r="C1426" s="12"/>
      <c r="D1426" s="28"/>
      <c r="E1426" s="28"/>
      <c r="F1426" s="28"/>
      <c r="G1426" s="10">
        <v>4</v>
      </c>
      <c r="H1426" s="15">
        <v>3.5</v>
      </c>
      <c r="I1426" s="10">
        <f t="shared" si="425"/>
        <v>14</v>
      </c>
    </row>
    <row r="1427" spans="1:10">
      <c r="A1427" s="31" t="s">
        <v>39</v>
      </c>
      <c r="B1427" s="11" t="s">
        <v>560</v>
      </c>
      <c r="C1427" s="12"/>
      <c r="D1427" s="28"/>
      <c r="E1427" s="28"/>
      <c r="F1427" s="28"/>
      <c r="G1427" s="10">
        <v>0</v>
      </c>
      <c r="H1427" s="15">
        <v>1.5</v>
      </c>
      <c r="I1427" s="10">
        <f t="shared" si="425"/>
        <v>0</v>
      </c>
    </row>
    <row r="1428" spans="1:10">
      <c r="A1428" s="32" t="s">
        <v>28</v>
      </c>
      <c r="B1428" s="11" t="s">
        <v>572</v>
      </c>
      <c r="C1428" s="12"/>
      <c r="D1428" s="28"/>
      <c r="E1428" s="28"/>
      <c r="F1428" s="28"/>
      <c r="G1428" s="10">
        <v>1</v>
      </c>
      <c r="H1428" s="147">
        <v>750</v>
      </c>
      <c r="I1428" s="10">
        <f t="shared" ref="I1428:I1436" si="426">SUM(G1428*H1428)</f>
        <v>750</v>
      </c>
      <c r="J1428" s="10" t="s">
        <v>606</v>
      </c>
    </row>
    <row r="1429" spans="1:10">
      <c r="A1429" s="32" t="s">
        <v>28</v>
      </c>
      <c r="B1429" s="184"/>
      <c r="C1429" s="185"/>
      <c r="D1429" s="186"/>
      <c r="E1429" s="186"/>
      <c r="F1429" s="186"/>
      <c r="G1429" s="15"/>
      <c r="H1429" s="15"/>
      <c r="I1429" s="10">
        <f t="shared" si="426"/>
        <v>0</v>
      </c>
      <c r="J1429" s="10"/>
    </row>
    <row r="1430" spans="1:10">
      <c r="A1430" t="s">
        <v>26</v>
      </c>
      <c r="B1430" s="11"/>
      <c r="C1430" s="12"/>
      <c r="D1430" s="28"/>
      <c r="E1430" s="28"/>
      <c r="F1430" s="28"/>
      <c r="G1430" s="33">
        <v>0.1</v>
      </c>
      <c r="H1430" s="15">
        <f>SUM(I1428:I1429)</f>
        <v>750</v>
      </c>
      <c r="I1430" s="10">
        <f t="shared" si="426"/>
        <v>75</v>
      </c>
    </row>
    <row r="1431" spans="1:10">
      <c r="B1431" s="11" t="s">
        <v>27</v>
      </c>
      <c r="C1431" s="12"/>
      <c r="D1431" s="28"/>
      <c r="E1431" s="28"/>
      <c r="F1431" s="28"/>
      <c r="G1431" s="10">
        <f>SUM(G1422:G1423)</f>
        <v>7.42</v>
      </c>
      <c r="H1431" s="15">
        <f>SUM(D1422+D1422+E1422+E1422)*6</f>
        <v>2.556</v>
      </c>
      <c r="I1431" s="10">
        <f t="shared" si="426"/>
        <v>18.965520000000001</v>
      </c>
    </row>
    <row r="1432" spans="1:10">
      <c r="B1432" s="11" t="s">
        <v>13</v>
      </c>
      <c r="C1432" s="12" t="s">
        <v>14</v>
      </c>
      <c r="D1432" s="28" t="s">
        <v>29</v>
      </c>
      <c r="E1432" s="28"/>
      <c r="F1432" s="28">
        <f>SUM(G1422:G1424)</f>
        <v>10.42</v>
      </c>
      <c r="G1432" s="34">
        <f>SUM(F1432)/20</f>
        <v>0.52100000000000002</v>
      </c>
      <c r="H1432" s="23"/>
      <c r="I1432" s="10">
        <f t="shared" si="426"/>
        <v>0</v>
      </c>
    </row>
    <row r="1433" spans="1:10">
      <c r="B1433" s="11" t="s">
        <v>13</v>
      </c>
      <c r="C1433" s="12" t="s">
        <v>14</v>
      </c>
      <c r="D1433" s="28" t="s">
        <v>60</v>
      </c>
      <c r="E1433" s="28"/>
      <c r="F1433" s="81">
        <v>4</v>
      </c>
      <c r="G1433" s="34">
        <f>SUM(F1433)*0.25</f>
        <v>1</v>
      </c>
      <c r="H1433" s="23"/>
      <c r="I1433" s="10">
        <f t="shared" si="426"/>
        <v>0</v>
      </c>
    </row>
    <row r="1434" spans="1:10">
      <c r="B1434" s="11" t="s">
        <v>13</v>
      </c>
      <c r="C1434" s="12" t="s">
        <v>14</v>
      </c>
      <c r="D1434" s="28" t="s">
        <v>113</v>
      </c>
      <c r="E1434" s="28"/>
      <c r="F1434" s="28"/>
      <c r="G1434" s="34">
        <f>SUM(G1432:G1433)</f>
        <v>1.5209999999999999</v>
      </c>
      <c r="H1434" s="23"/>
      <c r="I1434" s="10">
        <f t="shared" si="426"/>
        <v>0</v>
      </c>
    </row>
    <row r="1435" spans="1:10">
      <c r="B1435" s="11" t="s">
        <v>13</v>
      </c>
      <c r="C1435" s="12" t="s">
        <v>14</v>
      </c>
      <c r="D1435" s="28" t="s">
        <v>558</v>
      </c>
      <c r="E1435" s="28"/>
      <c r="F1435" s="28"/>
      <c r="G1435" s="34">
        <v>0.5</v>
      </c>
      <c r="H1435" s="23"/>
      <c r="I1435" s="10">
        <f t="shared" si="426"/>
        <v>0</v>
      </c>
    </row>
    <row r="1436" spans="1:10">
      <c r="B1436" s="11" t="s">
        <v>13</v>
      </c>
      <c r="C1436" s="12" t="s">
        <v>15</v>
      </c>
      <c r="D1436" s="28"/>
      <c r="E1436" s="28"/>
      <c r="F1436" s="28"/>
      <c r="G1436" s="34">
        <v>2</v>
      </c>
      <c r="H1436" s="23"/>
      <c r="I1436" s="10">
        <f t="shared" si="426"/>
        <v>0</v>
      </c>
    </row>
    <row r="1437" spans="1:10">
      <c r="B1437" s="11" t="s">
        <v>13</v>
      </c>
      <c r="C1437" s="12" t="s">
        <v>15</v>
      </c>
      <c r="D1437" s="28"/>
      <c r="E1437" s="28"/>
      <c r="F1437" s="28"/>
      <c r="G1437" s="34"/>
      <c r="H1437" s="23"/>
      <c r="I1437" s="10">
        <f t="shared" ref="I1437" si="427">SUM(G1437*H1437)</f>
        <v>0</v>
      </c>
    </row>
    <row r="1438" spans="1:10">
      <c r="B1438" s="11" t="s">
        <v>13</v>
      </c>
      <c r="C1438" s="12" t="s">
        <v>15</v>
      </c>
      <c r="D1438" s="28"/>
      <c r="E1438" s="28"/>
      <c r="F1438" s="28"/>
      <c r="G1438" s="34"/>
      <c r="H1438" s="23"/>
      <c r="I1438" s="10">
        <f t="shared" ref="I1438:I1445" si="428">SUM(G1438*H1438)</f>
        <v>0</v>
      </c>
    </row>
    <row r="1439" spans="1:10">
      <c r="B1439" s="11" t="s">
        <v>13</v>
      </c>
      <c r="C1439" s="12" t="s">
        <v>16</v>
      </c>
      <c r="D1439" s="28"/>
      <c r="E1439" s="28"/>
      <c r="F1439" s="28"/>
      <c r="G1439" s="34">
        <f>SUM(G1422:G1423)/3</f>
        <v>2.4733333333333332</v>
      </c>
      <c r="H1439" s="23"/>
      <c r="I1439" s="10">
        <f t="shared" si="428"/>
        <v>0</v>
      </c>
    </row>
    <row r="1440" spans="1:10">
      <c r="B1440" s="11" t="s">
        <v>13</v>
      </c>
      <c r="C1440" s="12" t="s">
        <v>16</v>
      </c>
      <c r="D1440" s="28"/>
      <c r="E1440" s="28"/>
      <c r="F1440" s="28"/>
      <c r="G1440" s="34"/>
      <c r="H1440" s="23"/>
      <c r="I1440" s="10">
        <f t="shared" si="428"/>
        <v>0</v>
      </c>
    </row>
    <row r="1441" spans="1:13">
      <c r="B1441" s="11" t="s">
        <v>21</v>
      </c>
      <c r="C1441" s="12" t="s">
        <v>14</v>
      </c>
      <c r="D1441" s="28"/>
      <c r="E1441" s="28"/>
      <c r="F1441" s="28"/>
      <c r="G1441" s="22">
        <f>SUM(G1432:G1435)</f>
        <v>3.5419999999999998</v>
      </c>
      <c r="H1441" s="15">
        <v>37.42</v>
      </c>
      <c r="I1441" s="10">
        <f t="shared" si="428"/>
        <v>132.54164</v>
      </c>
      <c r="K1441" s="5">
        <f>SUM(G1441)*I1420</f>
        <v>3.5419999999999998</v>
      </c>
    </row>
    <row r="1442" spans="1:13">
      <c r="B1442" s="11" t="s">
        <v>21</v>
      </c>
      <c r="C1442" s="12" t="s">
        <v>15</v>
      </c>
      <c r="D1442" s="28"/>
      <c r="E1442" s="28"/>
      <c r="F1442" s="28"/>
      <c r="G1442" s="22">
        <f>SUM(G1436:G1438)</f>
        <v>2</v>
      </c>
      <c r="H1442" s="15">
        <v>37.42</v>
      </c>
      <c r="I1442" s="10">
        <f t="shared" si="428"/>
        <v>74.84</v>
      </c>
      <c r="L1442" s="5">
        <f>SUM(G1442)*I1420</f>
        <v>2</v>
      </c>
    </row>
    <row r="1443" spans="1:13">
      <c r="B1443" s="11" t="s">
        <v>21</v>
      </c>
      <c r="C1443" s="12" t="s">
        <v>16</v>
      </c>
      <c r="D1443" s="28"/>
      <c r="E1443" s="28"/>
      <c r="F1443" s="28"/>
      <c r="G1443" s="22">
        <f>SUM(G1439:G1440)</f>
        <v>2.4733333333333332</v>
      </c>
      <c r="H1443" s="15">
        <v>37.42</v>
      </c>
      <c r="I1443" s="10">
        <f t="shared" si="428"/>
        <v>92.55213333333333</v>
      </c>
      <c r="M1443" s="5">
        <f>SUM(G1443)*I1420</f>
        <v>2.4733333333333332</v>
      </c>
    </row>
    <row r="1444" spans="1:13">
      <c r="B1444" s="11" t="s">
        <v>13</v>
      </c>
      <c r="C1444" s="12" t="s">
        <v>17</v>
      </c>
      <c r="D1444" s="28"/>
      <c r="E1444" s="28"/>
      <c r="F1444" s="28"/>
      <c r="G1444" s="34">
        <v>0.5</v>
      </c>
      <c r="H1444" s="15">
        <v>37.42</v>
      </c>
      <c r="I1444" s="10">
        <f t="shared" si="428"/>
        <v>18.71</v>
      </c>
      <c r="L1444" s="5">
        <f>SUM(G1444)*I1420</f>
        <v>0.5</v>
      </c>
    </row>
    <row r="1445" spans="1:13">
      <c r="B1445" s="11" t="s">
        <v>12</v>
      </c>
      <c r="C1445" s="12"/>
      <c r="D1445" s="28"/>
      <c r="E1445" s="28"/>
      <c r="F1445" s="28"/>
      <c r="G1445" s="10"/>
      <c r="H1445" s="15">
        <v>37.42</v>
      </c>
      <c r="I1445" s="10">
        <f t="shared" si="428"/>
        <v>0</v>
      </c>
    </row>
    <row r="1446" spans="1:13">
      <c r="B1446" s="11" t="s">
        <v>11</v>
      </c>
      <c r="C1446" s="12"/>
      <c r="D1446" s="28"/>
      <c r="E1446" s="28"/>
      <c r="F1446" s="28"/>
      <c r="G1446" s="10">
        <v>1</v>
      </c>
      <c r="H1446" s="15">
        <f>SUM(I1422:I1445)*0.01</f>
        <v>14.989282938333334</v>
      </c>
      <c r="I1446" s="10">
        <f>SUM(G1446*H1446)</f>
        <v>14.989282938333334</v>
      </c>
    </row>
    <row r="1447" spans="1:13" s="2" customFormat="1" ht="13.6">
      <c r="B1447" s="8" t="s">
        <v>10</v>
      </c>
      <c r="D1447" s="27"/>
      <c r="E1447" s="27"/>
      <c r="F1447" s="27"/>
      <c r="G1447" s="6">
        <f>SUM(G1441:G1444)</f>
        <v>8.5153333333333325</v>
      </c>
      <c r="H1447" s="14"/>
      <c r="I1447" s="6">
        <f>SUM(I1422:I1446)</f>
        <v>1513.9175767716667</v>
      </c>
      <c r="J1447" s="6">
        <f>SUM(I1447)*I1420</f>
        <v>1513.9175767716667</v>
      </c>
      <c r="K1447" s="6">
        <f>SUM(K1441:K1446)</f>
        <v>3.5419999999999998</v>
      </c>
      <c r="L1447" s="6">
        <f t="shared" ref="L1447:M1447" si="429">SUM(L1441:L1446)</f>
        <v>2.5</v>
      </c>
      <c r="M1447" s="6">
        <f t="shared" si="429"/>
        <v>2.4733333333333332</v>
      </c>
    </row>
    <row r="1448" spans="1:13" ht="15.65">
      <c r="A1448" s="3" t="s">
        <v>9</v>
      </c>
      <c r="B1448" s="154" t="s">
        <v>217</v>
      </c>
      <c r="C1448" s="12" t="s">
        <v>266</v>
      </c>
      <c r="D1448" s="26">
        <v>1.3</v>
      </c>
      <c r="E1448" s="26">
        <v>2.2999999999999998</v>
      </c>
      <c r="F1448" s="182">
        <v>0.13</v>
      </c>
      <c r="G1448" s="10" t="s">
        <v>566</v>
      </c>
      <c r="H1448" s="13" t="s">
        <v>22</v>
      </c>
      <c r="I1448" s="24">
        <v>1</v>
      </c>
    </row>
    <row r="1449" spans="1:13" s="2" customFormat="1" ht="13.6">
      <c r="A1449" s="77" t="s">
        <v>118</v>
      </c>
      <c r="B1449" s="8" t="s">
        <v>3</v>
      </c>
      <c r="C1449" s="2" t="s">
        <v>4</v>
      </c>
      <c r="D1449" s="27" t="s">
        <v>5</v>
      </c>
      <c r="E1449" s="27" t="s">
        <v>5</v>
      </c>
      <c r="F1449" s="27" t="s">
        <v>23</v>
      </c>
      <c r="G1449" s="6" t="s">
        <v>6</v>
      </c>
      <c r="H1449" s="14" t="s">
        <v>7</v>
      </c>
      <c r="I1449" s="6" t="s">
        <v>8</v>
      </c>
      <c r="J1449" s="6"/>
      <c r="K1449" s="6" t="s">
        <v>18</v>
      </c>
      <c r="L1449" s="6" t="s">
        <v>19</v>
      </c>
      <c r="M1449" s="6" t="s">
        <v>20</v>
      </c>
    </row>
    <row r="1450" spans="1:13">
      <c r="A1450" s="30" t="s">
        <v>24</v>
      </c>
      <c r="B1450" s="11" t="s">
        <v>217</v>
      </c>
      <c r="C1450" s="12" t="s">
        <v>109</v>
      </c>
      <c r="D1450" s="28">
        <v>0.15</v>
      </c>
      <c r="E1450" s="28">
        <v>6.3E-2</v>
      </c>
      <c r="F1450" s="28">
        <f t="shared" ref="F1450:F1452" si="430">SUM(D1450*E1450)</f>
        <v>9.4500000000000001E-3</v>
      </c>
      <c r="G1450" s="10">
        <f>SUM(D1448+E1448+E1448+0.4)</f>
        <v>6.3</v>
      </c>
      <c r="H1450" s="15">
        <v>4149</v>
      </c>
      <c r="I1450" s="10">
        <f t="shared" ref="I1450:I1452" si="431">SUM(F1450*G1450)*H1450</f>
        <v>247.01071499999998</v>
      </c>
    </row>
    <row r="1451" spans="1:13">
      <c r="A1451" s="30" t="s">
        <v>24</v>
      </c>
      <c r="B1451" s="11" t="s">
        <v>568</v>
      </c>
      <c r="C1451" s="12" t="s">
        <v>109</v>
      </c>
      <c r="D1451" s="28">
        <v>0.15</v>
      </c>
      <c r="E1451" s="28">
        <v>7.4999999999999997E-2</v>
      </c>
      <c r="F1451" s="28">
        <f t="shared" si="430"/>
        <v>1.125E-2</v>
      </c>
      <c r="G1451" s="10">
        <f>SUM(D1448)</f>
        <v>1.3</v>
      </c>
      <c r="H1451" s="15">
        <v>4348</v>
      </c>
      <c r="I1451" s="10">
        <f t="shared" si="431"/>
        <v>63.589499999999994</v>
      </c>
    </row>
    <row r="1452" spans="1:13">
      <c r="A1452" s="30" t="s">
        <v>24</v>
      </c>
      <c r="B1452" s="11" t="s">
        <v>569</v>
      </c>
      <c r="C1452" s="12" t="s">
        <v>109</v>
      </c>
      <c r="D1452" s="28">
        <v>0.05</v>
      </c>
      <c r="E1452" s="28">
        <v>2.5000000000000001E-2</v>
      </c>
      <c r="F1452" s="28">
        <f t="shared" si="430"/>
        <v>1.2500000000000002E-3</v>
      </c>
      <c r="G1452" s="10">
        <v>3.6</v>
      </c>
      <c r="H1452" s="15">
        <v>3091</v>
      </c>
      <c r="I1452" s="10">
        <f t="shared" si="431"/>
        <v>13.909500000000005</v>
      </c>
    </row>
    <row r="1453" spans="1:13">
      <c r="A1453" s="31" t="s">
        <v>39</v>
      </c>
      <c r="B1453" s="11" t="s">
        <v>558</v>
      </c>
      <c r="C1453" s="12"/>
      <c r="D1453" s="28"/>
      <c r="E1453" s="28"/>
      <c r="F1453" s="28"/>
      <c r="G1453" s="10">
        <v>0</v>
      </c>
      <c r="H1453" s="15">
        <v>2.5</v>
      </c>
      <c r="I1453" s="10">
        <f t="shared" ref="I1453:I1455" si="432">SUM(G1453*H1453)</f>
        <v>0</v>
      </c>
    </row>
    <row r="1454" spans="1:13">
      <c r="A1454" s="31" t="s">
        <v>39</v>
      </c>
      <c r="B1454" s="11" t="s">
        <v>559</v>
      </c>
      <c r="C1454" s="12"/>
      <c r="D1454" s="28"/>
      <c r="E1454" s="28"/>
      <c r="F1454" s="28"/>
      <c r="G1454" s="10">
        <v>3</v>
      </c>
      <c r="H1454" s="15">
        <v>3.5</v>
      </c>
      <c r="I1454" s="10">
        <f t="shared" si="432"/>
        <v>10.5</v>
      </c>
    </row>
    <row r="1455" spans="1:13">
      <c r="A1455" s="31" t="s">
        <v>39</v>
      </c>
      <c r="B1455" s="11" t="s">
        <v>560</v>
      </c>
      <c r="C1455" s="12"/>
      <c r="D1455" s="28"/>
      <c r="E1455" s="28"/>
      <c r="F1455" s="28"/>
      <c r="G1455" s="10">
        <v>0</v>
      </c>
      <c r="H1455" s="15">
        <v>1.5</v>
      </c>
      <c r="I1455" s="10">
        <f t="shared" si="432"/>
        <v>0</v>
      </c>
    </row>
    <row r="1456" spans="1:13">
      <c r="A1456" s="32" t="s">
        <v>28</v>
      </c>
      <c r="B1456" s="11" t="s">
        <v>572</v>
      </c>
      <c r="C1456" s="12"/>
      <c r="D1456" s="28"/>
      <c r="E1456" s="28"/>
      <c r="F1456" s="28"/>
      <c r="G1456" s="10">
        <v>1</v>
      </c>
      <c r="H1456" s="147">
        <v>350</v>
      </c>
      <c r="I1456" s="10">
        <f t="shared" ref="I1456:I1464" si="433">SUM(G1456*H1456)</f>
        <v>350</v>
      </c>
      <c r="J1456" s="10" t="s">
        <v>606</v>
      </c>
    </row>
    <row r="1457" spans="1:13">
      <c r="A1457" s="32" t="s">
        <v>28</v>
      </c>
      <c r="B1457" s="184"/>
      <c r="C1457" s="185"/>
      <c r="D1457" s="186"/>
      <c r="E1457" s="186"/>
      <c r="F1457" s="186"/>
      <c r="G1457" s="15"/>
      <c r="H1457" s="15"/>
      <c r="I1457" s="10">
        <f t="shared" si="433"/>
        <v>0</v>
      </c>
      <c r="J1457" s="10"/>
    </row>
    <row r="1458" spans="1:13">
      <c r="A1458" t="s">
        <v>26</v>
      </c>
      <c r="B1458" s="11"/>
      <c r="C1458" s="12"/>
      <c r="D1458" s="28"/>
      <c r="E1458" s="28"/>
      <c r="F1458" s="28"/>
      <c r="G1458" s="33">
        <v>0.1</v>
      </c>
      <c r="H1458" s="15">
        <f>SUM(I1456:I1457)</f>
        <v>350</v>
      </c>
      <c r="I1458" s="10">
        <f t="shared" si="433"/>
        <v>35</v>
      </c>
    </row>
    <row r="1459" spans="1:13">
      <c r="B1459" s="11" t="s">
        <v>27</v>
      </c>
      <c r="C1459" s="12"/>
      <c r="D1459" s="28"/>
      <c r="E1459" s="28"/>
      <c r="F1459" s="28"/>
      <c r="G1459" s="10">
        <f>SUM(G1450:G1451)</f>
        <v>7.6</v>
      </c>
      <c r="H1459" s="15">
        <f>SUM(D1450+D1450+E1450+E1450)*6</f>
        <v>2.556</v>
      </c>
      <c r="I1459" s="10">
        <f t="shared" si="433"/>
        <v>19.425599999999999</v>
      </c>
    </row>
    <row r="1460" spans="1:13">
      <c r="B1460" s="11" t="s">
        <v>13</v>
      </c>
      <c r="C1460" s="12" t="s">
        <v>14</v>
      </c>
      <c r="D1460" s="28" t="s">
        <v>29</v>
      </c>
      <c r="E1460" s="28"/>
      <c r="F1460" s="28">
        <f>SUM(G1450:G1452)</f>
        <v>11.2</v>
      </c>
      <c r="G1460" s="34">
        <f>SUM(F1460)/20</f>
        <v>0.55999999999999994</v>
      </c>
      <c r="H1460" s="23"/>
      <c r="I1460" s="10">
        <f t="shared" si="433"/>
        <v>0</v>
      </c>
    </row>
    <row r="1461" spans="1:13">
      <c r="B1461" s="11" t="s">
        <v>13</v>
      </c>
      <c r="C1461" s="12" t="s">
        <v>14</v>
      </c>
      <c r="D1461" s="28" t="s">
        <v>60</v>
      </c>
      <c r="E1461" s="28"/>
      <c r="F1461" s="81">
        <v>4</v>
      </c>
      <c r="G1461" s="34">
        <f>SUM(F1461)*0.25</f>
        <v>1</v>
      </c>
      <c r="H1461" s="23"/>
      <c r="I1461" s="10">
        <f t="shared" si="433"/>
        <v>0</v>
      </c>
    </row>
    <row r="1462" spans="1:13">
      <c r="B1462" s="11" t="s">
        <v>13</v>
      </c>
      <c r="C1462" s="12" t="s">
        <v>14</v>
      </c>
      <c r="D1462" s="28" t="s">
        <v>113</v>
      </c>
      <c r="E1462" s="28"/>
      <c r="F1462" s="28"/>
      <c r="G1462" s="34">
        <f>SUM(G1460:G1461)</f>
        <v>1.56</v>
      </c>
      <c r="H1462" s="23"/>
      <c r="I1462" s="10">
        <f t="shared" si="433"/>
        <v>0</v>
      </c>
    </row>
    <row r="1463" spans="1:13">
      <c r="B1463" s="11" t="s">
        <v>13</v>
      </c>
      <c r="C1463" s="12" t="s">
        <v>14</v>
      </c>
      <c r="D1463" s="28" t="s">
        <v>558</v>
      </c>
      <c r="E1463" s="28"/>
      <c r="F1463" s="28"/>
      <c r="G1463" s="34">
        <v>0.25</v>
      </c>
      <c r="H1463" s="23"/>
      <c r="I1463" s="10">
        <f t="shared" si="433"/>
        <v>0</v>
      </c>
    </row>
    <row r="1464" spans="1:13">
      <c r="B1464" s="11" t="s">
        <v>13</v>
      </c>
      <c r="C1464" s="12" t="s">
        <v>15</v>
      </c>
      <c r="D1464" s="28"/>
      <c r="E1464" s="28"/>
      <c r="F1464" s="28"/>
      <c r="G1464" s="34">
        <v>2</v>
      </c>
      <c r="H1464" s="23"/>
      <c r="I1464" s="10">
        <f t="shared" si="433"/>
        <v>0</v>
      </c>
    </row>
    <row r="1465" spans="1:13">
      <c r="B1465" s="11" t="s">
        <v>13</v>
      </c>
      <c r="C1465" s="12" t="s">
        <v>15</v>
      </c>
      <c r="D1465" s="28"/>
      <c r="E1465" s="28"/>
      <c r="F1465" s="28"/>
      <c r="G1465" s="34"/>
      <c r="H1465" s="23"/>
      <c r="I1465" s="10">
        <f t="shared" ref="I1465" si="434">SUM(G1465*H1465)</f>
        <v>0</v>
      </c>
    </row>
    <row r="1466" spans="1:13">
      <c r="B1466" s="11" t="s">
        <v>13</v>
      </c>
      <c r="C1466" s="12" t="s">
        <v>15</v>
      </c>
      <c r="D1466" s="28"/>
      <c r="E1466" s="28"/>
      <c r="F1466" s="28"/>
      <c r="G1466" s="34"/>
      <c r="H1466" s="23"/>
      <c r="I1466" s="10">
        <f t="shared" ref="I1466:I1473" si="435">SUM(G1466*H1466)</f>
        <v>0</v>
      </c>
    </row>
    <row r="1467" spans="1:13">
      <c r="B1467" s="11" t="s">
        <v>13</v>
      </c>
      <c r="C1467" s="12" t="s">
        <v>16</v>
      </c>
      <c r="D1467" s="28"/>
      <c r="E1467" s="28"/>
      <c r="F1467" s="28"/>
      <c r="G1467" s="34">
        <f>SUM(G1450:G1451)/3</f>
        <v>2.5333333333333332</v>
      </c>
      <c r="H1467" s="23"/>
      <c r="I1467" s="10">
        <f t="shared" si="435"/>
        <v>0</v>
      </c>
    </row>
    <row r="1468" spans="1:13">
      <c r="B1468" s="11" t="s">
        <v>13</v>
      </c>
      <c r="C1468" s="12" t="s">
        <v>16</v>
      </c>
      <c r="D1468" s="28"/>
      <c r="E1468" s="28"/>
      <c r="F1468" s="28"/>
      <c r="G1468" s="34"/>
      <c r="H1468" s="23"/>
      <c r="I1468" s="10">
        <f t="shared" si="435"/>
        <v>0</v>
      </c>
    </row>
    <row r="1469" spans="1:13">
      <c r="B1469" s="11" t="s">
        <v>21</v>
      </c>
      <c r="C1469" s="12" t="s">
        <v>14</v>
      </c>
      <c r="D1469" s="28"/>
      <c r="E1469" s="28"/>
      <c r="F1469" s="28"/>
      <c r="G1469" s="22">
        <f>SUM(G1460:G1463)</f>
        <v>3.37</v>
      </c>
      <c r="H1469" s="15">
        <v>37.42</v>
      </c>
      <c r="I1469" s="10">
        <f t="shared" si="435"/>
        <v>126.1054</v>
      </c>
      <c r="K1469" s="5">
        <f>SUM(G1469)*I1448</f>
        <v>3.37</v>
      </c>
    </row>
    <row r="1470" spans="1:13">
      <c r="B1470" s="11" t="s">
        <v>21</v>
      </c>
      <c r="C1470" s="12" t="s">
        <v>15</v>
      </c>
      <c r="D1470" s="28"/>
      <c r="E1470" s="28"/>
      <c r="F1470" s="28"/>
      <c r="G1470" s="22">
        <f>SUM(G1464:G1466)</f>
        <v>2</v>
      </c>
      <c r="H1470" s="15">
        <v>37.42</v>
      </c>
      <c r="I1470" s="10">
        <f t="shared" si="435"/>
        <v>74.84</v>
      </c>
      <c r="L1470" s="5">
        <f>SUM(G1470)*I1448</f>
        <v>2</v>
      </c>
    </row>
    <row r="1471" spans="1:13">
      <c r="B1471" s="11" t="s">
        <v>21</v>
      </c>
      <c r="C1471" s="12" t="s">
        <v>16</v>
      </c>
      <c r="D1471" s="28"/>
      <c r="E1471" s="28"/>
      <c r="F1471" s="28"/>
      <c r="G1471" s="22">
        <f>SUM(G1467:G1468)</f>
        <v>2.5333333333333332</v>
      </c>
      <c r="H1471" s="15">
        <v>37.42</v>
      </c>
      <c r="I1471" s="10">
        <f t="shared" si="435"/>
        <v>94.797333333333327</v>
      </c>
      <c r="M1471" s="5">
        <f>SUM(G1471)*I1448</f>
        <v>2.5333333333333332</v>
      </c>
    </row>
    <row r="1472" spans="1:13">
      <c r="B1472" s="11" t="s">
        <v>13</v>
      </c>
      <c r="C1472" s="12" t="s">
        <v>17</v>
      </c>
      <c r="D1472" s="28"/>
      <c r="E1472" s="28"/>
      <c r="F1472" s="28"/>
      <c r="G1472" s="34">
        <v>0.5</v>
      </c>
      <c r="H1472" s="15">
        <v>37.42</v>
      </c>
      <c r="I1472" s="10">
        <f t="shared" si="435"/>
        <v>18.71</v>
      </c>
      <c r="L1472" s="5">
        <f>SUM(G1472)*I1448</f>
        <v>0.5</v>
      </c>
    </row>
    <row r="1473" spans="1:13">
      <c r="B1473" s="11" t="s">
        <v>12</v>
      </c>
      <c r="C1473" s="12"/>
      <c r="D1473" s="28"/>
      <c r="E1473" s="28"/>
      <c r="F1473" s="28"/>
      <c r="G1473" s="10"/>
      <c r="H1473" s="15">
        <v>37.42</v>
      </c>
      <c r="I1473" s="10">
        <f t="shared" si="435"/>
        <v>0</v>
      </c>
    </row>
    <row r="1474" spans="1:13">
      <c r="B1474" s="11" t="s">
        <v>11</v>
      </c>
      <c r="C1474" s="12"/>
      <c r="D1474" s="28"/>
      <c r="E1474" s="28"/>
      <c r="F1474" s="28"/>
      <c r="G1474" s="10">
        <v>1</v>
      </c>
      <c r="H1474" s="15">
        <f>SUM(I1450:I1473)*0.01</f>
        <v>10.538880483333335</v>
      </c>
      <c r="I1474" s="10">
        <f>SUM(G1474*H1474)</f>
        <v>10.538880483333335</v>
      </c>
    </row>
    <row r="1475" spans="1:13" s="2" customFormat="1" ht="13.6">
      <c r="B1475" s="8" t="s">
        <v>10</v>
      </c>
      <c r="D1475" s="27"/>
      <c r="E1475" s="27"/>
      <c r="F1475" s="27"/>
      <c r="G1475" s="6">
        <f>SUM(G1469:G1472)</f>
        <v>8.4033333333333324</v>
      </c>
      <c r="H1475" s="14"/>
      <c r="I1475" s="6">
        <f>SUM(I1450:I1474)</f>
        <v>1064.4269288166668</v>
      </c>
      <c r="J1475" s="6">
        <f>SUM(I1475)*I1448</f>
        <v>1064.4269288166668</v>
      </c>
      <c r="K1475" s="6">
        <f>SUM(K1469:K1474)</f>
        <v>3.37</v>
      </c>
      <c r="L1475" s="6">
        <f t="shared" ref="L1475:M1475" si="436">SUM(L1469:L1474)</f>
        <v>2.5</v>
      </c>
      <c r="M1475" s="6">
        <f t="shared" si="436"/>
        <v>2.5333333333333332</v>
      </c>
    </row>
    <row r="1476" spans="1:13" ht="15.65">
      <c r="A1476" s="3" t="s">
        <v>9</v>
      </c>
      <c r="B1476" s="154" t="s">
        <v>217</v>
      </c>
      <c r="C1476" s="12" t="s">
        <v>266</v>
      </c>
      <c r="D1476" s="26">
        <v>1.3</v>
      </c>
      <c r="E1476" s="26">
        <v>2.2999999999999998</v>
      </c>
      <c r="F1476" s="182">
        <v>0.10199999999999999</v>
      </c>
      <c r="G1476" s="10" t="s">
        <v>581</v>
      </c>
      <c r="H1476" s="13" t="s">
        <v>22</v>
      </c>
      <c r="I1476" s="24">
        <v>1</v>
      </c>
    </row>
    <row r="1477" spans="1:13" s="2" customFormat="1" ht="13.6">
      <c r="A1477" s="77" t="s">
        <v>118</v>
      </c>
      <c r="B1477" s="8" t="s">
        <v>3</v>
      </c>
      <c r="C1477" s="2" t="s">
        <v>4</v>
      </c>
      <c r="D1477" s="27" t="s">
        <v>5</v>
      </c>
      <c r="E1477" s="27" t="s">
        <v>5</v>
      </c>
      <c r="F1477" s="27" t="s">
        <v>23</v>
      </c>
      <c r="G1477" s="6" t="s">
        <v>6</v>
      </c>
      <c r="H1477" s="14" t="s">
        <v>7</v>
      </c>
      <c r="I1477" s="6" t="s">
        <v>8</v>
      </c>
      <c r="J1477" s="6"/>
      <c r="K1477" s="6" t="s">
        <v>18</v>
      </c>
      <c r="L1477" s="6" t="s">
        <v>19</v>
      </c>
      <c r="M1477" s="6" t="s">
        <v>20</v>
      </c>
    </row>
    <row r="1478" spans="1:13">
      <c r="A1478" s="30" t="s">
        <v>24</v>
      </c>
      <c r="B1478" s="11" t="s">
        <v>217</v>
      </c>
      <c r="C1478" s="12" t="s">
        <v>109</v>
      </c>
      <c r="D1478" s="28">
        <v>0.125</v>
      </c>
      <c r="E1478" s="28">
        <v>6.3E-2</v>
      </c>
      <c r="F1478" s="28">
        <f t="shared" ref="F1478:F1480" si="437">SUM(D1478*E1478)</f>
        <v>7.8750000000000001E-3</v>
      </c>
      <c r="G1478" s="10">
        <f>SUM(D1476+E1476+E1476+0.4)</f>
        <v>6.3</v>
      </c>
      <c r="H1478" s="15">
        <v>4149</v>
      </c>
      <c r="I1478" s="10">
        <f t="shared" ref="I1478:I1480" si="438">SUM(F1478*G1478)*H1478</f>
        <v>205.84226249999998</v>
      </c>
    </row>
    <row r="1479" spans="1:13">
      <c r="A1479" s="30" t="s">
        <v>24</v>
      </c>
      <c r="B1479" s="11" t="s">
        <v>568</v>
      </c>
      <c r="C1479" s="12" t="s">
        <v>109</v>
      </c>
      <c r="D1479" s="28">
        <v>0.125</v>
      </c>
      <c r="E1479" s="28">
        <v>7.4999999999999997E-2</v>
      </c>
      <c r="F1479" s="28">
        <f t="shared" si="437"/>
        <v>9.3749999999999997E-3</v>
      </c>
      <c r="G1479" s="10">
        <f>SUM(D1476)</f>
        <v>1.3</v>
      </c>
      <c r="H1479" s="15">
        <v>4348</v>
      </c>
      <c r="I1479" s="10">
        <f t="shared" si="438"/>
        <v>52.991250000000001</v>
      </c>
    </row>
    <row r="1480" spans="1:13">
      <c r="A1480" s="30" t="s">
        <v>24</v>
      </c>
      <c r="B1480" s="11" t="s">
        <v>569</v>
      </c>
      <c r="C1480" s="12" t="s">
        <v>109</v>
      </c>
      <c r="D1480" s="28">
        <v>0.05</v>
      </c>
      <c r="E1480" s="28">
        <v>2.5000000000000001E-2</v>
      </c>
      <c r="F1480" s="28">
        <f t="shared" si="437"/>
        <v>1.2500000000000002E-3</v>
      </c>
      <c r="G1480" s="10">
        <v>3.6</v>
      </c>
      <c r="H1480" s="15">
        <v>3091</v>
      </c>
      <c r="I1480" s="10">
        <f t="shared" si="438"/>
        <v>13.909500000000005</v>
      </c>
    </row>
    <row r="1481" spans="1:13">
      <c r="A1481" s="31" t="s">
        <v>39</v>
      </c>
      <c r="B1481" s="11" t="s">
        <v>558</v>
      </c>
      <c r="C1481" s="12"/>
      <c r="D1481" s="28"/>
      <c r="E1481" s="28"/>
      <c r="F1481" s="28"/>
      <c r="G1481" s="10">
        <v>4</v>
      </c>
      <c r="H1481" s="15">
        <v>2.5</v>
      </c>
      <c r="I1481" s="10">
        <f t="shared" ref="I1481:I1483" si="439">SUM(G1481*H1481)</f>
        <v>10</v>
      </c>
    </row>
    <row r="1482" spans="1:13">
      <c r="A1482" s="31" t="s">
        <v>39</v>
      </c>
      <c r="B1482" s="11" t="s">
        <v>559</v>
      </c>
      <c r="C1482" s="12"/>
      <c r="D1482" s="28"/>
      <c r="E1482" s="28"/>
      <c r="F1482" s="28"/>
      <c r="G1482" s="10">
        <v>4</v>
      </c>
      <c r="H1482" s="15">
        <v>3.5</v>
      </c>
      <c r="I1482" s="10">
        <f t="shared" si="439"/>
        <v>14</v>
      </c>
    </row>
    <row r="1483" spans="1:13">
      <c r="A1483" s="31" t="s">
        <v>39</v>
      </c>
      <c r="B1483" s="11" t="s">
        <v>560</v>
      </c>
      <c r="C1483" s="12"/>
      <c r="D1483" s="28"/>
      <c r="E1483" s="28"/>
      <c r="F1483" s="28"/>
      <c r="G1483" s="10">
        <v>0</v>
      </c>
      <c r="H1483" s="15">
        <v>1.5</v>
      </c>
      <c r="I1483" s="10">
        <f t="shared" si="439"/>
        <v>0</v>
      </c>
    </row>
    <row r="1484" spans="1:13">
      <c r="A1484" s="32" t="s">
        <v>28</v>
      </c>
      <c r="B1484" s="11" t="s">
        <v>572</v>
      </c>
      <c r="C1484" s="12"/>
      <c r="D1484" s="28"/>
      <c r="E1484" s="28"/>
      <c r="F1484" s="28"/>
      <c r="G1484" s="10">
        <v>1</v>
      </c>
      <c r="H1484" s="147">
        <v>900</v>
      </c>
      <c r="I1484" s="10">
        <f t="shared" ref="I1484:I1492" si="440">SUM(G1484*H1484)</f>
        <v>900</v>
      </c>
      <c r="J1484" s="10" t="s">
        <v>606</v>
      </c>
    </row>
    <row r="1485" spans="1:13">
      <c r="A1485" s="32" t="s">
        <v>28</v>
      </c>
      <c r="B1485" s="184"/>
      <c r="C1485" s="185"/>
      <c r="D1485" s="186"/>
      <c r="E1485" s="186"/>
      <c r="F1485" s="186"/>
      <c r="G1485" s="15"/>
      <c r="H1485" s="15"/>
      <c r="I1485" s="10">
        <f t="shared" si="440"/>
        <v>0</v>
      </c>
      <c r="J1485" s="10"/>
    </row>
    <row r="1486" spans="1:13">
      <c r="A1486" t="s">
        <v>26</v>
      </c>
      <c r="B1486" s="11"/>
      <c r="C1486" s="12"/>
      <c r="D1486" s="28"/>
      <c r="E1486" s="28"/>
      <c r="F1486" s="28"/>
      <c r="G1486" s="33">
        <v>0.1</v>
      </c>
      <c r="H1486" s="15">
        <f>SUM(I1484:I1485)</f>
        <v>900</v>
      </c>
      <c r="I1486" s="10">
        <f t="shared" si="440"/>
        <v>90</v>
      </c>
    </row>
    <row r="1487" spans="1:13">
      <c r="B1487" s="11" t="s">
        <v>27</v>
      </c>
      <c r="C1487" s="12"/>
      <c r="D1487" s="28"/>
      <c r="E1487" s="28"/>
      <c r="F1487" s="28"/>
      <c r="G1487" s="10">
        <f>SUM(G1478:G1479)</f>
        <v>7.6</v>
      </c>
      <c r="H1487" s="15">
        <f>SUM(D1478+D1478+E1478+E1478)*6</f>
        <v>2.2560000000000002</v>
      </c>
      <c r="I1487" s="10">
        <f t="shared" si="440"/>
        <v>17.145600000000002</v>
      </c>
    </row>
    <row r="1488" spans="1:13">
      <c r="B1488" s="11" t="s">
        <v>13</v>
      </c>
      <c r="C1488" s="12" t="s">
        <v>14</v>
      </c>
      <c r="D1488" s="28" t="s">
        <v>29</v>
      </c>
      <c r="E1488" s="28"/>
      <c r="F1488" s="28">
        <f>SUM(G1478:G1480)</f>
        <v>11.2</v>
      </c>
      <c r="G1488" s="34">
        <f>SUM(F1488)/20</f>
        <v>0.55999999999999994</v>
      </c>
      <c r="H1488" s="23"/>
      <c r="I1488" s="10">
        <f t="shared" si="440"/>
        <v>0</v>
      </c>
    </row>
    <row r="1489" spans="1:13">
      <c r="B1489" s="11" t="s">
        <v>13</v>
      </c>
      <c r="C1489" s="12" t="s">
        <v>14</v>
      </c>
      <c r="D1489" s="28" t="s">
        <v>60</v>
      </c>
      <c r="E1489" s="28"/>
      <c r="F1489" s="81">
        <v>4</v>
      </c>
      <c r="G1489" s="34">
        <f>SUM(F1489)*0.25</f>
        <v>1</v>
      </c>
      <c r="H1489" s="23"/>
      <c r="I1489" s="10">
        <f t="shared" si="440"/>
        <v>0</v>
      </c>
    </row>
    <row r="1490" spans="1:13">
      <c r="B1490" s="11" t="s">
        <v>13</v>
      </c>
      <c r="C1490" s="12" t="s">
        <v>14</v>
      </c>
      <c r="D1490" s="28" t="s">
        <v>113</v>
      </c>
      <c r="E1490" s="28"/>
      <c r="F1490" s="28"/>
      <c r="G1490" s="34">
        <f>SUM(G1488:G1489)</f>
        <v>1.56</v>
      </c>
      <c r="H1490" s="23"/>
      <c r="I1490" s="10">
        <f t="shared" si="440"/>
        <v>0</v>
      </c>
    </row>
    <row r="1491" spans="1:13">
      <c r="B1491" s="11" t="s">
        <v>13</v>
      </c>
      <c r="C1491" s="12" t="s">
        <v>14</v>
      </c>
      <c r="D1491" s="28" t="s">
        <v>558</v>
      </c>
      <c r="E1491" s="28"/>
      <c r="F1491" s="28"/>
      <c r="G1491" s="34">
        <v>0.5</v>
      </c>
      <c r="H1491" s="23"/>
      <c r="I1491" s="10">
        <f t="shared" si="440"/>
        <v>0</v>
      </c>
    </row>
    <row r="1492" spans="1:13">
      <c r="B1492" s="11" t="s">
        <v>13</v>
      </c>
      <c r="C1492" s="12" t="s">
        <v>15</v>
      </c>
      <c r="D1492" s="28"/>
      <c r="E1492" s="28"/>
      <c r="F1492" s="28"/>
      <c r="G1492" s="34">
        <v>2</v>
      </c>
      <c r="H1492" s="23"/>
      <c r="I1492" s="10">
        <f t="shared" si="440"/>
        <v>0</v>
      </c>
    </row>
    <row r="1493" spans="1:13">
      <c r="B1493" s="11" t="s">
        <v>13</v>
      </c>
      <c r="C1493" s="12" t="s">
        <v>15</v>
      </c>
      <c r="D1493" s="28"/>
      <c r="E1493" s="28"/>
      <c r="F1493" s="28"/>
      <c r="G1493" s="34"/>
      <c r="H1493" s="23"/>
      <c r="I1493" s="10">
        <f t="shared" ref="I1493" si="441">SUM(G1493*H1493)</f>
        <v>0</v>
      </c>
    </row>
    <row r="1494" spans="1:13">
      <c r="B1494" s="11" t="s">
        <v>13</v>
      </c>
      <c r="C1494" s="12" t="s">
        <v>15</v>
      </c>
      <c r="D1494" s="28"/>
      <c r="E1494" s="28"/>
      <c r="F1494" s="28"/>
      <c r="G1494" s="34"/>
      <c r="H1494" s="23"/>
      <c r="I1494" s="10">
        <f t="shared" ref="I1494:I1501" si="442">SUM(G1494*H1494)</f>
        <v>0</v>
      </c>
    </row>
    <row r="1495" spans="1:13">
      <c r="B1495" s="11" t="s">
        <v>13</v>
      </c>
      <c r="C1495" s="12" t="s">
        <v>16</v>
      </c>
      <c r="D1495" s="28"/>
      <c r="E1495" s="28"/>
      <c r="F1495" s="28"/>
      <c r="G1495" s="34">
        <f>SUM(G1478:G1479)/3</f>
        <v>2.5333333333333332</v>
      </c>
      <c r="H1495" s="23"/>
      <c r="I1495" s="10">
        <f t="shared" si="442"/>
        <v>0</v>
      </c>
    </row>
    <row r="1496" spans="1:13">
      <c r="B1496" s="11" t="s">
        <v>13</v>
      </c>
      <c r="C1496" s="12" t="s">
        <v>16</v>
      </c>
      <c r="D1496" s="28"/>
      <c r="E1496" s="28"/>
      <c r="F1496" s="28"/>
      <c r="G1496" s="34"/>
      <c r="H1496" s="23"/>
      <c r="I1496" s="10">
        <f t="shared" si="442"/>
        <v>0</v>
      </c>
    </row>
    <row r="1497" spans="1:13">
      <c r="B1497" s="11" t="s">
        <v>21</v>
      </c>
      <c r="C1497" s="12" t="s">
        <v>14</v>
      </c>
      <c r="D1497" s="28"/>
      <c r="E1497" s="28"/>
      <c r="F1497" s="28"/>
      <c r="G1497" s="22">
        <f>SUM(G1488:G1491)</f>
        <v>3.62</v>
      </c>
      <c r="H1497" s="15">
        <v>37.42</v>
      </c>
      <c r="I1497" s="10">
        <f t="shared" si="442"/>
        <v>135.46040000000002</v>
      </c>
      <c r="K1497" s="5">
        <f>SUM(G1497)*I1476</f>
        <v>3.62</v>
      </c>
    </row>
    <row r="1498" spans="1:13">
      <c r="B1498" s="11" t="s">
        <v>21</v>
      </c>
      <c r="C1498" s="12" t="s">
        <v>15</v>
      </c>
      <c r="D1498" s="28"/>
      <c r="E1498" s="28"/>
      <c r="F1498" s="28"/>
      <c r="G1498" s="22">
        <f>SUM(G1492:G1494)</f>
        <v>2</v>
      </c>
      <c r="H1498" s="15">
        <v>37.42</v>
      </c>
      <c r="I1498" s="10">
        <f t="shared" si="442"/>
        <v>74.84</v>
      </c>
      <c r="L1498" s="5">
        <f>SUM(G1498)*I1476</f>
        <v>2</v>
      </c>
    </row>
    <row r="1499" spans="1:13">
      <c r="B1499" s="11" t="s">
        <v>21</v>
      </c>
      <c r="C1499" s="12" t="s">
        <v>16</v>
      </c>
      <c r="D1499" s="28"/>
      <c r="E1499" s="28"/>
      <c r="F1499" s="28"/>
      <c r="G1499" s="22">
        <f>SUM(G1495:G1496)</f>
        <v>2.5333333333333332</v>
      </c>
      <c r="H1499" s="15">
        <v>37.42</v>
      </c>
      <c r="I1499" s="10">
        <f t="shared" si="442"/>
        <v>94.797333333333327</v>
      </c>
      <c r="M1499" s="5">
        <f>SUM(G1499)*I1476</f>
        <v>2.5333333333333332</v>
      </c>
    </row>
    <row r="1500" spans="1:13">
      <c r="B1500" s="11" t="s">
        <v>13</v>
      </c>
      <c r="C1500" s="12" t="s">
        <v>17</v>
      </c>
      <c r="D1500" s="28"/>
      <c r="E1500" s="28"/>
      <c r="F1500" s="28"/>
      <c r="G1500" s="34">
        <v>0.5</v>
      </c>
      <c r="H1500" s="15">
        <v>37.42</v>
      </c>
      <c r="I1500" s="10">
        <f t="shared" si="442"/>
        <v>18.71</v>
      </c>
      <c r="L1500" s="5">
        <f>SUM(G1500)*I1476</f>
        <v>0.5</v>
      </c>
    </row>
    <row r="1501" spans="1:13">
      <c r="B1501" s="11" t="s">
        <v>12</v>
      </c>
      <c r="C1501" s="12"/>
      <c r="D1501" s="28"/>
      <c r="E1501" s="28"/>
      <c r="F1501" s="28"/>
      <c r="G1501" s="10"/>
      <c r="H1501" s="15">
        <v>37.42</v>
      </c>
      <c r="I1501" s="10">
        <f t="shared" si="442"/>
        <v>0</v>
      </c>
    </row>
    <row r="1502" spans="1:13">
      <c r="B1502" s="11" t="s">
        <v>11</v>
      </c>
      <c r="C1502" s="12"/>
      <c r="D1502" s="28"/>
      <c r="E1502" s="28"/>
      <c r="F1502" s="28"/>
      <c r="G1502" s="10">
        <v>1</v>
      </c>
      <c r="H1502" s="15">
        <f>SUM(I1478:I1501)*0.01</f>
        <v>16.276963458333334</v>
      </c>
      <c r="I1502" s="10">
        <f>SUM(G1502*H1502)</f>
        <v>16.276963458333334</v>
      </c>
    </row>
    <row r="1503" spans="1:13" s="2" customFormat="1" ht="13.6">
      <c r="B1503" s="8" t="s">
        <v>10</v>
      </c>
      <c r="D1503" s="27"/>
      <c r="E1503" s="27"/>
      <c r="F1503" s="27"/>
      <c r="G1503" s="6">
        <f>SUM(G1497:G1500)</f>
        <v>8.6533333333333324</v>
      </c>
      <c r="H1503" s="14"/>
      <c r="I1503" s="6">
        <f>SUM(I1478:I1502)</f>
        <v>1643.9733092916667</v>
      </c>
      <c r="J1503" s="6">
        <f>SUM(I1503)*I1476</f>
        <v>1643.9733092916667</v>
      </c>
      <c r="K1503" s="6">
        <f>SUM(K1497:K1502)</f>
        <v>3.62</v>
      </c>
      <c r="L1503" s="6">
        <f t="shared" ref="L1503:M1503" si="443">SUM(L1497:L1502)</f>
        <v>2.5</v>
      </c>
      <c r="M1503" s="6">
        <f t="shared" si="443"/>
        <v>2.5333333333333332</v>
      </c>
    </row>
    <row r="1504" spans="1:13" ht="15.65">
      <c r="A1504" s="3" t="s">
        <v>9</v>
      </c>
      <c r="B1504" s="154" t="s">
        <v>217</v>
      </c>
      <c r="C1504" s="12" t="s">
        <v>392</v>
      </c>
      <c r="D1504" s="26">
        <v>1.1399999999999999</v>
      </c>
      <c r="E1504" s="26">
        <v>2.1</v>
      </c>
      <c r="F1504" s="182">
        <v>0.13</v>
      </c>
      <c r="G1504" s="5" t="s">
        <v>566</v>
      </c>
      <c r="H1504" s="13" t="s">
        <v>22</v>
      </c>
      <c r="I1504" s="24">
        <v>1</v>
      </c>
    </row>
    <row r="1505" spans="1:13" s="2" customFormat="1" ht="13.6">
      <c r="A1505" s="77" t="s">
        <v>118</v>
      </c>
      <c r="B1505" s="8" t="s">
        <v>3</v>
      </c>
      <c r="C1505" s="2" t="s">
        <v>4</v>
      </c>
      <c r="D1505" s="27" t="s">
        <v>5</v>
      </c>
      <c r="E1505" s="27" t="s">
        <v>5</v>
      </c>
      <c r="F1505" s="27" t="s">
        <v>23</v>
      </c>
      <c r="G1505" s="6" t="s">
        <v>6</v>
      </c>
      <c r="H1505" s="14" t="s">
        <v>7</v>
      </c>
      <c r="I1505" s="6" t="s">
        <v>8</v>
      </c>
      <c r="J1505" s="6"/>
      <c r="K1505" s="6" t="s">
        <v>18</v>
      </c>
      <c r="L1505" s="6" t="s">
        <v>19</v>
      </c>
      <c r="M1505" s="6" t="s">
        <v>20</v>
      </c>
    </row>
    <row r="1506" spans="1:13">
      <c r="A1506" s="30" t="s">
        <v>24</v>
      </c>
      <c r="B1506" s="11" t="s">
        <v>217</v>
      </c>
      <c r="C1506" s="12" t="s">
        <v>561</v>
      </c>
      <c r="D1506" s="28">
        <v>0.15</v>
      </c>
      <c r="E1506" s="28">
        <v>0.05</v>
      </c>
      <c r="F1506" s="28">
        <f t="shared" ref="F1506" si="444">SUM(D1506*E1506)</f>
        <v>7.4999999999999997E-3</v>
      </c>
      <c r="G1506" s="10">
        <f>SUM(D1504+E1504+E1504+0.4)</f>
        <v>5.74</v>
      </c>
      <c r="H1506" s="15">
        <v>1247.4000000000001</v>
      </c>
      <c r="I1506" s="10">
        <f t="shared" ref="I1506" si="445">SUM(F1506*G1506)*H1506</f>
        <v>53.700569999999999</v>
      </c>
    </row>
    <row r="1507" spans="1:13">
      <c r="A1507" s="31" t="s">
        <v>39</v>
      </c>
      <c r="B1507" s="11" t="s">
        <v>558</v>
      </c>
      <c r="C1507" s="12"/>
      <c r="D1507" s="28"/>
      <c r="E1507" s="28"/>
      <c r="F1507" s="28"/>
      <c r="G1507" s="10">
        <v>0</v>
      </c>
      <c r="H1507" s="15">
        <v>2.5</v>
      </c>
      <c r="I1507" s="10">
        <f t="shared" ref="I1507:I1509" si="446">SUM(G1507*H1507)</f>
        <v>0</v>
      </c>
    </row>
    <row r="1508" spans="1:13">
      <c r="A1508" s="31" t="s">
        <v>39</v>
      </c>
      <c r="B1508" s="11" t="s">
        <v>559</v>
      </c>
      <c r="C1508" s="12"/>
      <c r="D1508" s="28"/>
      <c r="E1508" s="28"/>
      <c r="F1508" s="28"/>
      <c r="G1508" s="10">
        <v>3</v>
      </c>
      <c r="H1508" s="15">
        <v>3.5</v>
      </c>
      <c r="I1508" s="10">
        <f t="shared" si="446"/>
        <v>10.5</v>
      </c>
    </row>
    <row r="1509" spans="1:13">
      <c r="A1509" s="31" t="s">
        <v>39</v>
      </c>
      <c r="B1509" s="11" t="s">
        <v>560</v>
      </c>
      <c r="C1509" s="12"/>
      <c r="D1509" s="28"/>
      <c r="E1509" s="28"/>
      <c r="F1509" s="28"/>
      <c r="G1509" s="10">
        <v>0</v>
      </c>
      <c r="H1509" s="15">
        <v>1.5</v>
      </c>
      <c r="I1509" s="10">
        <f t="shared" si="446"/>
        <v>0</v>
      </c>
    </row>
    <row r="1510" spans="1:13">
      <c r="B1510" s="11" t="s">
        <v>27</v>
      </c>
      <c r="C1510" s="12"/>
      <c r="D1510" s="28"/>
      <c r="E1510" s="28"/>
      <c r="F1510" s="28"/>
      <c r="G1510" s="10">
        <f>SUM(G1506)</f>
        <v>5.74</v>
      </c>
      <c r="H1510" s="15">
        <f>SUM(D1506+D1506+E1506+E1506)*2</f>
        <v>0.79999999999999993</v>
      </c>
      <c r="I1510" s="10">
        <f t="shared" ref="I1510:I1515" si="447">SUM(G1510*H1510)</f>
        <v>4.5919999999999996</v>
      </c>
    </row>
    <row r="1511" spans="1:13">
      <c r="B1511" s="11" t="s">
        <v>13</v>
      </c>
      <c r="C1511" s="12" t="s">
        <v>14</v>
      </c>
      <c r="D1511" s="28" t="s">
        <v>29</v>
      </c>
      <c r="E1511" s="28"/>
      <c r="F1511" s="28">
        <f>SUM(G1506:G1506)</f>
        <v>5.74</v>
      </c>
      <c r="G1511" s="34">
        <f>SUM(F1511)/20</f>
        <v>0.28700000000000003</v>
      </c>
      <c r="H1511" s="23"/>
      <c r="I1511" s="10">
        <f t="shared" si="447"/>
        <v>0</v>
      </c>
    </row>
    <row r="1512" spans="1:13">
      <c r="B1512" s="11" t="s">
        <v>13</v>
      </c>
      <c r="C1512" s="12" t="s">
        <v>14</v>
      </c>
      <c r="D1512" s="28" t="s">
        <v>60</v>
      </c>
      <c r="E1512" s="28"/>
      <c r="F1512" s="81">
        <v>2</v>
      </c>
      <c r="G1512" s="34">
        <f>SUM(F1512)*0.25</f>
        <v>0.5</v>
      </c>
      <c r="H1512" s="23"/>
      <c r="I1512" s="10">
        <f t="shared" si="447"/>
        <v>0</v>
      </c>
    </row>
    <row r="1513" spans="1:13">
      <c r="B1513" s="11" t="s">
        <v>13</v>
      </c>
      <c r="C1513" s="12" t="s">
        <v>14</v>
      </c>
      <c r="D1513" s="28" t="s">
        <v>558</v>
      </c>
      <c r="E1513" s="28"/>
      <c r="F1513" s="186"/>
      <c r="G1513" s="34">
        <v>0.25</v>
      </c>
      <c r="H1513" s="23"/>
      <c r="I1513" s="10">
        <f t="shared" si="447"/>
        <v>0</v>
      </c>
    </row>
    <row r="1514" spans="1:13">
      <c r="B1514" s="11" t="s">
        <v>13</v>
      </c>
      <c r="C1514" s="12" t="s">
        <v>14</v>
      </c>
      <c r="D1514" s="28" t="s">
        <v>113</v>
      </c>
      <c r="E1514" s="28"/>
      <c r="F1514" s="28"/>
      <c r="G1514" s="34">
        <f>SUM(G1511:G1512)</f>
        <v>0.78700000000000003</v>
      </c>
      <c r="H1514" s="23"/>
      <c r="I1514" s="10">
        <f t="shared" si="447"/>
        <v>0</v>
      </c>
    </row>
    <row r="1515" spans="1:13">
      <c r="B1515" s="11" t="s">
        <v>13</v>
      </c>
      <c r="C1515" s="12" t="s">
        <v>15</v>
      </c>
      <c r="D1515" s="28"/>
      <c r="E1515" s="28"/>
      <c r="F1515" s="28"/>
      <c r="G1515" s="34">
        <v>1</v>
      </c>
      <c r="H1515" s="23"/>
      <c r="I1515" s="10">
        <f t="shared" si="447"/>
        <v>0</v>
      </c>
    </row>
    <row r="1516" spans="1:13">
      <c r="B1516" s="11" t="s">
        <v>13</v>
      </c>
      <c r="C1516" s="12" t="s">
        <v>15</v>
      </c>
      <c r="D1516" s="28"/>
      <c r="E1516" s="28"/>
      <c r="F1516" s="28"/>
      <c r="G1516" s="34"/>
      <c r="H1516" s="23"/>
      <c r="I1516" s="10">
        <f t="shared" ref="I1516" si="448">SUM(G1516*H1516)</f>
        <v>0</v>
      </c>
    </row>
    <row r="1517" spans="1:13">
      <c r="B1517" s="11" t="s">
        <v>13</v>
      </c>
      <c r="C1517" s="12" t="s">
        <v>15</v>
      </c>
      <c r="D1517" s="28"/>
      <c r="E1517" s="28"/>
      <c r="F1517" s="28"/>
      <c r="G1517" s="34"/>
      <c r="H1517" s="23"/>
      <c r="I1517" s="10">
        <f t="shared" ref="I1517:I1524" si="449">SUM(G1517*H1517)</f>
        <v>0</v>
      </c>
    </row>
    <row r="1518" spans="1:13">
      <c r="B1518" s="11" t="s">
        <v>13</v>
      </c>
      <c r="C1518" s="12" t="s">
        <v>16</v>
      </c>
      <c r="D1518" s="28"/>
      <c r="E1518" s="28"/>
      <c r="F1518" s="28"/>
      <c r="G1518" s="34">
        <f>SUM(G1506)/15</f>
        <v>0.38266666666666665</v>
      </c>
      <c r="H1518" s="23"/>
      <c r="I1518" s="10">
        <f t="shared" si="449"/>
        <v>0</v>
      </c>
    </row>
    <row r="1519" spans="1:13">
      <c r="B1519" s="11" t="s">
        <v>13</v>
      </c>
      <c r="C1519" s="12" t="s">
        <v>16</v>
      </c>
      <c r="D1519" s="28"/>
      <c r="E1519" s="28"/>
      <c r="F1519" s="28"/>
      <c r="G1519" s="34"/>
      <c r="H1519" s="23"/>
      <c r="I1519" s="10">
        <f t="shared" si="449"/>
        <v>0</v>
      </c>
    </row>
    <row r="1520" spans="1:13">
      <c r="B1520" s="11" t="s">
        <v>21</v>
      </c>
      <c r="C1520" s="12" t="s">
        <v>14</v>
      </c>
      <c r="D1520" s="28"/>
      <c r="E1520" s="28"/>
      <c r="F1520" s="28"/>
      <c r="G1520" s="22">
        <f>SUM(G1511:G1514)</f>
        <v>1.8239999999999998</v>
      </c>
      <c r="H1520" s="15">
        <v>37.42</v>
      </c>
      <c r="I1520" s="10">
        <f t="shared" si="449"/>
        <v>68.254080000000002</v>
      </c>
      <c r="K1520" s="5">
        <f>SUM(G1520)*I1504</f>
        <v>1.8239999999999998</v>
      </c>
    </row>
    <row r="1521" spans="1:13">
      <c r="B1521" s="11" t="s">
        <v>21</v>
      </c>
      <c r="C1521" s="12" t="s">
        <v>15</v>
      </c>
      <c r="D1521" s="28"/>
      <c r="E1521" s="28"/>
      <c r="F1521" s="28"/>
      <c r="G1521" s="22">
        <f>SUM(G1515:G1517)</f>
        <v>1</v>
      </c>
      <c r="H1521" s="15">
        <v>37.42</v>
      </c>
      <c r="I1521" s="10">
        <f t="shared" si="449"/>
        <v>37.42</v>
      </c>
      <c r="L1521" s="5">
        <f>SUM(G1521)*I1504</f>
        <v>1</v>
      </c>
    </row>
    <row r="1522" spans="1:13">
      <c r="B1522" s="11" t="s">
        <v>21</v>
      </c>
      <c r="C1522" s="12" t="s">
        <v>16</v>
      </c>
      <c r="D1522" s="28"/>
      <c r="E1522" s="28"/>
      <c r="F1522" s="28"/>
      <c r="G1522" s="22">
        <f>SUM(G1518:G1519)</f>
        <v>0.38266666666666665</v>
      </c>
      <c r="H1522" s="15">
        <v>37.42</v>
      </c>
      <c r="I1522" s="10">
        <f t="shared" si="449"/>
        <v>14.319386666666666</v>
      </c>
      <c r="M1522" s="5">
        <f>SUM(G1522)*I1504</f>
        <v>0.38266666666666665</v>
      </c>
    </row>
    <row r="1523" spans="1:13">
      <c r="B1523" s="11" t="s">
        <v>13</v>
      </c>
      <c r="C1523" s="12" t="s">
        <v>17</v>
      </c>
      <c r="D1523" s="28"/>
      <c r="E1523" s="28"/>
      <c r="F1523" s="28"/>
      <c r="G1523" s="34">
        <v>0.25</v>
      </c>
      <c r="H1523" s="15">
        <v>37.42</v>
      </c>
      <c r="I1523" s="10">
        <f t="shared" si="449"/>
        <v>9.3550000000000004</v>
      </c>
      <c r="L1523" s="5">
        <f>SUM(G1523)*I1504</f>
        <v>0.25</v>
      </c>
    </row>
    <row r="1524" spans="1:13">
      <c r="B1524" s="11" t="s">
        <v>12</v>
      </c>
      <c r="C1524" s="12"/>
      <c r="D1524" s="28"/>
      <c r="E1524" s="28"/>
      <c r="F1524" s="28"/>
      <c r="G1524" s="10"/>
      <c r="H1524" s="15">
        <v>37.42</v>
      </c>
      <c r="I1524" s="10">
        <f t="shared" si="449"/>
        <v>0</v>
      </c>
    </row>
    <row r="1525" spans="1:13">
      <c r="B1525" s="11" t="s">
        <v>11</v>
      </c>
      <c r="C1525" s="12"/>
      <c r="D1525" s="28"/>
      <c r="E1525" s="28"/>
      <c r="F1525" s="28"/>
      <c r="G1525" s="10">
        <v>1</v>
      </c>
      <c r="H1525" s="15">
        <f>SUM(I1506:I1524)*0.01</f>
        <v>1.9814103666666669</v>
      </c>
      <c r="I1525" s="10">
        <f>SUM(G1525*H1525)</f>
        <v>1.9814103666666669</v>
      </c>
    </row>
    <row r="1526" spans="1:13" s="2" customFormat="1" ht="13.6">
      <c r="B1526" s="8" t="s">
        <v>10</v>
      </c>
      <c r="D1526" s="27"/>
      <c r="E1526" s="27"/>
      <c r="F1526" s="27"/>
      <c r="G1526" s="6">
        <f>SUM(G1520:G1523)</f>
        <v>3.4566666666666666</v>
      </c>
      <c r="H1526" s="14"/>
      <c r="I1526" s="6">
        <f>SUM(I1506:I1525)</f>
        <v>200.12244703333334</v>
      </c>
      <c r="J1526" s="6">
        <f>SUM(I1526)*I1504</f>
        <v>200.12244703333334</v>
      </c>
      <c r="K1526" s="6">
        <f>SUM(K1520:K1525)</f>
        <v>1.8239999999999998</v>
      </c>
      <c r="L1526" s="6">
        <f t="shared" ref="L1526:M1526" si="450">SUM(L1520:L1525)</f>
        <v>1.25</v>
      </c>
      <c r="M1526" s="6">
        <f t="shared" si="450"/>
        <v>0.38266666666666665</v>
      </c>
    </row>
    <row r="1527" spans="1:13" ht="15.65">
      <c r="A1527" s="3" t="s">
        <v>9</v>
      </c>
      <c r="B1527" s="154" t="s">
        <v>217</v>
      </c>
      <c r="C1527" s="12" t="s">
        <v>392</v>
      </c>
      <c r="D1527" s="26">
        <v>1.1399999999999999</v>
      </c>
      <c r="E1527" s="26">
        <v>2.2000000000000002</v>
      </c>
      <c r="F1527" s="182">
        <v>0.10199999999999999</v>
      </c>
      <c r="G1527" s="5" t="s">
        <v>566</v>
      </c>
      <c r="H1527" s="13" t="s">
        <v>22</v>
      </c>
      <c r="I1527" s="24">
        <v>1</v>
      </c>
    </row>
    <row r="1528" spans="1:13" s="2" customFormat="1" ht="13.6">
      <c r="A1528" s="77" t="s">
        <v>118</v>
      </c>
      <c r="B1528" s="8" t="s">
        <v>3</v>
      </c>
      <c r="C1528" s="2" t="s">
        <v>4</v>
      </c>
      <c r="D1528" s="27" t="s">
        <v>5</v>
      </c>
      <c r="E1528" s="27" t="s">
        <v>5</v>
      </c>
      <c r="F1528" s="27" t="s">
        <v>23</v>
      </c>
      <c r="G1528" s="6" t="s">
        <v>6</v>
      </c>
      <c r="H1528" s="14" t="s">
        <v>7</v>
      </c>
      <c r="I1528" s="6" t="s">
        <v>8</v>
      </c>
      <c r="J1528" s="6"/>
      <c r="K1528" s="6" t="s">
        <v>18</v>
      </c>
      <c r="L1528" s="6" t="s">
        <v>19</v>
      </c>
      <c r="M1528" s="6" t="s">
        <v>20</v>
      </c>
    </row>
    <row r="1529" spans="1:13">
      <c r="A1529" s="30" t="s">
        <v>24</v>
      </c>
      <c r="B1529" s="11" t="s">
        <v>217</v>
      </c>
      <c r="C1529" s="12" t="s">
        <v>585</v>
      </c>
      <c r="D1529" s="28">
        <v>0.125</v>
      </c>
      <c r="E1529" s="28">
        <v>0.05</v>
      </c>
      <c r="F1529" s="28">
        <f t="shared" ref="F1529" si="451">SUM(D1529*E1529)</f>
        <v>6.2500000000000003E-3</v>
      </c>
      <c r="G1529" s="10">
        <f>SUM(D1527+E1527+E1527+0.4)</f>
        <v>5.94</v>
      </c>
      <c r="H1529" s="15">
        <v>1247.4000000000001</v>
      </c>
      <c r="I1529" s="10">
        <f t="shared" ref="I1529" si="452">SUM(F1529*G1529)*H1529</f>
        <v>46.309725000000007</v>
      </c>
    </row>
    <row r="1530" spans="1:13">
      <c r="A1530" s="31" t="s">
        <v>39</v>
      </c>
      <c r="B1530" s="11" t="s">
        <v>558</v>
      </c>
      <c r="C1530" s="12"/>
      <c r="D1530" s="28"/>
      <c r="E1530" s="28"/>
      <c r="F1530" s="28"/>
      <c r="G1530" s="10">
        <v>0</v>
      </c>
      <c r="H1530" s="15">
        <v>2.5</v>
      </c>
      <c r="I1530" s="10">
        <f t="shared" ref="I1530:I1532" si="453">SUM(G1530*H1530)</f>
        <v>0</v>
      </c>
    </row>
    <row r="1531" spans="1:13">
      <c r="A1531" s="31" t="s">
        <v>39</v>
      </c>
      <c r="B1531" s="11" t="s">
        <v>559</v>
      </c>
      <c r="C1531" s="12"/>
      <c r="D1531" s="28"/>
      <c r="E1531" s="28"/>
      <c r="F1531" s="28"/>
      <c r="G1531" s="10">
        <v>3</v>
      </c>
      <c r="H1531" s="15">
        <v>3.5</v>
      </c>
      <c r="I1531" s="10">
        <f t="shared" si="453"/>
        <v>10.5</v>
      </c>
    </row>
    <row r="1532" spans="1:13">
      <c r="A1532" s="31" t="s">
        <v>39</v>
      </c>
      <c r="B1532" s="11" t="s">
        <v>560</v>
      </c>
      <c r="C1532" s="12"/>
      <c r="D1532" s="28"/>
      <c r="E1532" s="28"/>
      <c r="F1532" s="28"/>
      <c r="G1532" s="10">
        <v>0</v>
      </c>
      <c r="H1532" s="15">
        <v>1.5</v>
      </c>
      <c r="I1532" s="10">
        <f t="shared" si="453"/>
        <v>0</v>
      </c>
    </row>
    <row r="1533" spans="1:13">
      <c r="B1533" s="11" t="s">
        <v>27</v>
      </c>
      <c r="C1533" s="12"/>
      <c r="D1533" s="28"/>
      <c r="E1533" s="28"/>
      <c r="F1533" s="28"/>
      <c r="G1533" s="10">
        <f>SUM(G1529)</f>
        <v>5.94</v>
      </c>
      <c r="H1533" s="15">
        <f>SUM(D1529+D1529+E1529+E1529)*2</f>
        <v>0.7</v>
      </c>
      <c r="I1533" s="10">
        <f t="shared" ref="I1533:I1538" si="454">SUM(G1533*H1533)</f>
        <v>4.1580000000000004</v>
      </c>
    </row>
    <row r="1534" spans="1:13">
      <c r="B1534" s="11" t="s">
        <v>13</v>
      </c>
      <c r="C1534" s="12" t="s">
        <v>14</v>
      </c>
      <c r="D1534" s="28" t="s">
        <v>29</v>
      </c>
      <c r="E1534" s="28"/>
      <c r="F1534" s="28">
        <f>SUM(G1529:G1529)</f>
        <v>5.94</v>
      </c>
      <c r="G1534" s="34">
        <f>SUM(F1534)/25</f>
        <v>0.23760000000000001</v>
      </c>
      <c r="H1534" s="23"/>
      <c r="I1534" s="10">
        <f t="shared" si="454"/>
        <v>0</v>
      </c>
    </row>
    <row r="1535" spans="1:13">
      <c r="B1535" s="11" t="s">
        <v>13</v>
      </c>
      <c r="C1535" s="12" t="s">
        <v>14</v>
      </c>
      <c r="D1535" s="28" t="s">
        <v>60</v>
      </c>
      <c r="E1535" s="28"/>
      <c r="F1535" s="81">
        <v>2</v>
      </c>
      <c r="G1535" s="34">
        <f>SUM(F1535)*0.25</f>
        <v>0.5</v>
      </c>
      <c r="H1535" s="23"/>
      <c r="I1535" s="10">
        <f t="shared" si="454"/>
        <v>0</v>
      </c>
    </row>
    <row r="1536" spans="1:13">
      <c r="B1536" s="11" t="s">
        <v>13</v>
      </c>
      <c r="C1536" s="12" t="s">
        <v>14</v>
      </c>
      <c r="D1536" s="28" t="s">
        <v>558</v>
      </c>
      <c r="E1536" s="28"/>
      <c r="F1536" s="186"/>
      <c r="G1536" s="34">
        <v>0.25</v>
      </c>
      <c r="H1536" s="23"/>
      <c r="I1536" s="10">
        <f t="shared" si="454"/>
        <v>0</v>
      </c>
    </row>
    <row r="1537" spans="1:13">
      <c r="B1537" s="11" t="s">
        <v>13</v>
      </c>
      <c r="C1537" s="12" t="s">
        <v>14</v>
      </c>
      <c r="D1537" s="28" t="s">
        <v>113</v>
      </c>
      <c r="E1537" s="28"/>
      <c r="F1537" s="28"/>
      <c r="G1537" s="34">
        <f>SUM(G1534:G1535)</f>
        <v>0.73760000000000003</v>
      </c>
      <c r="H1537" s="23"/>
      <c r="I1537" s="10">
        <f t="shared" si="454"/>
        <v>0</v>
      </c>
    </row>
    <row r="1538" spans="1:13">
      <c r="B1538" s="11" t="s">
        <v>13</v>
      </c>
      <c r="C1538" s="12" t="s">
        <v>15</v>
      </c>
      <c r="D1538" s="28"/>
      <c r="E1538" s="28"/>
      <c r="F1538" s="28"/>
      <c r="G1538" s="34">
        <v>1</v>
      </c>
      <c r="H1538" s="23"/>
      <c r="I1538" s="10">
        <f t="shared" si="454"/>
        <v>0</v>
      </c>
    </row>
    <row r="1539" spans="1:13">
      <c r="B1539" s="11" t="s">
        <v>13</v>
      </c>
      <c r="C1539" s="12" t="s">
        <v>15</v>
      </c>
      <c r="D1539" s="28"/>
      <c r="E1539" s="28"/>
      <c r="F1539" s="28"/>
      <c r="G1539" s="34"/>
      <c r="H1539" s="23"/>
      <c r="I1539" s="10">
        <f t="shared" ref="I1539" si="455">SUM(G1539*H1539)</f>
        <v>0</v>
      </c>
    </row>
    <row r="1540" spans="1:13">
      <c r="B1540" s="11" t="s">
        <v>13</v>
      </c>
      <c r="C1540" s="12" t="s">
        <v>15</v>
      </c>
      <c r="D1540" s="28"/>
      <c r="E1540" s="28"/>
      <c r="F1540" s="28"/>
      <c r="G1540" s="34"/>
      <c r="H1540" s="23"/>
      <c r="I1540" s="10">
        <f t="shared" ref="I1540:I1547" si="456">SUM(G1540*H1540)</f>
        <v>0</v>
      </c>
    </row>
    <row r="1541" spans="1:13">
      <c r="B1541" s="11" t="s">
        <v>13</v>
      </c>
      <c r="C1541" s="12" t="s">
        <v>16</v>
      </c>
      <c r="D1541" s="28"/>
      <c r="E1541" s="28"/>
      <c r="F1541" s="28"/>
      <c r="G1541" s="34">
        <f>SUM(G1529)/15</f>
        <v>0.39600000000000002</v>
      </c>
      <c r="H1541" s="23"/>
      <c r="I1541" s="10">
        <f t="shared" si="456"/>
        <v>0</v>
      </c>
    </row>
    <row r="1542" spans="1:13">
      <c r="B1542" s="11" t="s">
        <v>13</v>
      </c>
      <c r="C1542" s="12" t="s">
        <v>16</v>
      </c>
      <c r="D1542" s="28"/>
      <c r="E1542" s="28"/>
      <c r="F1542" s="28"/>
      <c r="G1542" s="34"/>
      <c r="H1542" s="23"/>
      <c r="I1542" s="10">
        <f t="shared" si="456"/>
        <v>0</v>
      </c>
    </row>
    <row r="1543" spans="1:13">
      <c r="B1543" s="11" t="s">
        <v>21</v>
      </c>
      <c r="C1543" s="12" t="s">
        <v>14</v>
      </c>
      <c r="D1543" s="28"/>
      <c r="E1543" s="28"/>
      <c r="F1543" s="28"/>
      <c r="G1543" s="22">
        <f>SUM(G1534:G1537)</f>
        <v>1.7252000000000001</v>
      </c>
      <c r="H1543" s="15">
        <v>37.42</v>
      </c>
      <c r="I1543" s="10">
        <f t="shared" si="456"/>
        <v>64.556984</v>
      </c>
      <c r="K1543" s="5">
        <f>SUM(G1543)*I1527</f>
        <v>1.7252000000000001</v>
      </c>
    </row>
    <row r="1544" spans="1:13">
      <c r="B1544" s="11" t="s">
        <v>21</v>
      </c>
      <c r="C1544" s="12" t="s">
        <v>15</v>
      </c>
      <c r="D1544" s="28"/>
      <c r="E1544" s="28"/>
      <c r="F1544" s="28"/>
      <c r="G1544" s="22">
        <f>SUM(G1538:G1540)</f>
        <v>1</v>
      </c>
      <c r="H1544" s="15">
        <v>37.42</v>
      </c>
      <c r="I1544" s="10">
        <f t="shared" si="456"/>
        <v>37.42</v>
      </c>
      <c r="L1544" s="5">
        <f>SUM(G1544)*I1527</f>
        <v>1</v>
      </c>
    </row>
    <row r="1545" spans="1:13">
      <c r="B1545" s="11" t="s">
        <v>21</v>
      </c>
      <c r="C1545" s="12" t="s">
        <v>16</v>
      </c>
      <c r="D1545" s="28"/>
      <c r="E1545" s="28"/>
      <c r="F1545" s="28"/>
      <c r="G1545" s="22">
        <f>SUM(G1541:G1542)</f>
        <v>0.39600000000000002</v>
      </c>
      <c r="H1545" s="15">
        <v>37.42</v>
      </c>
      <c r="I1545" s="10">
        <f t="shared" si="456"/>
        <v>14.818320000000002</v>
      </c>
      <c r="M1545" s="5">
        <f>SUM(G1545)*I1527</f>
        <v>0.39600000000000002</v>
      </c>
    </row>
    <row r="1546" spans="1:13">
      <c r="B1546" s="11" t="s">
        <v>13</v>
      </c>
      <c r="C1546" s="12" t="s">
        <v>17</v>
      </c>
      <c r="D1546" s="28"/>
      <c r="E1546" s="28"/>
      <c r="F1546" s="28"/>
      <c r="G1546" s="34">
        <v>0.25</v>
      </c>
      <c r="H1546" s="15">
        <v>37.42</v>
      </c>
      <c r="I1546" s="10">
        <f t="shared" si="456"/>
        <v>9.3550000000000004</v>
      </c>
      <c r="L1546" s="5">
        <f>SUM(G1546)*I1527</f>
        <v>0.25</v>
      </c>
    </row>
    <row r="1547" spans="1:13">
      <c r="B1547" s="11" t="s">
        <v>12</v>
      </c>
      <c r="C1547" s="12"/>
      <c r="D1547" s="28"/>
      <c r="E1547" s="28"/>
      <c r="F1547" s="28"/>
      <c r="G1547" s="10"/>
      <c r="H1547" s="15">
        <v>37.42</v>
      </c>
      <c r="I1547" s="10">
        <f t="shared" si="456"/>
        <v>0</v>
      </c>
    </row>
    <row r="1548" spans="1:13">
      <c r="B1548" s="11" t="s">
        <v>11</v>
      </c>
      <c r="C1548" s="12"/>
      <c r="D1548" s="28"/>
      <c r="E1548" s="28"/>
      <c r="F1548" s="28"/>
      <c r="G1548" s="10">
        <v>1</v>
      </c>
      <c r="H1548" s="15">
        <f>SUM(I1529:I1547)*0.01</f>
        <v>1.8711802899999999</v>
      </c>
      <c r="I1548" s="10">
        <f>SUM(G1548*H1548)</f>
        <v>1.8711802899999999</v>
      </c>
    </row>
    <row r="1549" spans="1:13" s="2" customFormat="1" ht="13.6">
      <c r="B1549" s="8" t="s">
        <v>10</v>
      </c>
      <c r="D1549" s="27"/>
      <c r="E1549" s="27"/>
      <c r="F1549" s="27"/>
      <c r="G1549" s="6">
        <f>SUM(G1543:G1546)</f>
        <v>3.3712</v>
      </c>
      <c r="H1549" s="14"/>
      <c r="I1549" s="6">
        <f>SUM(I1529:I1548)</f>
        <v>188.98920928999999</v>
      </c>
      <c r="J1549" s="6">
        <f>SUM(I1549)*I1527</f>
        <v>188.98920928999999</v>
      </c>
      <c r="K1549" s="6">
        <f>SUM(K1543:K1548)</f>
        <v>1.7252000000000001</v>
      </c>
      <c r="L1549" s="6">
        <f t="shared" ref="L1549:M1549" si="457">SUM(L1543:L1548)</f>
        <v>1.25</v>
      </c>
      <c r="M1549" s="6">
        <f t="shared" si="457"/>
        <v>0.39600000000000002</v>
      </c>
    </row>
    <row r="1550" spans="1:13" ht="15.65">
      <c r="A1550" s="3" t="s">
        <v>9</v>
      </c>
      <c r="B1550" s="154" t="s">
        <v>217</v>
      </c>
      <c r="C1550" s="12" t="s">
        <v>392</v>
      </c>
      <c r="D1550" s="26">
        <v>1.1399999999999999</v>
      </c>
      <c r="E1550" s="26">
        <v>2.2000000000000002</v>
      </c>
      <c r="F1550" s="182">
        <v>0.33</v>
      </c>
      <c r="G1550" s="5" t="s">
        <v>566</v>
      </c>
      <c r="H1550" s="13" t="s">
        <v>22</v>
      </c>
      <c r="I1550" s="24">
        <v>1</v>
      </c>
    </row>
    <row r="1551" spans="1:13" s="2" customFormat="1" ht="13.6">
      <c r="A1551" s="77" t="s">
        <v>118</v>
      </c>
      <c r="B1551" s="8" t="s">
        <v>3</v>
      </c>
      <c r="C1551" s="2" t="s">
        <v>4</v>
      </c>
      <c r="D1551" s="27" t="s">
        <v>5</v>
      </c>
      <c r="E1551" s="27" t="s">
        <v>5</v>
      </c>
      <c r="F1551" s="27" t="s">
        <v>23</v>
      </c>
      <c r="G1551" s="6" t="s">
        <v>6</v>
      </c>
      <c r="H1551" s="14" t="s">
        <v>7</v>
      </c>
      <c r="I1551" s="6" t="s">
        <v>8</v>
      </c>
      <c r="J1551" s="6"/>
      <c r="K1551" s="6" t="s">
        <v>18</v>
      </c>
      <c r="L1551" s="6" t="s">
        <v>19</v>
      </c>
      <c r="M1551" s="6" t="s">
        <v>20</v>
      </c>
    </row>
    <row r="1552" spans="1:13">
      <c r="A1552" s="30" t="s">
        <v>24</v>
      </c>
      <c r="B1552" s="11" t="s">
        <v>217</v>
      </c>
      <c r="C1552" s="12" t="s">
        <v>585</v>
      </c>
      <c r="D1552" s="28">
        <v>0.17499999999999999</v>
      </c>
      <c r="E1552" s="28">
        <v>0.05</v>
      </c>
      <c r="F1552" s="28">
        <f t="shared" ref="F1552" si="458">SUM(D1552*E1552)</f>
        <v>8.7499999999999991E-3</v>
      </c>
      <c r="G1552" s="10">
        <f>SUM(D1550+E1550+E1550+0.4)*2</f>
        <v>11.88</v>
      </c>
      <c r="H1552" s="15">
        <v>1247.4000000000001</v>
      </c>
      <c r="I1552" s="10">
        <f t="shared" ref="I1552" si="459">SUM(F1552*G1552)*H1552</f>
        <v>129.66723000000002</v>
      </c>
    </row>
    <row r="1553" spans="1:12">
      <c r="A1553" s="30" t="s">
        <v>24</v>
      </c>
      <c r="B1553" s="11" t="s">
        <v>580</v>
      </c>
      <c r="C1553" s="12" t="s">
        <v>585</v>
      </c>
      <c r="D1553" s="28">
        <v>0.17499999999999999</v>
      </c>
      <c r="E1553" s="28">
        <v>0.05</v>
      </c>
      <c r="F1553" s="28">
        <f t="shared" ref="F1553" si="460">SUM(D1553*E1553)</f>
        <v>8.7499999999999991E-3</v>
      </c>
      <c r="G1553" s="10">
        <f>SUM(D1550)*2</f>
        <v>2.2799999999999998</v>
      </c>
      <c r="H1553" s="15">
        <v>1247.4000000000001</v>
      </c>
      <c r="I1553" s="10">
        <f t="shared" ref="I1553" si="461">SUM(F1553*G1553)*H1553</f>
        <v>24.885629999999995</v>
      </c>
    </row>
    <row r="1554" spans="1:12">
      <c r="A1554" s="31" t="s">
        <v>39</v>
      </c>
      <c r="B1554" s="11" t="s">
        <v>558</v>
      </c>
      <c r="C1554" s="12"/>
      <c r="D1554" s="28"/>
      <c r="E1554" s="28"/>
      <c r="F1554" s="28"/>
      <c r="G1554" s="10">
        <v>0</v>
      </c>
      <c r="H1554" s="15">
        <v>2.5</v>
      </c>
      <c r="I1554" s="10">
        <f t="shared" ref="I1554:I1556" si="462">SUM(G1554*H1554)</f>
        <v>0</v>
      </c>
    </row>
    <row r="1555" spans="1:12">
      <c r="A1555" s="31" t="s">
        <v>39</v>
      </c>
      <c r="B1555" s="11" t="s">
        <v>559</v>
      </c>
      <c r="C1555" s="12"/>
      <c r="D1555" s="28"/>
      <c r="E1555" s="28"/>
      <c r="F1555" s="28"/>
      <c r="G1555" s="10">
        <v>3</v>
      </c>
      <c r="H1555" s="15">
        <v>3.5</v>
      </c>
      <c r="I1555" s="10">
        <f t="shared" si="462"/>
        <v>10.5</v>
      </c>
    </row>
    <row r="1556" spans="1:12">
      <c r="A1556" s="31" t="s">
        <v>39</v>
      </c>
      <c r="B1556" s="11" t="s">
        <v>560</v>
      </c>
      <c r="C1556" s="12"/>
      <c r="D1556" s="28"/>
      <c r="E1556" s="28"/>
      <c r="F1556" s="28"/>
      <c r="G1556" s="10">
        <v>0</v>
      </c>
      <c r="H1556" s="15">
        <v>1.5</v>
      </c>
      <c r="I1556" s="10">
        <f t="shared" si="462"/>
        <v>0</v>
      </c>
    </row>
    <row r="1557" spans="1:12">
      <c r="B1557" s="11" t="s">
        <v>27</v>
      </c>
      <c r="C1557" s="12"/>
      <c r="D1557" s="28"/>
      <c r="E1557" s="28"/>
      <c r="F1557" s="28"/>
      <c r="G1557" s="10">
        <f>SUM(G1552)</f>
        <v>11.88</v>
      </c>
      <c r="H1557" s="15">
        <f>SUM(D1552+D1552+E1552+E1552)*2</f>
        <v>0.89999999999999991</v>
      </c>
      <c r="I1557" s="10">
        <f t="shared" ref="I1557:I1562" si="463">SUM(G1557*H1557)</f>
        <v>10.692</v>
      </c>
    </row>
    <row r="1558" spans="1:12">
      <c r="B1558" s="11" t="s">
        <v>13</v>
      </c>
      <c r="C1558" s="12" t="s">
        <v>14</v>
      </c>
      <c r="D1558" s="28" t="s">
        <v>29</v>
      </c>
      <c r="E1558" s="28"/>
      <c r="F1558" s="28">
        <f>SUM(G1552:G1552)</f>
        <v>11.88</v>
      </c>
      <c r="G1558" s="34">
        <f>SUM(F1558)/25</f>
        <v>0.47520000000000001</v>
      </c>
      <c r="H1558" s="23"/>
      <c r="I1558" s="10">
        <f t="shared" si="463"/>
        <v>0</v>
      </c>
    </row>
    <row r="1559" spans="1:12">
      <c r="B1559" s="11" t="s">
        <v>13</v>
      </c>
      <c r="C1559" s="12" t="s">
        <v>14</v>
      </c>
      <c r="D1559" s="28" t="s">
        <v>60</v>
      </c>
      <c r="E1559" s="28"/>
      <c r="F1559" s="81">
        <v>4</v>
      </c>
      <c r="G1559" s="34">
        <f>SUM(F1559)*0.25</f>
        <v>1</v>
      </c>
      <c r="H1559" s="23"/>
      <c r="I1559" s="10">
        <f t="shared" si="463"/>
        <v>0</v>
      </c>
    </row>
    <row r="1560" spans="1:12">
      <c r="B1560" s="11" t="s">
        <v>13</v>
      </c>
      <c r="C1560" s="12" t="s">
        <v>14</v>
      </c>
      <c r="D1560" s="28" t="s">
        <v>558</v>
      </c>
      <c r="E1560" s="28"/>
      <c r="F1560" s="186"/>
      <c r="G1560" s="34">
        <v>0.25</v>
      </c>
      <c r="H1560" s="23"/>
      <c r="I1560" s="10">
        <f t="shared" si="463"/>
        <v>0</v>
      </c>
    </row>
    <row r="1561" spans="1:12">
      <c r="B1561" s="11" t="s">
        <v>13</v>
      </c>
      <c r="C1561" s="12" t="s">
        <v>14</v>
      </c>
      <c r="D1561" s="28" t="s">
        <v>113</v>
      </c>
      <c r="E1561" s="28"/>
      <c r="F1561" s="28"/>
      <c r="G1561" s="34">
        <f>SUM(G1558:G1559)</f>
        <v>1.4752000000000001</v>
      </c>
      <c r="H1561" s="23"/>
      <c r="I1561" s="10">
        <f t="shared" si="463"/>
        <v>0</v>
      </c>
    </row>
    <row r="1562" spans="1:12">
      <c r="B1562" s="11" t="s">
        <v>13</v>
      </c>
      <c r="C1562" s="12" t="s">
        <v>15</v>
      </c>
      <c r="D1562" s="28" t="s">
        <v>599</v>
      </c>
      <c r="E1562" s="28"/>
      <c r="F1562" s="28"/>
      <c r="G1562" s="34">
        <v>1</v>
      </c>
      <c r="H1562" s="23"/>
      <c r="I1562" s="10">
        <f t="shared" si="463"/>
        <v>0</v>
      </c>
    </row>
    <row r="1563" spans="1:12">
      <c r="B1563" s="11" t="s">
        <v>13</v>
      </c>
      <c r="C1563" s="12" t="s">
        <v>15</v>
      </c>
      <c r="D1563" s="28" t="s">
        <v>600</v>
      </c>
      <c r="E1563" s="28"/>
      <c r="F1563" s="28"/>
      <c r="G1563" s="34">
        <v>1</v>
      </c>
      <c r="H1563" s="23"/>
      <c r="I1563" s="10">
        <f t="shared" ref="I1563" si="464">SUM(G1563*H1563)</f>
        <v>0</v>
      </c>
    </row>
    <row r="1564" spans="1:12">
      <c r="B1564" s="11" t="s">
        <v>13</v>
      </c>
      <c r="C1564" s="12" t="s">
        <v>15</v>
      </c>
      <c r="D1564" s="28"/>
      <c r="E1564" s="28"/>
      <c r="F1564" s="28"/>
      <c r="G1564" s="34"/>
      <c r="H1564" s="23"/>
      <c r="I1564" s="10">
        <f t="shared" ref="I1564:I1571" si="465">SUM(G1564*H1564)</f>
        <v>0</v>
      </c>
    </row>
    <row r="1565" spans="1:12">
      <c r="B1565" s="11" t="s">
        <v>13</v>
      </c>
      <c r="C1565" s="12" t="s">
        <v>16</v>
      </c>
      <c r="D1565" s="28"/>
      <c r="E1565" s="28"/>
      <c r="F1565" s="28"/>
      <c r="G1565" s="34">
        <f>SUM(G1552)/15</f>
        <v>0.79200000000000004</v>
      </c>
      <c r="H1565" s="23"/>
      <c r="I1565" s="10">
        <f t="shared" si="465"/>
        <v>0</v>
      </c>
    </row>
    <row r="1566" spans="1:12">
      <c r="B1566" s="11" t="s">
        <v>13</v>
      </c>
      <c r="C1566" s="12" t="s">
        <v>16</v>
      </c>
      <c r="D1566" s="28"/>
      <c r="E1566" s="28"/>
      <c r="F1566" s="28"/>
      <c r="G1566" s="34"/>
      <c r="H1566" s="23"/>
      <c r="I1566" s="10">
        <f t="shared" si="465"/>
        <v>0</v>
      </c>
    </row>
    <row r="1567" spans="1:12">
      <c r="B1567" s="11" t="s">
        <v>21</v>
      </c>
      <c r="C1567" s="12" t="s">
        <v>14</v>
      </c>
      <c r="D1567" s="28"/>
      <c r="E1567" s="28"/>
      <c r="F1567" s="28"/>
      <c r="G1567" s="22">
        <f>SUM(G1558:G1561)</f>
        <v>3.2004000000000001</v>
      </c>
      <c r="H1567" s="15">
        <v>37.42</v>
      </c>
      <c r="I1567" s="10">
        <f t="shared" si="465"/>
        <v>119.75896800000001</v>
      </c>
      <c r="K1567" s="5">
        <f>SUM(G1567)*I1550</f>
        <v>3.2004000000000001</v>
      </c>
    </row>
    <row r="1568" spans="1:12">
      <c r="B1568" s="11" t="s">
        <v>21</v>
      </c>
      <c r="C1568" s="12" t="s">
        <v>15</v>
      </c>
      <c r="D1568" s="28"/>
      <c r="E1568" s="28"/>
      <c r="F1568" s="28"/>
      <c r="G1568" s="22">
        <f>SUM(G1562:G1564)</f>
        <v>2</v>
      </c>
      <c r="H1568" s="15">
        <v>37.42</v>
      </c>
      <c r="I1568" s="10">
        <f t="shared" si="465"/>
        <v>74.84</v>
      </c>
      <c r="L1568" s="5">
        <f>SUM(G1568)*I1550</f>
        <v>2</v>
      </c>
    </row>
    <row r="1569" spans="1:13">
      <c r="B1569" s="11" t="s">
        <v>21</v>
      </c>
      <c r="C1569" s="12" t="s">
        <v>16</v>
      </c>
      <c r="D1569" s="28"/>
      <c r="E1569" s="28"/>
      <c r="F1569" s="28"/>
      <c r="G1569" s="22">
        <f>SUM(G1565:G1566)</f>
        <v>0.79200000000000004</v>
      </c>
      <c r="H1569" s="15">
        <v>37.42</v>
      </c>
      <c r="I1569" s="10">
        <f t="shared" si="465"/>
        <v>29.636640000000003</v>
      </c>
      <c r="M1569" s="5">
        <f>SUM(G1569)*I1550</f>
        <v>0.79200000000000004</v>
      </c>
    </row>
    <row r="1570" spans="1:13">
      <c r="B1570" s="11" t="s">
        <v>13</v>
      </c>
      <c r="C1570" s="12" t="s">
        <v>17</v>
      </c>
      <c r="D1570" s="28"/>
      <c r="E1570" s="28"/>
      <c r="F1570" s="28"/>
      <c r="G1570" s="34">
        <v>0.25</v>
      </c>
      <c r="H1570" s="15">
        <v>37.42</v>
      </c>
      <c r="I1570" s="10">
        <f t="shared" si="465"/>
        <v>9.3550000000000004</v>
      </c>
      <c r="L1570" s="5">
        <f>SUM(G1570)*I1550</f>
        <v>0.25</v>
      </c>
    </row>
    <row r="1571" spans="1:13">
      <c r="B1571" s="11" t="s">
        <v>12</v>
      </c>
      <c r="C1571" s="12"/>
      <c r="D1571" s="28"/>
      <c r="E1571" s="28"/>
      <c r="F1571" s="28"/>
      <c r="G1571" s="10"/>
      <c r="H1571" s="15">
        <v>37.42</v>
      </c>
      <c r="I1571" s="10">
        <f t="shared" si="465"/>
        <v>0</v>
      </c>
    </row>
    <row r="1572" spans="1:13">
      <c r="B1572" s="11" t="s">
        <v>11</v>
      </c>
      <c r="C1572" s="12"/>
      <c r="D1572" s="28"/>
      <c r="E1572" s="28"/>
      <c r="F1572" s="28"/>
      <c r="G1572" s="10">
        <v>1</v>
      </c>
      <c r="H1572" s="15">
        <f>SUM(I1552:I1571)*0.01</f>
        <v>4.0933546800000009</v>
      </c>
      <c r="I1572" s="10">
        <f>SUM(G1572*H1572)</f>
        <v>4.0933546800000009</v>
      </c>
    </row>
    <row r="1573" spans="1:13" s="2" customFormat="1" ht="13.6">
      <c r="B1573" s="8" t="s">
        <v>10</v>
      </c>
      <c r="D1573" s="27"/>
      <c r="E1573" s="27"/>
      <c r="F1573" s="27"/>
      <c r="G1573" s="6">
        <f>SUM(G1567:G1570)</f>
        <v>6.2423999999999999</v>
      </c>
      <c r="H1573" s="14"/>
      <c r="I1573" s="6">
        <f>SUM(I1552:I1572)</f>
        <v>413.42882268000005</v>
      </c>
      <c r="J1573" s="6">
        <f>SUM(I1573)*I1550</f>
        <v>413.42882268000005</v>
      </c>
      <c r="K1573" s="6">
        <f>SUM(K1567:K1572)</f>
        <v>3.2004000000000001</v>
      </c>
      <c r="L1573" s="6">
        <f t="shared" ref="L1573:M1573" si="466">SUM(L1567:L1572)</f>
        <v>2.25</v>
      </c>
      <c r="M1573" s="6">
        <f t="shared" si="466"/>
        <v>0.79200000000000004</v>
      </c>
    </row>
    <row r="1574" spans="1:13" ht="15.65">
      <c r="A1574" s="3" t="s">
        <v>9</v>
      </c>
      <c r="B1574" s="154" t="s">
        <v>217</v>
      </c>
      <c r="C1574" s="12" t="s">
        <v>392</v>
      </c>
      <c r="D1574" s="26">
        <v>1.595</v>
      </c>
      <c r="E1574" s="26">
        <v>2.2000000000000002</v>
      </c>
      <c r="F1574" s="182">
        <v>0.10199999999999999</v>
      </c>
      <c r="G1574" s="5" t="s">
        <v>566</v>
      </c>
      <c r="H1574" s="13" t="s">
        <v>22</v>
      </c>
      <c r="I1574" s="24">
        <v>2</v>
      </c>
    </row>
    <row r="1575" spans="1:13" s="2" customFormat="1" ht="13.6">
      <c r="A1575" s="77" t="s">
        <v>118</v>
      </c>
      <c r="B1575" s="8" t="s">
        <v>3</v>
      </c>
      <c r="C1575" s="2" t="s">
        <v>4</v>
      </c>
      <c r="D1575" s="27" t="s">
        <v>5</v>
      </c>
      <c r="E1575" s="27" t="s">
        <v>5</v>
      </c>
      <c r="F1575" s="27" t="s">
        <v>23</v>
      </c>
      <c r="G1575" s="6" t="s">
        <v>6</v>
      </c>
      <c r="H1575" s="14" t="s">
        <v>7</v>
      </c>
      <c r="I1575" s="6" t="s">
        <v>8</v>
      </c>
      <c r="J1575" s="6"/>
      <c r="K1575" s="6" t="s">
        <v>18</v>
      </c>
      <c r="L1575" s="6" t="s">
        <v>19</v>
      </c>
      <c r="M1575" s="6" t="s">
        <v>20</v>
      </c>
    </row>
    <row r="1576" spans="1:13">
      <c r="A1576" s="30" t="s">
        <v>24</v>
      </c>
      <c r="B1576" s="11" t="s">
        <v>217</v>
      </c>
      <c r="C1576" s="12" t="s">
        <v>585</v>
      </c>
      <c r="D1576" s="28">
        <v>0.125</v>
      </c>
      <c r="E1576" s="28">
        <v>0.05</v>
      </c>
      <c r="F1576" s="28">
        <f t="shared" ref="F1576" si="467">SUM(D1576*E1576)</f>
        <v>6.2500000000000003E-3</v>
      </c>
      <c r="G1576" s="10">
        <f>SUM(D1574+E1574+E1574+0.4)</f>
        <v>6.3950000000000005</v>
      </c>
      <c r="H1576" s="15">
        <v>1247.4000000000001</v>
      </c>
      <c r="I1576" s="10">
        <f t="shared" ref="I1576" si="468">SUM(F1576*G1576)*H1576</f>
        <v>49.857018750000009</v>
      </c>
    </row>
    <row r="1577" spans="1:13">
      <c r="A1577" s="31" t="s">
        <v>39</v>
      </c>
      <c r="B1577" s="11" t="s">
        <v>558</v>
      </c>
      <c r="C1577" s="12"/>
      <c r="D1577" s="28"/>
      <c r="E1577" s="28"/>
      <c r="F1577" s="28"/>
      <c r="G1577" s="10">
        <v>0</v>
      </c>
      <c r="H1577" s="15">
        <v>2.5</v>
      </c>
      <c r="I1577" s="10">
        <f t="shared" ref="I1577:I1579" si="469">SUM(G1577*H1577)</f>
        <v>0</v>
      </c>
    </row>
    <row r="1578" spans="1:13">
      <c r="A1578" s="31" t="s">
        <v>39</v>
      </c>
      <c r="B1578" s="11" t="s">
        <v>559</v>
      </c>
      <c r="C1578" s="12"/>
      <c r="D1578" s="28"/>
      <c r="E1578" s="28"/>
      <c r="F1578" s="28"/>
      <c r="G1578" s="10">
        <v>3</v>
      </c>
      <c r="H1578" s="15">
        <v>3.5</v>
      </c>
      <c r="I1578" s="10">
        <f t="shared" si="469"/>
        <v>10.5</v>
      </c>
    </row>
    <row r="1579" spans="1:13">
      <c r="A1579" s="31" t="s">
        <v>39</v>
      </c>
      <c r="B1579" s="11" t="s">
        <v>560</v>
      </c>
      <c r="C1579" s="12"/>
      <c r="D1579" s="28"/>
      <c r="E1579" s="28"/>
      <c r="F1579" s="28"/>
      <c r="G1579" s="10">
        <v>0</v>
      </c>
      <c r="H1579" s="15">
        <v>1.5</v>
      </c>
      <c r="I1579" s="10">
        <f t="shared" si="469"/>
        <v>0</v>
      </c>
    </row>
    <row r="1580" spans="1:13">
      <c r="B1580" s="11" t="s">
        <v>27</v>
      </c>
      <c r="C1580" s="12"/>
      <c r="D1580" s="28"/>
      <c r="E1580" s="28"/>
      <c r="F1580" s="28"/>
      <c r="G1580" s="10">
        <f>SUM(G1576)</f>
        <v>6.3950000000000005</v>
      </c>
      <c r="H1580" s="15">
        <f>SUM(D1576+D1576+E1576+E1576)*2</f>
        <v>0.7</v>
      </c>
      <c r="I1580" s="10">
        <f t="shared" ref="I1580:I1585" si="470">SUM(G1580*H1580)</f>
        <v>4.4764999999999997</v>
      </c>
    </row>
    <row r="1581" spans="1:13">
      <c r="B1581" s="11" t="s">
        <v>13</v>
      </c>
      <c r="C1581" s="12" t="s">
        <v>14</v>
      </c>
      <c r="D1581" s="28" t="s">
        <v>29</v>
      </c>
      <c r="E1581" s="28"/>
      <c r="F1581" s="28">
        <f>SUM(G1576:G1576)</f>
        <v>6.3950000000000005</v>
      </c>
      <c r="G1581" s="34">
        <f>SUM(F1581)/25</f>
        <v>0.25580000000000003</v>
      </c>
      <c r="H1581" s="23"/>
      <c r="I1581" s="10">
        <f t="shared" si="470"/>
        <v>0</v>
      </c>
    </row>
    <row r="1582" spans="1:13">
      <c r="B1582" s="11" t="s">
        <v>13</v>
      </c>
      <c r="C1582" s="12" t="s">
        <v>14</v>
      </c>
      <c r="D1582" s="28" t="s">
        <v>60</v>
      </c>
      <c r="E1582" s="28"/>
      <c r="F1582" s="81">
        <v>2</v>
      </c>
      <c r="G1582" s="34">
        <f>SUM(F1582)*0.25</f>
        <v>0.5</v>
      </c>
      <c r="H1582" s="23"/>
      <c r="I1582" s="10">
        <f t="shared" si="470"/>
        <v>0</v>
      </c>
    </row>
    <row r="1583" spans="1:13">
      <c r="B1583" s="11" t="s">
        <v>13</v>
      </c>
      <c r="C1583" s="12" t="s">
        <v>14</v>
      </c>
      <c r="D1583" s="28" t="s">
        <v>558</v>
      </c>
      <c r="E1583" s="28"/>
      <c r="F1583" s="186"/>
      <c r="G1583" s="34">
        <v>0.25</v>
      </c>
      <c r="H1583" s="23"/>
      <c r="I1583" s="10">
        <f t="shared" si="470"/>
        <v>0</v>
      </c>
    </row>
    <row r="1584" spans="1:13">
      <c r="B1584" s="11" t="s">
        <v>13</v>
      </c>
      <c r="C1584" s="12" t="s">
        <v>14</v>
      </c>
      <c r="D1584" s="28" t="s">
        <v>113</v>
      </c>
      <c r="E1584" s="28"/>
      <c r="F1584" s="28"/>
      <c r="G1584" s="34">
        <f>SUM(G1581:G1582)</f>
        <v>0.75580000000000003</v>
      </c>
      <c r="H1584" s="23"/>
      <c r="I1584" s="10">
        <f t="shared" si="470"/>
        <v>0</v>
      </c>
    </row>
    <row r="1585" spans="1:13">
      <c r="B1585" s="11" t="s">
        <v>13</v>
      </c>
      <c r="C1585" s="12" t="s">
        <v>15</v>
      </c>
      <c r="D1585" s="28"/>
      <c r="E1585" s="28"/>
      <c r="F1585" s="28"/>
      <c r="G1585" s="34">
        <v>1</v>
      </c>
      <c r="H1585" s="23"/>
      <c r="I1585" s="10">
        <f t="shared" si="470"/>
        <v>0</v>
      </c>
    </row>
    <row r="1586" spans="1:13">
      <c r="B1586" s="11" t="s">
        <v>13</v>
      </c>
      <c r="C1586" s="12" t="s">
        <v>15</v>
      </c>
      <c r="D1586" s="28"/>
      <c r="E1586" s="28"/>
      <c r="F1586" s="28"/>
      <c r="G1586" s="34"/>
      <c r="H1586" s="23"/>
      <c r="I1586" s="10">
        <f t="shared" ref="I1586" si="471">SUM(G1586*H1586)</f>
        <v>0</v>
      </c>
    </row>
    <row r="1587" spans="1:13">
      <c r="B1587" s="11" t="s">
        <v>13</v>
      </c>
      <c r="C1587" s="12" t="s">
        <v>15</v>
      </c>
      <c r="D1587" s="28"/>
      <c r="E1587" s="28"/>
      <c r="F1587" s="28"/>
      <c r="G1587" s="34"/>
      <c r="H1587" s="23"/>
      <c r="I1587" s="10">
        <f t="shared" ref="I1587:I1594" si="472">SUM(G1587*H1587)</f>
        <v>0</v>
      </c>
    </row>
    <row r="1588" spans="1:13">
      <c r="B1588" s="11" t="s">
        <v>13</v>
      </c>
      <c r="C1588" s="12" t="s">
        <v>16</v>
      </c>
      <c r="D1588" s="28"/>
      <c r="E1588" s="28"/>
      <c r="F1588" s="28"/>
      <c r="G1588" s="34">
        <f>SUM(G1576)/15</f>
        <v>0.42633333333333334</v>
      </c>
      <c r="H1588" s="23"/>
      <c r="I1588" s="10">
        <f t="shared" si="472"/>
        <v>0</v>
      </c>
    </row>
    <row r="1589" spans="1:13">
      <c r="B1589" s="11" t="s">
        <v>13</v>
      </c>
      <c r="C1589" s="12" t="s">
        <v>16</v>
      </c>
      <c r="D1589" s="28"/>
      <c r="E1589" s="28"/>
      <c r="F1589" s="28"/>
      <c r="G1589" s="34"/>
      <c r="H1589" s="23"/>
      <c r="I1589" s="10">
        <f t="shared" si="472"/>
        <v>0</v>
      </c>
    </row>
    <row r="1590" spans="1:13">
      <c r="B1590" s="11" t="s">
        <v>21</v>
      </c>
      <c r="C1590" s="12" t="s">
        <v>14</v>
      </c>
      <c r="D1590" s="28"/>
      <c r="E1590" s="28"/>
      <c r="F1590" s="28"/>
      <c r="G1590" s="22">
        <f>SUM(G1581:G1584)</f>
        <v>1.7616000000000001</v>
      </c>
      <c r="H1590" s="15">
        <v>37.42</v>
      </c>
      <c r="I1590" s="10">
        <f t="shared" si="472"/>
        <v>65.919072</v>
      </c>
      <c r="K1590" s="5">
        <f>SUM(G1590)*I1574</f>
        <v>3.5232000000000001</v>
      </c>
    </row>
    <row r="1591" spans="1:13">
      <c r="B1591" s="11" t="s">
        <v>21</v>
      </c>
      <c r="C1591" s="12" t="s">
        <v>15</v>
      </c>
      <c r="D1591" s="28"/>
      <c r="E1591" s="28"/>
      <c r="F1591" s="28"/>
      <c r="G1591" s="22">
        <f>SUM(G1585:G1587)</f>
        <v>1</v>
      </c>
      <c r="H1591" s="15">
        <v>37.42</v>
      </c>
      <c r="I1591" s="10">
        <f t="shared" si="472"/>
        <v>37.42</v>
      </c>
      <c r="L1591" s="5">
        <f>SUM(G1591)*I1574</f>
        <v>2</v>
      </c>
    </row>
    <row r="1592" spans="1:13">
      <c r="B1592" s="11" t="s">
        <v>21</v>
      </c>
      <c r="C1592" s="12" t="s">
        <v>16</v>
      </c>
      <c r="D1592" s="28"/>
      <c r="E1592" s="28"/>
      <c r="F1592" s="28"/>
      <c r="G1592" s="22">
        <f>SUM(G1588:G1589)</f>
        <v>0.42633333333333334</v>
      </c>
      <c r="H1592" s="15">
        <v>37.42</v>
      </c>
      <c r="I1592" s="10">
        <f t="shared" si="472"/>
        <v>15.953393333333334</v>
      </c>
      <c r="M1592" s="5">
        <f>SUM(G1592)*I1574</f>
        <v>0.85266666666666668</v>
      </c>
    </row>
    <row r="1593" spans="1:13">
      <c r="B1593" s="11" t="s">
        <v>13</v>
      </c>
      <c r="C1593" s="12" t="s">
        <v>17</v>
      </c>
      <c r="D1593" s="28"/>
      <c r="E1593" s="28"/>
      <c r="F1593" s="28"/>
      <c r="G1593" s="34">
        <v>0.25</v>
      </c>
      <c r="H1593" s="15">
        <v>37.42</v>
      </c>
      <c r="I1593" s="10">
        <f t="shared" si="472"/>
        <v>9.3550000000000004</v>
      </c>
      <c r="L1593" s="5">
        <f>SUM(G1593)*I1574</f>
        <v>0.5</v>
      </c>
    </row>
    <row r="1594" spans="1:13">
      <c r="B1594" s="11" t="s">
        <v>12</v>
      </c>
      <c r="C1594" s="12"/>
      <c r="D1594" s="28"/>
      <c r="E1594" s="28"/>
      <c r="F1594" s="28"/>
      <c r="G1594" s="10"/>
      <c r="H1594" s="15">
        <v>37.42</v>
      </c>
      <c r="I1594" s="10">
        <f t="shared" si="472"/>
        <v>0</v>
      </c>
    </row>
    <row r="1595" spans="1:13">
      <c r="B1595" s="11" t="s">
        <v>11</v>
      </c>
      <c r="C1595" s="12"/>
      <c r="D1595" s="28"/>
      <c r="E1595" s="28"/>
      <c r="F1595" s="28"/>
      <c r="G1595" s="10">
        <v>1</v>
      </c>
      <c r="H1595" s="15">
        <f>SUM(I1576:I1594)*0.01</f>
        <v>1.9348098408333336</v>
      </c>
      <c r="I1595" s="10">
        <f>SUM(G1595*H1595)</f>
        <v>1.9348098408333336</v>
      </c>
    </row>
    <row r="1596" spans="1:13" s="2" customFormat="1" ht="13.6">
      <c r="B1596" s="8" t="s">
        <v>10</v>
      </c>
      <c r="D1596" s="27"/>
      <c r="E1596" s="27"/>
      <c r="F1596" s="27"/>
      <c r="G1596" s="6">
        <f>SUM(G1590:G1593)</f>
        <v>3.4379333333333335</v>
      </c>
      <c r="H1596" s="14"/>
      <c r="I1596" s="6">
        <f>SUM(I1576:I1595)</f>
        <v>195.41579392416671</v>
      </c>
      <c r="J1596" s="6">
        <f>SUM(I1596)*I1574</f>
        <v>390.83158784833341</v>
      </c>
      <c r="K1596" s="6">
        <f>SUM(K1590:K1595)</f>
        <v>3.5232000000000001</v>
      </c>
      <c r="L1596" s="6">
        <f t="shared" ref="L1596:M1596" si="473">SUM(L1590:L1595)</f>
        <v>2.5</v>
      </c>
      <c r="M1596" s="6">
        <f t="shared" si="473"/>
        <v>0.85266666666666668</v>
      </c>
    </row>
    <row r="1597" spans="1:13" ht="15.65">
      <c r="A1597" s="3" t="s">
        <v>9</v>
      </c>
      <c r="B1597" s="154" t="s">
        <v>217</v>
      </c>
      <c r="C1597" s="12" t="s">
        <v>392</v>
      </c>
      <c r="D1597" s="26">
        <v>1.34</v>
      </c>
      <c r="E1597" s="26">
        <v>2.2999999999999998</v>
      </c>
      <c r="F1597" s="182">
        <v>0.11899999999999999</v>
      </c>
      <c r="G1597" s="5" t="s">
        <v>581</v>
      </c>
      <c r="H1597" s="13" t="s">
        <v>22</v>
      </c>
      <c r="I1597" s="24">
        <v>1</v>
      </c>
    </row>
    <row r="1598" spans="1:13" s="2" customFormat="1" ht="13.6">
      <c r="A1598" s="77" t="s">
        <v>118</v>
      </c>
      <c r="B1598" s="8" t="s">
        <v>3</v>
      </c>
      <c r="C1598" s="2" t="s">
        <v>4</v>
      </c>
      <c r="D1598" s="27" t="s">
        <v>5</v>
      </c>
      <c r="E1598" s="27" t="s">
        <v>5</v>
      </c>
      <c r="F1598" s="27" t="s">
        <v>23</v>
      </c>
      <c r="G1598" s="6" t="s">
        <v>6</v>
      </c>
      <c r="H1598" s="14" t="s">
        <v>7</v>
      </c>
      <c r="I1598" s="6" t="s">
        <v>8</v>
      </c>
      <c r="J1598" s="6"/>
      <c r="K1598" s="6" t="s">
        <v>18</v>
      </c>
      <c r="L1598" s="6" t="s">
        <v>19</v>
      </c>
      <c r="M1598" s="6" t="s">
        <v>20</v>
      </c>
    </row>
    <row r="1599" spans="1:13">
      <c r="A1599" s="30" t="s">
        <v>24</v>
      </c>
      <c r="B1599" s="11" t="s">
        <v>217</v>
      </c>
      <c r="C1599" s="12" t="s">
        <v>578</v>
      </c>
      <c r="D1599" s="28">
        <v>0.125</v>
      </c>
      <c r="E1599" s="28">
        <v>0.05</v>
      </c>
      <c r="F1599" s="28">
        <f t="shared" ref="F1599" si="474">SUM(D1599*E1599)</f>
        <v>6.2500000000000003E-3</v>
      </c>
      <c r="G1599" s="10">
        <f>SUM(D1597+E1597+E1597+0.4)</f>
        <v>6.34</v>
      </c>
      <c r="H1599" s="15">
        <v>1800</v>
      </c>
      <c r="I1599" s="10">
        <f t="shared" ref="I1599" si="475">SUM(F1599*G1599)*H1599</f>
        <v>71.325000000000003</v>
      </c>
    </row>
    <row r="1600" spans="1:13">
      <c r="A1600" s="31" t="s">
        <v>39</v>
      </c>
      <c r="B1600" s="11" t="s">
        <v>558</v>
      </c>
      <c r="C1600" s="12"/>
      <c r="D1600" s="28"/>
      <c r="E1600" s="28"/>
      <c r="F1600" s="28"/>
      <c r="G1600" s="10">
        <v>3</v>
      </c>
      <c r="H1600" s="15">
        <v>2.5</v>
      </c>
      <c r="I1600" s="10">
        <f t="shared" ref="I1600:I1602" si="476">SUM(G1600*H1600)</f>
        <v>7.5</v>
      </c>
    </row>
    <row r="1601" spans="1:13">
      <c r="A1601" s="31" t="s">
        <v>39</v>
      </c>
      <c r="B1601" s="11" t="s">
        <v>559</v>
      </c>
      <c r="C1601" s="12"/>
      <c r="D1601" s="28"/>
      <c r="E1601" s="28"/>
      <c r="F1601" s="28"/>
      <c r="G1601" s="10">
        <v>3</v>
      </c>
      <c r="H1601" s="15">
        <v>3.5</v>
      </c>
      <c r="I1601" s="10">
        <f t="shared" si="476"/>
        <v>10.5</v>
      </c>
    </row>
    <row r="1602" spans="1:13">
      <c r="A1602" s="31" t="s">
        <v>39</v>
      </c>
      <c r="B1602" s="11" t="s">
        <v>560</v>
      </c>
      <c r="C1602" s="12"/>
      <c r="D1602" s="28"/>
      <c r="E1602" s="28"/>
      <c r="F1602" s="28"/>
      <c r="G1602" s="10">
        <v>0</v>
      </c>
      <c r="H1602" s="15">
        <v>1.5</v>
      </c>
      <c r="I1602" s="10">
        <f t="shared" si="476"/>
        <v>0</v>
      </c>
    </row>
    <row r="1603" spans="1:13">
      <c r="B1603" s="11" t="s">
        <v>27</v>
      </c>
      <c r="C1603" s="12"/>
      <c r="D1603" s="28"/>
      <c r="E1603" s="28"/>
      <c r="F1603" s="28"/>
      <c r="G1603" s="10">
        <f>SUM(G1599)</f>
        <v>6.34</v>
      </c>
      <c r="H1603" s="15">
        <f>SUM(D1599+D1599+E1599+E1599)*2</f>
        <v>0.7</v>
      </c>
      <c r="I1603" s="10">
        <f t="shared" ref="I1603:I1608" si="477">SUM(G1603*H1603)</f>
        <v>4.4379999999999997</v>
      </c>
    </row>
    <row r="1604" spans="1:13">
      <c r="B1604" s="11" t="s">
        <v>13</v>
      </c>
      <c r="C1604" s="12" t="s">
        <v>14</v>
      </c>
      <c r="D1604" s="28" t="s">
        <v>29</v>
      </c>
      <c r="E1604" s="28"/>
      <c r="F1604" s="28">
        <f>SUM(G1599:G1599)</f>
        <v>6.34</v>
      </c>
      <c r="G1604" s="34">
        <f>SUM(F1604)/20</f>
        <v>0.317</v>
      </c>
      <c r="H1604" s="23"/>
      <c r="I1604" s="10">
        <f t="shared" si="477"/>
        <v>0</v>
      </c>
    </row>
    <row r="1605" spans="1:13">
      <c r="B1605" s="11" t="s">
        <v>13</v>
      </c>
      <c r="C1605" s="12" t="s">
        <v>14</v>
      </c>
      <c r="D1605" s="28" t="s">
        <v>60</v>
      </c>
      <c r="E1605" s="28"/>
      <c r="F1605" s="81">
        <v>2</v>
      </c>
      <c r="G1605" s="34">
        <f>SUM(F1605)*0.25</f>
        <v>0.5</v>
      </c>
      <c r="H1605" s="23"/>
      <c r="I1605" s="10">
        <f t="shared" si="477"/>
        <v>0</v>
      </c>
    </row>
    <row r="1606" spans="1:13">
      <c r="B1606" s="11" t="s">
        <v>13</v>
      </c>
      <c r="C1606" s="12" t="s">
        <v>14</v>
      </c>
      <c r="D1606" s="28" t="s">
        <v>558</v>
      </c>
      <c r="E1606" s="28"/>
      <c r="F1606" s="186"/>
      <c r="G1606" s="34">
        <v>0.5</v>
      </c>
      <c r="H1606" s="23"/>
      <c r="I1606" s="10">
        <f t="shared" si="477"/>
        <v>0</v>
      </c>
    </row>
    <row r="1607" spans="1:13">
      <c r="B1607" s="11" t="s">
        <v>13</v>
      </c>
      <c r="C1607" s="12" t="s">
        <v>14</v>
      </c>
      <c r="D1607" s="28" t="s">
        <v>113</v>
      </c>
      <c r="E1607" s="28"/>
      <c r="F1607" s="28"/>
      <c r="G1607" s="34">
        <f>SUM(G1604:G1605)</f>
        <v>0.81699999999999995</v>
      </c>
      <c r="H1607" s="23"/>
      <c r="I1607" s="10">
        <f t="shared" si="477"/>
        <v>0</v>
      </c>
    </row>
    <row r="1608" spans="1:13">
      <c r="B1608" s="11" t="s">
        <v>13</v>
      </c>
      <c r="C1608" s="12" t="s">
        <v>15</v>
      </c>
      <c r="D1608" s="28"/>
      <c r="E1608" s="28"/>
      <c r="F1608" s="28"/>
      <c r="G1608" s="34">
        <v>1</v>
      </c>
      <c r="H1608" s="23"/>
      <c r="I1608" s="10">
        <f t="shared" si="477"/>
        <v>0</v>
      </c>
    </row>
    <row r="1609" spans="1:13">
      <c r="B1609" s="11" t="s">
        <v>13</v>
      </c>
      <c r="C1609" s="12" t="s">
        <v>15</v>
      </c>
      <c r="D1609" s="28"/>
      <c r="E1609" s="28"/>
      <c r="F1609" s="28"/>
      <c r="G1609" s="34"/>
      <c r="H1609" s="23"/>
      <c r="I1609" s="10">
        <f t="shared" ref="I1609" si="478">SUM(G1609*H1609)</f>
        <v>0</v>
      </c>
    </row>
    <row r="1610" spans="1:13">
      <c r="B1610" s="11" t="s">
        <v>13</v>
      </c>
      <c r="C1610" s="12" t="s">
        <v>15</v>
      </c>
      <c r="D1610" s="28"/>
      <c r="E1610" s="28"/>
      <c r="F1610" s="28"/>
      <c r="G1610" s="34"/>
      <c r="H1610" s="23"/>
      <c r="I1610" s="10">
        <f t="shared" ref="I1610:I1617" si="479">SUM(G1610*H1610)</f>
        <v>0</v>
      </c>
    </row>
    <row r="1611" spans="1:13">
      <c r="B1611" s="11" t="s">
        <v>13</v>
      </c>
      <c r="C1611" s="12" t="s">
        <v>16</v>
      </c>
      <c r="D1611" s="28"/>
      <c r="E1611" s="28"/>
      <c r="F1611" s="28"/>
      <c r="G1611" s="34">
        <f>SUM(G1599)/15</f>
        <v>0.42266666666666663</v>
      </c>
      <c r="H1611" s="23"/>
      <c r="I1611" s="10">
        <f t="shared" si="479"/>
        <v>0</v>
      </c>
    </row>
    <row r="1612" spans="1:13">
      <c r="B1612" s="11" t="s">
        <v>13</v>
      </c>
      <c r="C1612" s="12" t="s">
        <v>16</v>
      </c>
      <c r="D1612" s="28"/>
      <c r="E1612" s="28"/>
      <c r="F1612" s="28"/>
      <c r="G1612" s="34"/>
      <c r="H1612" s="23"/>
      <c r="I1612" s="10">
        <f t="shared" si="479"/>
        <v>0</v>
      </c>
    </row>
    <row r="1613" spans="1:13">
      <c r="B1613" s="11" t="s">
        <v>21</v>
      </c>
      <c r="C1613" s="12" t="s">
        <v>14</v>
      </c>
      <c r="D1613" s="28"/>
      <c r="E1613" s="28"/>
      <c r="F1613" s="28"/>
      <c r="G1613" s="22">
        <f>SUM(G1604:G1607)</f>
        <v>2.1339999999999999</v>
      </c>
      <c r="H1613" s="15">
        <v>37.42</v>
      </c>
      <c r="I1613" s="10">
        <f t="shared" si="479"/>
        <v>79.854280000000003</v>
      </c>
      <c r="K1613" s="5">
        <f>SUM(G1613)*I1597</f>
        <v>2.1339999999999999</v>
      </c>
    </row>
    <row r="1614" spans="1:13">
      <c r="B1614" s="11" t="s">
        <v>21</v>
      </c>
      <c r="C1614" s="12" t="s">
        <v>15</v>
      </c>
      <c r="D1614" s="28"/>
      <c r="E1614" s="28"/>
      <c r="F1614" s="28"/>
      <c r="G1614" s="22">
        <f>SUM(G1608:G1610)</f>
        <v>1</v>
      </c>
      <c r="H1614" s="15">
        <v>37.42</v>
      </c>
      <c r="I1614" s="10">
        <f t="shared" si="479"/>
        <v>37.42</v>
      </c>
      <c r="L1614" s="5">
        <f>SUM(G1614)*I1597</f>
        <v>1</v>
      </c>
    </row>
    <row r="1615" spans="1:13">
      <c r="B1615" s="11" t="s">
        <v>21</v>
      </c>
      <c r="C1615" s="12" t="s">
        <v>16</v>
      </c>
      <c r="D1615" s="28"/>
      <c r="E1615" s="28"/>
      <c r="F1615" s="28"/>
      <c r="G1615" s="22">
        <f>SUM(G1611:G1612)</f>
        <v>0.42266666666666663</v>
      </c>
      <c r="H1615" s="15">
        <v>37.42</v>
      </c>
      <c r="I1615" s="10">
        <f t="shared" si="479"/>
        <v>15.816186666666667</v>
      </c>
      <c r="M1615" s="5">
        <f>SUM(G1615)*I1597</f>
        <v>0.42266666666666663</v>
      </c>
    </row>
    <row r="1616" spans="1:13">
      <c r="B1616" s="11" t="s">
        <v>13</v>
      </c>
      <c r="C1616" s="12" t="s">
        <v>17</v>
      </c>
      <c r="D1616" s="28"/>
      <c r="E1616" s="28"/>
      <c r="F1616" s="28"/>
      <c r="G1616" s="34">
        <v>0.25</v>
      </c>
      <c r="H1616" s="15">
        <v>37.42</v>
      </c>
      <c r="I1616" s="10">
        <f t="shared" si="479"/>
        <v>9.3550000000000004</v>
      </c>
      <c r="L1616" s="5">
        <f>SUM(G1616)*I1597</f>
        <v>0.25</v>
      </c>
    </row>
    <row r="1617" spans="1:13">
      <c r="B1617" s="11" t="s">
        <v>12</v>
      </c>
      <c r="C1617" s="12"/>
      <c r="D1617" s="28"/>
      <c r="E1617" s="28"/>
      <c r="F1617" s="28"/>
      <c r="G1617" s="10"/>
      <c r="H1617" s="15">
        <v>37.42</v>
      </c>
      <c r="I1617" s="10">
        <f t="shared" si="479"/>
        <v>0</v>
      </c>
    </row>
    <row r="1618" spans="1:13">
      <c r="B1618" s="11" t="s">
        <v>11</v>
      </c>
      <c r="C1618" s="12"/>
      <c r="D1618" s="28"/>
      <c r="E1618" s="28"/>
      <c r="F1618" s="28"/>
      <c r="G1618" s="10">
        <v>1</v>
      </c>
      <c r="H1618" s="15">
        <f>SUM(I1599:I1617)*0.01</f>
        <v>2.3620846666666671</v>
      </c>
      <c r="I1618" s="10">
        <f>SUM(G1618*H1618)</f>
        <v>2.3620846666666671</v>
      </c>
    </row>
    <row r="1619" spans="1:13" s="2" customFormat="1" ht="13.6">
      <c r="B1619" s="8" t="s">
        <v>10</v>
      </c>
      <c r="D1619" s="27"/>
      <c r="E1619" s="27"/>
      <c r="F1619" s="27"/>
      <c r="G1619" s="6">
        <f>SUM(G1613:G1616)</f>
        <v>3.8066666666666666</v>
      </c>
      <c r="H1619" s="14"/>
      <c r="I1619" s="6">
        <f>SUM(I1599:I1618)</f>
        <v>238.57055133333336</v>
      </c>
      <c r="J1619" s="6">
        <f>SUM(I1619)*I1597</f>
        <v>238.57055133333336</v>
      </c>
      <c r="K1619" s="6">
        <f>SUM(K1613:K1618)</f>
        <v>2.1339999999999999</v>
      </c>
      <c r="L1619" s="6">
        <f t="shared" ref="L1619:M1619" si="480">SUM(L1613:L1618)</f>
        <v>1.25</v>
      </c>
      <c r="M1619" s="6">
        <f t="shared" si="480"/>
        <v>0.42266666666666663</v>
      </c>
    </row>
    <row r="1620" spans="1:13" ht="15.65">
      <c r="A1620" s="3" t="s">
        <v>9</v>
      </c>
      <c r="B1620" s="154" t="s">
        <v>217</v>
      </c>
      <c r="C1620" s="12" t="s">
        <v>392</v>
      </c>
      <c r="D1620" s="26">
        <v>1.54</v>
      </c>
      <c r="E1620" s="26">
        <v>2.2000000000000002</v>
      </c>
      <c r="F1620" s="182">
        <v>0.11899999999999999</v>
      </c>
      <c r="G1620" s="5" t="s">
        <v>581</v>
      </c>
      <c r="H1620" s="13" t="s">
        <v>22</v>
      </c>
      <c r="I1620" s="24">
        <v>3</v>
      </c>
    </row>
    <row r="1621" spans="1:13" s="2" customFormat="1" ht="13.6">
      <c r="A1621" s="77" t="s">
        <v>118</v>
      </c>
      <c r="B1621" s="8" t="s">
        <v>3</v>
      </c>
      <c r="C1621" s="2" t="s">
        <v>4</v>
      </c>
      <c r="D1621" s="27" t="s">
        <v>5</v>
      </c>
      <c r="E1621" s="27" t="s">
        <v>5</v>
      </c>
      <c r="F1621" s="27" t="s">
        <v>23</v>
      </c>
      <c r="G1621" s="6" t="s">
        <v>6</v>
      </c>
      <c r="H1621" s="14" t="s">
        <v>7</v>
      </c>
      <c r="I1621" s="6" t="s">
        <v>8</v>
      </c>
      <c r="J1621" s="6"/>
      <c r="K1621" s="6" t="s">
        <v>18</v>
      </c>
      <c r="L1621" s="6" t="s">
        <v>19</v>
      </c>
      <c r="M1621" s="6" t="s">
        <v>20</v>
      </c>
    </row>
    <row r="1622" spans="1:13">
      <c r="A1622" s="30" t="s">
        <v>24</v>
      </c>
      <c r="B1622" s="11" t="s">
        <v>217</v>
      </c>
      <c r="C1622" s="12" t="s">
        <v>578</v>
      </c>
      <c r="D1622" s="28">
        <v>0.125</v>
      </c>
      <c r="E1622" s="28">
        <v>0.05</v>
      </c>
      <c r="F1622" s="28">
        <f t="shared" ref="F1622" si="481">SUM(D1622*E1622)</f>
        <v>6.2500000000000003E-3</v>
      </c>
      <c r="G1622" s="10">
        <f>SUM(D1620+E1620+E1620+0.4)</f>
        <v>6.3400000000000007</v>
      </c>
      <c r="H1622" s="15">
        <v>1800</v>
      </c>
      <c r="I1622" s="10">
        <f t="shared" ref="I1622" si="482">SUM(F1622*G1622)*H1622</f>
        <v>71.325000000000017</v>
      </c>
    </row>
    <row r="1623" spans="1:13">
      <c r="A1623" s="31" t="s">
        <v>39</v>
      </c>
      <c r="B1623" s="11" t="s">
        <v>558</v>
      </c>
      <c r="C1623" s="12"/>
      <c r="D1623" s="28"/>
      <c r="E1623" s="28"/>
      <c r="F1623" s="28"/>
      <c r="G1623" s="10">
        <v>3</v>
      </c>
      <c r="H1623" s="15">
        <v>2.5</v>
      </c>
      <c r="I1623" s="10">
        <f t="shared" ref="I1623:I1625" si="483">SUM(G1623*H1623)</f>
        <v>7.5</v>
      </c>
    </row>
    <row r="1624" spans="1:13">
      <c r="A1624" s="31" t="s">
        <v>39</v>
      </c>
      <c r="B1624" s="11" t="s">
        <v>559</v>
      </c>
      <c r="C1624" s="12"/>
      <c r="D1624" s="28"/>
      <c r="E1624" s="28"/>
      <c r="F1624" s="28"/>
      <c r="G1624" s="10">
        <v>3</v>
      </c>
      <c r="H1624" s="15">
        <v>3.5</v>
      </c>
      <c r="I1624" s="10">
        <f t="shared" si="483"/>
        <v>10.5</v>
      </c>
    </row>
    <row r="1625" spans="1:13">
      <c r="A1625" s="31" t="s">
        <v>39</v>
      </c>
      <c r="B1625" s="11" t="s">
        <v>560</v>
      </c>
      <c r="C1625" s="12"/>
      <c r="D1625" s="28"/>
      <c r="E1625" s="28"/>
      <c r="F1625" s="28"/>
      <c r="G1625" s="10">
        <v>0</v>
      </c>
      <c r="H1625" s="15">
        <v>1.5</v>
      </c>
      <c r="I1625" s="10">
        <f t="shared" si="483"/>
        <v>0</v>
      </c>
    </row>
    <row r="1626" spans="1:13">
      <c r="B1626" s="11" t="s">
        <v>27</v>
      </c>
      <c r="C1626" s="12"/>
      <c r="D1626" s="28"/>
      <c r="E1626" s="28"/>
      <c r="F1626" s="28"/>
      <c r="G1626" s="10">
        <f>SUM(G1622)</f>
        <v>6.3400000000000007</v>
      </c>
      <c r="H1626" s="15">
        <f>SUM(D1622+D1622+E1622+E1622)*2</f>
        <v>0.7</v>
      </c>
      <c r="I1626" s="10">
        <f t="shared" ref="I1626:I1631" si="484">SUM(G1626*H1626)</f>
        <v>4.4380000000000006</v>
      </c>
    </row>
    <row r="1627" spans="1:13">
      <c r="B1627" s="11" t="s">
        <v>13</v>
      </c>
      <c r="C1627" s="12" t="s">
        <v>14</v>
      </c>
      <c r="D1627" s="28" t="s">
        <v>29</v>
      </c>
      <c r="E1627" s="28"/>
      <c r="F1627" s="28">
        <f>SUM(G1622:G1622)</f>
        <v>6.3400000000000007</v>
      </c>
      <c r="G1627" s="34">
        <f>SUM(F1627)/20</f>
        <v>0.31700000000000006</v>
      </c>
      <c r="H1627" s="23"/>
      <c r="I1627" s="10">
        <f t="shared" si="484"/>
        <v>0</v>
      </c>
    </row>
    <row r="1628" spans="1:13">
      <c r="B1628" s="11" t="s">
        <v>13</v>
      </c>
      <c r="C1628" s="12" t="s">
        <v>14</v>
      </c>
      <c r="D1628" s="28" t="s">
        <v>60</v>
      </c>
      <c r="E1628" s="28"/>
      <c r="F1628" s="81">
        <v>2</v>
      </c>
      <c r="G1628" s="34">
        <f>SUM(F1628)*0.25</f>
        <v>0.5</v>
      </c>
      <c r="H1628" s="23"/>
      <c r="I1628" s="10">
        <f t="shared" si="484"/>
        <v>0</v>
      </c>
    </row>
    <row r="1629" spans="1:13">
      <c r="B1629" s="11" t="s">
        <v>13</v>
      </c>
      <c r="C1629" s="12" t="s">
        <v>14</v>
      </c>
      <c r="D1629" s="28" t="s">
        <v>558</v>
      </c>
      <c r="E1629" s="28"/>
      <c r="F1629" s="186"/>
      <c r="G1629" s="34">
        <v>0.5</v>
      </c>
      <c r="H1629" s="23"/>
      <c r="I1629" s="10">
        <f t="shared" si="484"/>
        <v>0</v>
      </c>
    </row>
    <row r="1630" spans="1:13">
      <c r="B1630" s="11" t="s">
        <v>13</v>
      </c>
      <c r="C1630" s="12" t="s">
        <v>14</v>
      </c>
      <c r="D1630" s="28" t="s">
        <v>113</v>
      </c>
      <c r="E1630" s="28"/>
      <c r="F1630" s="28"/>
      <c r="G1630" s="34">
        <f>SUM(G1627:G1628)</f>
        <v>0.81700000000000006</v>
      </c>
      <c r="H1630" s="23"/>
      <c r="I1630" s="10">
        <f t="shared" si="484"/>
        <v>0</v>
      </c>
    </row>
    <row r="1631" spans="1:13">
      <c r="B1631" s="11" t="s">
        <v>13</v>
      </c>
      <c r="C1631" s="12" t="s">
        <v>15</v>
      </c>
      <c r="D1631" s="28"/>
      <c r="E1631" s="28"/>
      <c r="F1631" s="28"/>
      <c r="G1631" s="34">
        <v>1</v>
      </c>
      <c r="H1631" s="23"/>
      <c r="I1631" s="10">
        <f t="shared" si="484"/>
        <v>0</v>
      </c>
    </row>
    <row r="1632" spans="1:13">
      <c r="B1632" s="11" t="s">
        <v>13</v>
      </c>
      <c r="C1632" s="12" t="s">
        <v>15</v>
      </c>
      <c r="D1632" s="28"/>
      <c r="E1632" s="28"/>
      <c r="F1632" s="28"/>
      <c r="G1632" s="34"/>
      <c r="H1632" s="23"/>
      <c r="I1632" s="10">
        <f t="shared" ref="I1632" si="485">SUM(G1632*H1632)</f>
        <v>0</v>
      </c>
    </row>
    <row r="1633" spans="1:13">
      <c r="B1633" s="11" t="s">
        <v>13</v>
      </c>
      <c r="C1633" s="12" t="s">
        <v>15</v>
      </c>
      <c r="D1633" s="28"/>
      <c r="E1633" s="28"/>
      <c r="F1633" s="28"/>
      <c r="G1633" s="34"/>
      <c r="H1633" s="23"/>
      <c r="I1633" s="10">
        <f t="shared" ref="I1633:I1640" si="486">SUM(G1633*H1633)</f>
        <v>0</v>
      </c>
    </row>
    <row r="1634" spans="1:13">
      <c r="B1634" s="11" t="s">
        <v>13</v>
      </c>
      <c r="C1634" s="12" t="s">
        <v>16</v>
      </c>
      <c r="D1634" s="28"/>
      <c r="E1634" s="28"/>
      <c r="F1634" s="28"/>
      <c r="G1634" s="34">
        <f>SUM(G1622)/15</f>
        <v>0.42266666666666669</v>
      </c>
      <c r="H1634" s="23"/>
      <c r="I1634" s="10">
        <f t="shared" si="486"/>
        <v>0</v>
      </c>
    </row>
    <row r="1635" spans="1:13">
      <c r="B1635" s="11" t="s">
        <v>13</v>
      </c>
      <c r="C1635" s="12" t="s">
        <v>16</v>
      </c>
      <c r="D1635" s="28"/>
      <c r="E1635" s="28"/>
      <c r="F1635" s="28"/>
      <c r="G1635" s="34"/>
      <c r="H1635" s="23"/>
      <c r="I1635" s="10">
        <f t="shared" si="486"/>
        <v>0</v>
      </c>
    </row>
    <row r="1636" spans="1:13">
      <c r="B1636" s="11" t="s">
        <v>21</v>
      </c>
      <c r="C1636" s="12" t="s">
        <v>14</v>
      </c>
      <c r="D1636" s="28"/>
      <c r="E1636" s="28"/>
      <c r="F1636" s="28"/>
      <c r="G1636" s="22">
        <f>SUM(G1627:G1630)</f>
        <v>2.1340000000000003</v>
      </c>
      <c r="H1636" s="15">
        <v>37.42</v>
      </c>
      <c r="I1636" s="10">
        <f t="shared" si="486"/>
        <v>79.854280000000017</v>
      </c>
      <c r="K1636" s="5">
        <f>SUM(G1636)*I1620</f>
        <v>6.402000000000001</v>
      </c>
    </row>
    <row r="1637" spans="1:13">
      <c r="B1637" s="11" t="s">
        <v>21</v>
      </c>
      <c r="C1637" s="12" t="s">
        <v>15</v>
      </c>
      <c r="D1637" s="28"/>
      <c r="E1637" s="28"/>
      <c r="F1637" s="28"/>
      <c r="G1637" s="22">
        <f>SUM(G1631:G1633)</f>
        <v>1</v>
      </c>
      <c r="H1637" s="15">
        <v>37.42</v>
      </c>
      <c r="I1637" s="10">
        <f t="shared" si="486"/>
        <v>37.42</v>
      </c>
      <c r="L1637" s="5">
        <f>SUM(G1637)*I1620</f>
        <v>3</v>
      </c>
    </row>
    <row r="1638" spans="1:13">
      <c r="B1638" s="11" t="s">
        <v>21</v>
      </c>
      <c r="C1638" s="12" t="s">
        <v>16</v>
      </c>
      <c r="D1638" s="28"/>
      <c r="E1638" s="28"/>
      <c r="F1638" s="28"/>
      <c r="G1638" s="22">
        <f>SUM(G1634:G1635)</f>
        <v>0.42266666666666669</v>
      </c>
      <c r="H1638" s="15">
        <v>37.42</v>
      </c>
      <c r="I1638" s="10">
        <f t="shared" si="486"/>
        <v>15.816186666666669</v>
      </c>
      <c r="M1638" s="5">
        <f>SUM(G1638)*I1620</f>
        <v>1.268</v>
      </c>
    </row>
    <row r="1639" spans="1:13">
      <c r="B1639" s="11" t="s">
        <v>13</v>
      </c>
      <c r="C1639" s="12" t="s">
        <v>17</v>
      </c>
      <c r="D1639" s="28"/>
      <c r="E1639" s="28"/>
      <c r="F1639" s="28"/>
      <c r="G1639" s="34">
        <v>0.25</v>
      </c>
      <c r="H1639" s="15">
        <v>37.42</v>
      </c>
      <c r="I1639" s="10">
        <f t="shared" si="486"/>
        <v>9.3550000000000004</v>
      </c>
      <c r="L1639" s="5">
        <f>SUM(G1639)*I1620</f>
        <v>0.75</v>
      </c>
    </row>
    <row r="1640" spans="1:13">
      <c r="B1640" s="11" t="s">
        <v>12</v>
      </c>
      <c r="C1640" s="12"/>
      <c r="D1640" s="28"/>
      <c r="E1640" s="28"/>
      <c r="F1640" s="28"/>
      <c r="G1640" s="10"/>
      <c r="H1640" s="15">
        <v>37.42</v>
      </c>
      <c r="I1640" s="10">
        <f t="shared" si="486"/>
        <v>0</v>
      </c>
    </row>
    <row r="1641" spans="1:13">
      <c r="B1641" s="11" t="s">
        <v>11</v>
      </c>
      <c r="C1641" s="12"/>
      <c r="D1641" s="28"/>
      <c r="E1641" s="28"/>
      <c r="F1641" s="28"/>
      <c r="G1641" s="10">
        <v>1</v>
      </c>
      <c r="H1641" s="15">
        <f>SUM(I1622:I1640)*0.01</f>
        <v>2.3620846666666675</v>
      </c>
      <c r="I1641" s="10">
        <f>SUM(G1641*H1641)</f>
        <v>2.3620846666666675</v>
      </c>
    </row>
    <row r="1642" spans="1:13" s="2" customFormat="1" ht="13.6">
      <c r="B1642" s="8" t="s">
        <v>10</v>
      </c>
      <c r="D1642" s="27"/>
      <c r="E1642" s="27"/>
      <c r="F1642" s="27"/>
      <c r="G1642" s="6">
        <f>SUM(G1636:G1639)</f>
        <v>3.8066666666666671</v>
      </c>
      <c r="H1642" s="14"/>
      <c r="I1642" s="6">
        <f>SUM(I1622:I1641)</f>
        <v>238.57055133333341</v>
      </c>
      <c r="J1642" s="6">
        <f>SUM(I1642)*I1620</f>
        <v>715.71165400000018</v>
      </c>
      <c r="K1642" s="6">
        <f>SUM(K1636:K1641)</f>
        <v>6.402000000000001</v>
      </c>
      <c r="L1642" s="6">
        <f t="shared" ref="L1642:M1642" si="487">SUM(L1636:L1641)</f>
        <v>3.75</v>
      </c>
      <c r="M1642" s="6">
        <f t="shared" si="487"/>
        <v>1.268</v>
      </c>
    </row>
    <row r="1643" spans="1:13" ht="15.65">
      <c r="A1643" s="3" t="s">
        <v>9</v>
      </c>
      <c r="B1643" s="154" t="s">
        <v>217</v>
      </c>
      <c r="C1643" s="12" t="s">
        <v>392</v>
      </c>
      <c r="D1643" s="26">
        <v>1.54</v>
      </c>
      <c r="E1643" s="26">
        <v>2.2999999999999998</v>
      </c>
      <c r="F1643" s="182">
        <v>0.11899999999999999</v>
      </c>
      <c r="G1643" s="5" t="s">
        <v>581</v>
      </c>
      <c r="H1643" s="13" t="s">
        <v>22</v>
      </c>
      <c r="I1643" s="24">
        <v>3</v>
      </c>
    </row>
    <row r="1644" spans="1:13" s="2" customFormat="1" ht="13.6">
      <c r="A1644" s="77" t="s">
        <v>118</v>
      </c>
      <c r="B1644" s="8" t="s">
        <v>3</v>
      </c>
      <c r="C1644" s="2" t="s">
        <v>4</v>
      </c>
      <c r="D1644" s="27" t="s">
        <v>5</v>
      </c>
      <c r="E1644" s="27" t="s">
        <v>5</v>
      </c>
      <c r="F1644" s="27" t="s">
        <v>23</v>
      </c>
      <c r="G1644" s="6" t="s">
        <v>6</v>
      </c>
      <c r="H1644" s="14" t="s">
        <v>7</v>
      </c>
      <c r="I1644" s="6" t="s">
        <v>8</v>
      </c>
      <c r="J1644" s="6"/>
      <c r="K1644" s="6" t="s">
        <v>18</v>
      </c>
      <c r="L1644" s="6" t="s">
        <v>19</v>
      </c>
      <c r="M1644" s="6" t="s">
        <v>20</v>
      </c>
    </row>
    <row r="1645" spans="1:13">
      <c r="A1645" s="30" t="s">
        <v>24</v>
      </c>
      <c r="B1645" s="11" t="s">
        <v>217</v>
      </c>
      <c r="C1645" s="12" t="s">
        <v>578</v>
      </c>
      <c r="D1645" s="28">
        <v>0.125</v>
      </c>
      <c r="E1645" s="28">
        <v>0.05</v>
      </c>
      <c r="F1645" s="28">
        <f t="shared" ref="F1645" si="488">SUM(D1645*E1645)</f>
        <v>6.2500000000000003E-3</v>
      </c>
      <c r="G1645" s="10">
        <f>SUM(D1643+E1643+E1643+0.4)</f>
        <v>6.54</v>
      </c>
      <c r="H1645" s="15">
        <v>1800</v>
      </c>
      <c r="I1645" s="10">
        <f t="shared" ref="I1645" si="489">SUM(F1645*G1645)*H1645</f>
        <v>73.575000000000003</v>
      </c>
    </row>
    <row r="1646" spans="1:13">
      <c r="A1646" s="31" t="s">
        <v>39</v>
      </c>
      <c r="B1646" s="11" t="s">
        <v>558</v>
      </c>
      <c r="C1646" s="12"/>
      <c r="D1646" s="28"/>
      <c r="E1646" s="28"/>
      <c r="F1646" s="28"/>
      <c r="G1646" s="10">
        <v>3</v>
      </c>
      <c r="H1646" s="15">
        <v>2.5</v>
      </c>
      <c r="I1646" s="10">
        <f t="shared" ref="I1646:I1648" si="490">SUM(G1646*H1646)</f>
        <v>7.5</v>
      </c>
    </row>
    <row r="1647" spans="1:13">
      <c r="A1647" s="31" t="s">
        <v>39</v>
      </c>
      <c r="B1647" s="11" t="s">
        <v>559</v>
      </c>
      <c r="C1647" s="12"/>
      <c r="D1647" s="28"/>
      <c r="E1647" s="28"/>
      <c r="F1647" s="28"/>
      <c r="G1647" s="10">
        <v>3</v>
      </c>
      <c r="H1647" s="15">
        <v>3.5</v>
      </c>
      <c r="I1647" s="10">
        <f t="shared" si="490"/>
        <v>10.5</v>
      </c>
    </row>
    <row r="1648" spans="1:13">
      <c r="A1648" s="31" t="s">
        <v>39</v>
      </c>
      <c r="B1648" s="11" t="s">
        <v>560</v>
      </c>
      <c r="C1648" s="12"/>
      <c r="D1648" s="28"/>
      <c r="E1648" s="28"/>
      <c r="F1648" s="28"/>
      <c r="G1648" s="10">
        <v>0</v>
      </c>
      <c r="H1648" s="15">
        <v>1.5</v>
      </c>
      <c r="I1648" s="10">
        <f t="shared" si="490"/>
        <v>0</v>
      </c>
    </row>
    <row r="1649" spans="2:13">
      <c r="B1649" s="11" t="s">
        <v>27</v>
      </c>
      <c r="C1649" s="12"/>
      <c r="D1649" s="28"/>
      <c r="E1649" s="28"/>
      <c r="F1649" s="28"/>
      <c r="G1649" s="10">
        <f>SUM(G1645)</f>
        <v>6.54</v>
      </c>
      <c r="H1649" s="15">
        <f>SUM(D1645+D1645+E1645+E1645)*2</f>
        <v>0.7</v>
      </c>
      <c r="I1649" s="10">
        <f t="shared" ref="I1649:I1654" si="491">SUM(G1649*H1649)</f>
        <v>4.5779999999999994</v>
      </c>
    </row>
    <row r="1650" spans="2:13">
      <c r="B1650" s="11" t="s">
        <v>13</v>
      </c>
      <c r="C1650" s="12" t="s">
        <v>14</v>
      </c>
      <c r="D1650" s="28" t="s">
        <v>29</v>
      </c>
      <c r="E1650" s="28"/>
      <c r="F1650" s="28">
        <f>SUM(G1645:G1645)</f>
        <v>6.54</v>
      </c>
      <c r="G1650" s="34">
        <f>SUM(F1650)/20</f>
        <v>0.32700000000000001</v>
      </c>
      <c r="H1650" s="23"/>
      <c r="I1650" s="10">
        <f t="shared" si="491"/>
        <v>0</v>
      </c>
    </row>
    <row r="1651" spans="2:13">
      <c r="B1651" s="11" t="s">
        <v>13</v>
      </c>
      <c r="C1651" s="12" t="s">
        <v>14</v>
      </c>
      <c r="D1651" s="28" t="s">
        <v>60</v>
      </c>
      <c r="E1651" s="28"/>
      <c r="F1651" s="81">
        <v>2</v>
      </c>
      <c r="G1651" s="34">
        <f>SUM(F1651)*0.25</f>
        <v>0.5</v>
      </c>
      <c r="H1651" s="23"/>
      <c r="I1651" s="10">
        <f t="shared" si="491"/>
        <v>0</v>
      </c>
    </row>
    <row r="1652" spans="2:13">
      <c r="B1652" s="11" t="s">
        <v>13</v>
      </c>
      <c r="C1652" s="12" t="s">
        <v>14</v>
      </c>
      <c r="D1652" s="28" t="s">
        <v>558</v>
      </c>
      <c r="E1652" s="28"/>
      <c r="F1652" s="186"/>
      <c r="G1652" s="34">
        <v>0.5</v>
      </c>
      <c r="H1652" s="23"/>
      <c r="I1652" s="10">
        <f t="shared" si="491"/>
        <v>0</v>
      </c>
    </row>
    <row r="1653" spans="2:13">
      <c r="B1653" s="11" t="s">
        <v>13</v>
      </c>
      <c r="C1653" s="12" t="s">
        <v>14</v>
      </c>
      <c r="D1653" s="28" t="s">
        <v>113</v>
      </c>
      <c r="E1653" s="28"/>
      <c r="F1653" s="28"/>
      <c r="G1653" s="34">
        <f>SUM(G1650:G1651)</f>
        <v>0.82699999999999996</v>
      </c>
      <c r="H1653" s="23"/>
      <c r="I1653" s="10">
        <f t="shared" si="491"/>
        <v>0</v>
      </c>
    </row>
    <row r="1654" spans="2:13">
      <c r="B1654" s="11" t="s">
        <v>13</v>
      </c>
      <c r="C1654" s="12" t="s">
        <v>15</v>
      </c>
      <c r="D1654" s="28"/>
      <c r="E1654" s="28"/>
      <c r="F1654" s="28"/>
      <c r="G1654" s="34">
        <v>1</v>
      </c>
      <c r="H1654" s="23"/>
      <c r="I1654" s="10">
        <f t="shared" si="491"/>
        <v>0</v>
      </c>
    </row>
    <row r="1655" spans="2:13">
      <c r="B1655" s="11" t="s">
        <v>13</v>
      </c>
      <c r="C1655" s="12" t="s">
        <v>15</v>
      </c>
      <c r="D1655" s="28"/>
      <c r="E1655" s="28"/>
      <c r="F1655" s="28"/>
      <c r="G1655" s="34"/>
      <c r="H1655" s="23"/>
      <c r="I1655" s="10">
        <f t="shared" ref="I1655" si="492">SUM(G1655*H1655)</f>
        <v>0</v>
      </c>
    </row>
    <row r="1656" spans="2:13">
      <c r="B1656" s="11" t="s">
        <v>13</v>
      </c>
      <c r="C1656" s="12" t="s">
        <v>15</v>
      </c>
      <c r="D1656" s="28"/>
      <c r="E1656" s="28"/>
      <c r="F1656" s="28"/>
      <c r="G1656" s="34"/>
      <c r="H1656" s="23"/>
      <c r="I1656" s="10">
        <f t="shared" ref="I1656:I1663" si="493">SUM(G1656*H1656)</f>
        <v>0</v>
      </c>
    </row>
    <row r="1657" spans="2:13">
      <c r="B1657" s="11" t="s">
        <v>13</v>
      </c>
      <c r="C1657" s="12" t="s">
        <v>16</v>
      </c>
      <c r="D1657" s="28"/>
      <c r="E1657" s="28"/>
      <c r="F1657" s="28"/>
      <c r="G1657" s="34">
        <f>SUM(G1645)/15</f>
        <v>0.436</v>
      </c>
      <c r="H1657" s="23"/>
      <c r="I1657" s="10">
        <f t="shared" si="493"/>
        <v>0</v>
      </c>
    </row>
    <row r="1658" spans="2:13">
      <c r="B1658" s="11" t="s">
        <v>13</v>
      </c>
      <c r="C1658" s="12" t="s">
        <v>16</v>
      </c>
      <c r="D1658" s="28"/>
      <c r="E1658" s="28"/>
      <c r="F1658" s="28"/>
      <c r="G1658" s="34"/>
      <c r="H1658" s="23"/>
      <c r="I1658" s="10">
        <f t="shared" si="493"/>
        <v>0</v>
      </c>
    </row>
    <row r="1659" spans="2:13">
      <c r="B1659" s="11" t="s">
        <v>21</v>
      </c>
      <c r="C1659" s="12" t="s">
        <v>14</v>
      </c>
      <c r="D1659" s="28"/>
      <c r="E1659" s="28"/>
      <c r="F1659" s="28"/>
      <c r="G1659" s="22">
        <f>SUM(G1650:G1653)</f>
        <v>2.1539999999999999</v>
      </c>
      <c r="H1659" s="15">
        <v>37.42</v>
      </c>
      <c r="I1659" s="10">
        <f t="shared" si="493"/>
        <v>80.602680000000007</v>
      </c>
      <c r="K1659" s="5">
        <f>SUM(G1659)*I1643</f>
        <v>6.4619999999999997</v>
      </c>
    </row>
    <row r="1660" spans="2:13">
      <c r="B1660" s="11" t="s">
        <v>21</v>
      </c>
      <c r="C1660" s="12" t="s">
        <v>15</v>
      </c>
      <c r="D1660" s="28"/>
      <c r="E1660" s="28"/>
      <c r="F1660" s="28"/>
      <c r="G1660" s="22">
        <f>SUM(G1654:G1656)</f>
        <v>1</v>
      </c>
      <c r="H1660" s="15">
        <v>37.42</v>
      </c>
      <c r="I1660" s="10">
        <f t="shared" si="493"/>
        <v>37.42</v>
      </c>
      <c r="L1660" s="5">
        <f>SUM(G1660)*I1643</f>
        <v>3</v>
      </c>
    </row>
    <row r="1661" spans="2:13">
      <c r="B1661" s="11" t="s">
        <v>21</v>
      </c>
      <c r="C1661" s="12" t="s">
        <v>16</v>
      </c>
      <c r="D1661" s="28"/>
      <c r="E1661" s="28"/>
      <c r="F1661" s="28"/>
      <c r="G1661" s="22">
        <f>SUM(G1657:G1658)</f>
        <v>0.436</v>
      </c>
      <c r="H1661" s="15">
        <v>37.42</v>
      </c>
      <c r="I1661" s="10">
        <f t="shared" si="493"/>
        <v>16.31512</v>
      </c>
      <c r="M1661" s="5">
        <f>SUM(G1661)*I1643</f>
        <v>1.3080000000000001</v>
      </c>
    </row>
    <row r="1662" spans="2:13">
      <c r="B1662" s="11" t="s">
        <v>13</v>
      </c>
      <c r="C1662" s="12" t="s">
        <v>17</v>
      </c>
      <c r="D1662" s="28"/>
      <c r="E1662" s="28"/>
      <c r="F1662" s="28"/>
      <c r="G1662" s="34">
        <v>0.25</v>
      </c>
      <c r="H1662" s="15">
        <v>37.42</v>
      </c>
      <c r="I1662" s="10">
        <f t="shared" si="493"/>
        <v>9.3550000000000004</v>
      </c>
      <c r="L1662" s="5">
        <f>SUM(G1662)*I1643</f>
        <v>0.75</v>
      </c>
    </row>
    <row r="1663" spans="2:13">
      <c r="B1663" s="11" t="s">
        <v>12</v>
      </c>
      <c r="C1663" s="12"/>
      <c r="D1663" s="28"/>
      <c r="E1663" s="28"/>
      <c r="F1663" s="28"/>
      <c r="G1663" s="10"/>
      <c r="H1663" s="15">
        <v>37.42</v>
      </c>
      <c r="I1663" s="10">
        <f t="shared" si="493"/>
        <v>0</v>
      </c>
    </row>
    <row r="1664" spans="2:13">
      <c r="B1664" s="11" t="s">
        <v>11</v>
      </c>
      <c r="C1664" s="12"/>
      <c r="D1664" s="28"/>
      <c r="E1664" s="28"/>
      <c r="F1664" s="28"/>
      <c r="G1664" s="10">
        <v>1</v>
      </c>
      <c r="H1664" s="15">
        <f>SUM(I1645:I1663)*0.01</f>
        <v>2.3984580000000002</v>
      </c>
      <c r="I1664" s="10">
        <f>SUM(G1664*H1664)</f>
        <v>2.3984580000000002</v>
      </c>
    </row>
    <row r="1665" spans="1:13" s="2" customFormat="1" ht="13.6">
      <c r="B1665" s="8" t="s">
        <v>10</v>
      </c>
      <c r="D1665" s="27"/>
      <c r="E1665" s="27"/>
      <c r="F1665" s="27"/>
      <c r="G1665" s="6">
        <f>SUM(G1659:G1662)</f>
        <v>3.84</v>
      </c>
      <c r="H1665" s="14"/>
      <c r="I1665" s="6">
        <f>SUM(I1645:I1664)</f>
        <v>242.244258</v>
      </c>
      <c r="J1665" s="6">
        <f>SUM(I1665)*I1643</f>
        <v>726.73277400000006</v>
      </c>
      <c r="K1665" s="6">
        <f>SUM(K1659:K1664)</f>
        <v>6.4619999999999997</v>
      </c>
      <c r="L1665" s="6">
        <f t="shared" ref="L1665:M1665" si="494">SUM(L1659:L1664)</f>
        <v>3.75</v>
      </c>
      <c r="M1665" s="6">
        <f t="shared" si="494"/>
        <v>1.3080000000000001</v>
      </c>
    </row>
    <row r="1666" spans="1:13" ht="15.65">
      <c r="A1666" s="3" t="s">
        <v>9</v>
      </c>
      <c r="B1666" s="154" t="s">
        <v>217</v>
      </c>
      <c r="C1666" s="12" t="s">
        <v>392</v>
      </c>
      <c r="D1666" s="26">
        <v>2.1</v>
      </c>
      <c r="E1666" s="26">
        <v>2.2999999999999998</v>
      </c>
      <c r="F1666" s="182">
        <v>0.11899999999999999</v>
      </c>
      <c r="G1666" s="5" t="s">
        <v>581</v>
      </c>
      <c r="H1666" s="13" t="s">
        <v>22</v>
      </c>
      <c r="I1666" s="24">
        <v>1</v>
      </c>
    </row>
    <row r="1667" spans="1:13" s="2" customFormat="1" ht="13.6">
      <c r="A1667" s="77" t="s">
        <v>118</v>
      </c>
      <c r="B1667" s="8" t="s">
        <v>3</v>
      </c>
      <c r="C1667" s="2" t="s">
        <v>4</v>
      </c>
      <c r="D1667" s="27" t="s">
        <v>5</v>
      </c>
      <c r="E1667" s="27" t="s">
        <v>5</v>
      </c>
      <c r="F1667" s="27" t="s">
        <v>23</v>
      </c>
      <c r="G1667" s="6" t="s">
        <v>6</v>
      </c>
      <c r="H1667" s="14" t="s">
        <v>7</v>
      </c>
      <c r="I1667" s="6" t="s">
        <v>8</v>
      </c>
      <c r="J1667" s="6"/>
      <c r="K1667" s="6" t="s">
        <v>18</v>
      </c>
      <c r="L1667" s="6" t="s">
        <v>19</v>
      </c>
      <c r="M1667" s="6" t="s">
        <v>20</v>
      </c>
    </row>
    <row r="1668" spans="1:13">
      <c r="A1668" s="30" t="s">
        <v>24</v>
      </c>
      <c r="B1668" s="11" t="s">
        <v>217</v>
      </c>
      <c r="C1668" s="12" t="s">
        <v>578</v>
      </c>
      <c r="D1668" s="28">
        <v>0.125</v>
      </c>
      <c r="E1668" s="28">
        <v>0.05</v>
      </c>
      <c r="F1668" s="28">
        <f t="shared" ref="F1668" si="495">SUM(D1668*E1668)</f>
        <v>6.2500000000000003E-3</v>
      </c>
      <c r="G1668" s="10">
        <f>SUM(D1666+E1666+E1666+0.4)</f>
        <v>7.1000000000000005</v>
      </c>
      <c r="H1668" s="15">
        <v>1800</v>
      </c>
      <c r="I1668" s="10">
        <f t="shared" ref="I1668" si="496">SUM(F1668*G1668)*H1668</f>
        <v>79.875000000000014</v>
      </c>
    </row>
    <row r="1669" spans="1:13">
      <c r="A1669" s="31" t="s">
        <v>39</v>
      </c>
      <c r="B1669" s="11" t="s">
        <v>558</v>
      </c>
      <c r="C1669" s="12"/>
      <c r="D1669" s="28"/>
      <c r="E1669" s="28"/>
      <c r="F1669" s="28"/>
      <c r="G1669" s="10">
        <v>3</v>
      </c>
      <c r="H1669" s="15">
        <v>2.5</v>
      </c>
      <c r="I1669" s="10">
        <f t="shared" ref="I1669:I1671" si="497">SUM(G1669*H1669)</f>
        <v>7.5</v>
      </c>
    </row>
    <row r="1670" spans="1:13">
      <c r="A1670" s="31" t="s">
        <v>39</v>
      </c>
      <c r="B1670" s="11" t="s">
        <v>559</v>
      </c>
      <c r="C1670" s="12"/>
      <c r="D1670" s="28"/>
      <c r="E1670" s="28"/>
      <c r="F1670" s="28"/>
      <c r="G1670" s="10">
        <v>3</v>
      </c>
      <c r="H1670" s="15">
        <v>3.5</v>
      </c>
      <c r="I1670" s="10">
        <f t="shared" si="497"/>
        <v>10.5</v>
      </c>
    </row>
    <row r="1671" spans="1:13">
      <c r="A1671" s="31" t="s">
        <v>39</v>
      </c>
      <c r="B1671" s="11" t="s">
        <v>560</v>
      </c>
      <c r="C1671" s="12"/>
      <c r="D1671" s="28"/>
      <c r="E1671" s="28"/>
      <c r="F1671" s="28"/>
      <c r="G1671" s="10">
        <v>0</v>
      </c>
      <c r="H1671" s="15">
        <v>1.5</v>
      </c>
      <c r="I1671" s="10">
        <f t="shared" si="497"/>
        <v>0</v>
      </c>
    </row>
    <row r="1672" spans="1:13">
      <c r="B1672" s="11" t="s">
        <v>27</v>
      </c>
      <c r="C1672" s="12"/>
      <c r="D1672" s="28"/>
      <c r="E1672" s="28"/>
      <c r="F1672" s="28"/>
      <c r="G1672" s="10">
        <f>SUM(G1668)</f>
        <v>7.1000000000000005</v>
      </c>
      <c r="H1672" s="15">
        <f>SUM(D1668+D1668+E1668+E1668)*2</f>
        <v>0.7</v>
      </c>
      <c r="I1672" s="10">
        <f t="shared" ref="I1672:I1677" si="498">SUM(G1672*H1672)</f>
        <v>4.97</v>
      </c>
    </row>
    <row r="1673" spans="1:13">
      <c r="B1673" s="11" t="s">
        <v>13</v>
      </c>
      <c r="C1673" s="12" t="s">
        <v>14</v>
      </c>
      <c r="D1673" s="28" t="s">
        <v>29</v>
      </c>
      <c r="E1673" s="28"/>
      <c r="F1673" s="28">
        <f>SUM(G1668:G1668)</f>
        <v>7.1000000000000005</v>
      </c>
      <c r="G1673" s="34">
        <f>SUM(F1673)/20</f>
        <v>0.35500000000000004</v>
      </c>
      <c r="H1673" s="23"/>
      <c r="I1673" s="10">
        <f t="shared" si="498"/>
        <v>0</v>
      </c>
    </row>
    <row r="1674" spans="1:13">
      <c r="B1674" s="11" t="s">
        <v>13</v>
      </c>
      <c r="C1674" s="12" t="s">
        <v>14</v>
      </c>
      <c r="D1674" s="28" t="s">
        <v>60</v>
      </c>
      <c r="E1674" s="28"/>
      <c r="F1674" s="81">
        <v>2</v>
      </c>
      <c r="G1674" s="34">
        <f>SUM(F1674)*0.25</f>
        <v>0.5</v>
      </c>
      <c r="H1674" s="23"/>
      <c r="I1674" s="10">
        <f t="shared" si="498"/>
        <v>0</v>
      </c>
    </row>
    <row r="1675" spans="1:13">
      <c r="B1675" s="11" t="s">
        <v>13</v>
      </c>
      <c r="C1675" s="12" t="s">
        <v>14</v>
      </c>
      <c r="D1675" s="28" t="s">
        <v>558</v>
      </c>
      <c r="E1675" s="28"/>
      <c r="F1675" s="186"/>
      <c r="G1675" s="34">
        <v>0.5</v>
      </c>
      <c r="H1675" s="23"/>
      <c r="I1675" s="10">
        <f t="shared" si="498"/>
        <v>0</v>
      </c>
    </row>
    <row r="1676" spans="1:13">
      <c r="B1676" s="11" t="s">
        <v>13</v>
      </c>
      <c r="C1676" s="12" t="s">
        <v>14</v>
      </c>
      <c r="D1676" s="28" t="s">
        <v>113</v>
      </c>
      <c r="E1676" s="28"/>
      <c r="F1676" s="28"/>
      <c r="G1676" s="34">
        <f>SUM(G1673:G1674)</f>
        <v>0.85499999999999998</v>
      </c>
      <c r="H1676" s="23"/>
      <c r="I1676" s="10">
        <f t="shared" si="498"/>
        <v>0</v>
      </c>
    </row>
    <row r="1677" spans="1:13">
      <c r="B1677" s="11" t="s">
        <v>13</v>
      </c>
      <c r="C1677" s="12" t="s">
        <v>15</v>
      </c>
      <c r="D1677" s="28"/>
      <c r="E1677" s="28"/>
      <c r="F1677" s="28"/>
      <c r="G1677" s="34">
        <v>1</v>
      </c>
      <c r="H1677" s="23"/>
      <c r="I1677" s="10">
        <f t="shared" si="498"/>
        <v>0</v>
      </c>
    </row>
    <row r="1678" spans="1:13">
      <c r="B1678" s="11" t="s">
        <v>13</v>
      </c>
      <c r="C1678" s="12" t="s">
        <v>15</v>
      </c>
      <c r="D1678" s="28"/>
      <c r="E1678" s="28"/>
      <c r="F1678" s="28"/>
      <c r="G1678" s="34"/>
      <c r="H1678" s="23"/>
      <c r="I1678" s="10">
        <f t="shared" ref="I1678" si="499">SUM(G1678*H1678)</f>
        <v>0</v>
      </c>
    </row>
    <row r="1679" spans="1:13">
      <c r="B1679" s="11" t="s">
        <v>13</v>
      </c>
      <c r="C1679" s="12" t="s">
        <v>15</v>
      </c>
      <c r="D1679" s="28"/>
      <c r="E1679" s="28"/>
      <c r="F1679" s="28"/>
      <c r="G1679" s="34"/>
      <c r="H1679" s="23"/>
      <c r="I1679" s="10">
        <f t="shared" ref="I1679:I1686" si="500">SUM(G1679*H1679)</f>
        <v>0</v>
      </c>
    </row>
    <row r="1680" spans="1:13">
      <c r="B1680" s="11" t="s">
        <v>13</v>
      </c>
      <c r="C1680" s="12" t="s">
        <v>16</v>
      </c>
      <c r="D1680" s="28"/>
      <c r="E1680" s="28"/>
      <c r="F1680" s="28"/>
      <c r="G1680" s="34">
        <f>SUM(G1668)/15</f>
        <v>0.47333333333333338</v>
      </c>
      <c r="H1680" s="23"/>
      <c r="I1680" s="10">
        <f t="shared" si="500"/>
        <v>0</v>
      </c>
    </row>
    <row r="1681" spans="1:13">
      <c r="B1681" s="11" t="s">
        <v>13</v>
      </c>
      <c r="C1681" s="12" t="s">
        <v>16</v>
      </c>
      <c r="D1681" s="28"/>
      <c r="E1681" s="28"/>
      <c r="F1681" s="28"/>
      <c r="G1681" s="34"/>
      <c r="H1681" s="23"/>
      <c r="I1681" s="10">
        <f t="shared" si="500"/>
        <v>0</v>
      </c>
    </row>
    <row r="1682" spans="1:13">
      <c r="B1682" s="11" t="s">
        <v>21</v>
      </c>
      <c r="C1682" s="12" t="s">
        <v>14</v>
      </c>
      <c r="D1682" s="28"/>
      <c r="E1682" s="28"/>
      <c r="F1682" s="28"/>
      <c r="G1682" s="22">
        <f>SUM(G1673:G1676)</f>
        <v>2.21</v>
      </c>
      <c r="H1682" s="15">
        <v>37.42</v>
      </c>
      <c r="I1682" s="10">
        <f t="shared" si="500"/>
        <v>82.6982</v>
      </c>
      <c r="K1682" s="5">
        <f>SUM(G1682)*I1666</f>
        <v>2.21</v>
      </c>
    </row>
    <row r="1683" spans="1:13">
      <c r="B1683" s="11" t="s">
        <v>21</v>
      </c>
      <c r="C1683" s="12" t="s">
        <v>15</v>
      </c>
      <c r="D1683" s="28"/>
      <c r="E1683" s="28"/>
      <c r="F1683" s="28"/>
      <c r="G1683" s="22">
        <f>SUM(G1677:G1679)</f>
        <v>1</v>
      </c>
      <c r="H1683" s="15">
        <v>37.42</v>
      </c>
      <c r="I1683" s="10">
        <f t="shared" si="500"/>
        <v>37.42</v>
      </c>
      <c r="L1683" s="5">
        <f>SUM(G1683)*I1666</f>
        <v>1</v>
      </c>
    </row>
    <row r="1684" spans="1:13">
      <c r="B1684" s="11" t="s">
        <v>21</v>
      </c>
      <c r="C1684" s="12" t="s">
        <v>16</v>
      </c>
      <c r="D1684" s="28"/>
      <c r="E1684" s="28"/>
      <c r="F1684" s="28"/>
      <c r="G1684" s="22">
        <f>SUM(G1680:G1681)</f>
        <v>0.47333333333333338</v>
      </c>
      <c r="H1684" s="15">
        <v>37.42</v>
      </c>
      <c r="I1684" s="10">
        <f t="shared" si="500"/>
        <v>17.712133333333338</v>
      </c>
      <c r="M1684" s="5">
        <f>SUM(G1684)*I1666</f>
        <v>0.47333333333333338</v>
      </c>
    </row>
    <row r="1685" spans="1:13">
      <c r="B1685" s="11" t="s">
        <v>13</v>
      </c>
      <c r="C1685" s="12" t="s">
        <v>17</v>
      </c>
      <c r="D1685" s="28"/>
      <c r="E1685" s="28"/>
      <c r="F1685" s="28"/>
      <c r="G1685" s="34">
        <v>0.25</v>
      </c>
      <c r="H1685" s="15">
        <v>37.42</v>
      </c>
      <c r="I1685" s="10">
        <f t="shared" si="500"/>
        <v>9.3550000000000004</v>
      </c>
      <c r="L1685" s="5">
        <f>SUM(G1685)*I1666</f>
        <v>0.25</v>
      </c>
    </row>
    <row r="1686" spans="1:13">
      <c r="B1686" s="11" t="s">
        <v>12</v>
      </c>
      <c r="C1686" s="12"/>
      <c r="D1686" s="28"/>
      <c r="E1686" s="28"/>
      <c r="F1686" s="28"/>
      <c r="G1686" s="10"/>
      <c r="H1686" s="15">
        <v>37.42</v>
      </c>
      <c r="I1686" s="10">
        <f t="shared" si="500"/>
        <v>0</v>
      </c>
    </row>
    <row r="1687" spans="1:13">
      <c r="B1687" s="11" t="s">
        <v>11</v>
      </c>
      <c r="C1687" s="12"/>
      <c r="D1687" s="28"/>
      <c r="E1687" s="28"/>
      <c r="F1687" s="28"/>
      <c r="G1687" s="10">
        <v>1</v>
      </c>
      <c r="H1687" s="15">
        <f>SUM(I1668:I1686)*0.01</f>
        <v>2.5003033333333335</v>
      </c>
      <c r="I1687" s="10">
        <f>SUM(G1687*H1687)</f>
        <v>2.5003033333333335</v>
      </c>
    </row>
    <row r="1688" spans="1:13" s="2" customFormat="1" ht="13.6">
      <c r="B1688" s="8" t="s">
        <v>10</v>
      </c>
      <c r="D1688" s="27"/>
      <c r="E1688" s="27"/>
      <c r="F1688" s="27"/>
      <c r="G1688" s="6">
        <f>SUM(G1682:G1685)</f>
        <v>3.9333333333333336</v>
      </c>
      <c r="H1688" s="14"/>
      <c r="I1688" s="6">
        <f>SUM(I1668:I1687)</f>
        <v>252.53063666666668</v>
      </c>
      <c r="J1688" s="6">
        <f>SUM(I1688)*I1666</f>
        <v>252.53063666666668</v>
      </c>
      <c r="K1688" s="6">
        <f>SUM(K1682:K1687)</f>
        <v>2.21</v>
      </c>
      <c r="L1688" s="6">
        <f t="shared" ref="L1688:M1688" si="501">SUM(L1682:L1687)</f>
        <v>1.25</v>
      </c>
      <c r="M1688" s="6">
        <f t="shared" si="501"/>
        <v>0.47333333333333338</v>
      </c>
    </row>
    <row r="1689" spans="1:13" ht="15.65">
      <c r="A1689" s="3" t="s">
        <v>9</v>
      </c>
      <c r="B1689" s="154" t="s">
        <v>217</v>
      </c>
      <c r="C1689" s="12" t="s">
        <v>446</v>
      </c>
      <c r="D1689" s="26">
        <v>1.01</v>
      </c>
      <c r="E1689" s="26">
        <v>2.2000000000000002</v>
      </c>
      <c r="F1689" s="182">
        <v>0.10199999999999999</v>
      </c>
      <c r="G1689" s="5" t="s">
        <v>566</v>
      </c>
      <c r="H1689" s="13" t="s">
        <v>22</v>
      </c>
      <c r="I1689" s="24">
        <v>1</v>
      </c>
    </row>
    <row r="1690" spans="1:13" s="2" customFormat="1" ht="13.6">
      <c r="A1690" s="77" t="s">
        <v>118</v>
      </c>
      <c r="B1690" s="8" t="s">
        <v>3</v>
      </c>
      <c r="C1690" s="2" t="s">
        <v>4</v>
      </c>
      <c r="D1690" s="27" t="s">
        <v>5</v>
      </c>
      <c r="E1690" s="27" t="s">
        <v>5</v>
      </c>
      <c r="F1690" s="27" t="s">
        <v>23</v>
      </c>
      <c r="G1690" s="6" t="s">
        <v>6</v>
      </c>
      <c r="H1690" s="14" t="s">
        <v>7</v>
      </c>
      <c r="I1690" s="6" t="s">
        <v>8</v>
      </c>
      <c r="J1690" s="6"/>
      <c r="K1690" s="6" t="s">
        <v>18</v>
      </c>
      <c r="L1690" s="6" t="s">
        <v>19</v>
      </c>
      <c r="M1690" s="6" t="s">
        <v>20</v>
      </c>
    </row>
    <row r="1691" spans="1:13">
      <c r="A1691" s="30" t="s">
        <v>24</v>
      </c>
      <c r="B1691" s="11" t="s">
        <v>217</v>
      </c>
      <c r="C1691" s="12" t="s">
        <v>585</v>
      </c>
      <c r="D1691" s="28">
        <v>0.125</v>
      </c>
      <c r="E1691" s="28">
        <v>0.05</v>
      </c>
      <c r="F1691" s="28">
        <f t="shared" ref="F1691" si="502">SUM(D1691*E1691)</f>
        <v>6.2500000000000003E-3</v>
      </c>
      <c r="G1691" s="10">
        <f>SUM(D1689+E1689+E1689+0.4)</f>
        <v>5.8100000000000005</v>
      </c>
      <c r="H1691" s="15">
        <v>550</v>
      </c>
      <c r="I1691" s="10">
        <f t="shared" ref="I1691" si="503">SUM(F1691*G1691)*H1691</f>
        <v>19.971875000000001</v>
      </c>
    </row>
    <row r="1692" spans="1:13">
      <c r="A1692" s="31" t="s">
        <v>39</v>
      </c>
      <c r="B1692" s="11" t="s">
        <v>558</v>
      </c>
      <c r="C1692" s="12"/>
      <c r="D1692" s="28"/>
      <c r="E1692" s="28"/>
      <c r="F1692" s="28"/>
      <c r="G1692" s="10">
        <v>0</v>
      </c>
      <c r="H1692" s="15">
        <v>2.5</v>
      </c>
      <c r="I1692" s="10">
        <f t="shared" ref="I1692:I1694" si="504">SUM(G1692*H1692)</f>
        <v>0</v>
      </c>
    </row>
    <row r="1693" spans="1:13">
      <c r="A1693" s="31" t="s">
        <v>39</v>
      </c>
      <c r="B1693" s="11" t="s">
        <v>559</v>
      </c>
      <c r="C1693" s="12"/>
      <c r="D1693" s="28"/>
      <c r="E1693" s="28"/>
      <c r="F1693" s="28"/>
      <c r="G1693" s="10">
        <v>3</v>
      </c>
      <c r="H1693" s="15">
        <v>3.5</v>
      </c>
      <c r="I1693" s="10">
        <f t="shared" si="504"/>
        <v>10.5</v>
      </c>
    </row>
    <row r="1694" spans="1:13">
      <c r="A1694" s="31" t="s">
        <v>39</v>
      </c>
      <c r="B1694" s="11" t="s">
        <v>560</v>
      </c>
      <c r="C1694" s="12"/>
      <c r="D1694" s="28"/>
      <c r="E1694" s="28"/>
      <c r="F1694" s="28"/>
      <c r="G1694" s="10">
        <v>0</v>
      </c>
      <c r="H1694" s="15">
        <v>1.5</v>
      </c>
      <c r="I1694" s="10">
        <f t="shared" si="504"/>
        <v>0</v>
      </c>
    </row>
    <row r="1695" spans="1:13">
      <c r="B1695" s="11" t="s">
        <v>27</v>
      </c>
      <c r="C1695" s="12"/>
      <c r="D1695" s="28"/>
      <c r="E1695" s="28"/>
      <c r="F1695" s="28"/>
      <c r="G1695" s="10">
        <f>SUM(G1691)</f>
        <v>5.8100000000000005</v>
      </c>
      <c r="H1695" s="15">
        <f>SUM(D1691+D1691+E1691+E1691)*2</f>
        <v>0.7</v>
      </c>
      <c r="I1695" s="10">
        <f t="shared" ref="I1695:I1700" si="505">SUM(G1695*H1695)</f>
        <v>4.0670000000000002</v>
      </c>
    </row>
    <row r="1696" spans="1:13">
      <c r="B1696" s="11" t="s">
        <v>13</v>
      </c>
      <c r="C1696" s="12" t="s">
        <v>14</v>
      </c>
      <c r="D1696" s="28" t="s">
        <v>29</v>
      </c>
      <c r="E1696" s="28"/>
      <c r="F1696" s="28">
        <f>SUM(G1691:G1691)</f>
        <v>5.8100000000000005</v>
      </c>
      <c r="G1696" s="34">
        <f>SUM(F1696)/25</f>
        <v>0.23240000000000002</v>
      </c>
      <c r="H1696" s="23"/>
      <c r="I1696" s="10">
        <f t="shared" si="505"/>
        <v>0</v>
      </c>
    </row>
    <row r="1697" spans="1:13">
      <c r="B1697" s="11" t="s">
        <v>13</v>
      </c>
      <c r="C1697" s="12" t="s">
        <v>14</v>
      </c>
      <c r="D1697" s="28" t="s">
        <v>60</v>
      </c>
      <c r="E1697" s="28"/>
      <c r="F1697" s="81">
        <v>2</v>
      </c>
      <c r="G1697" s="34">
        <f>SUM(F1697)*0.25</f>
        <v>0.5</v>
      </c>
      <c r="H1697" s="23"/>
      <c r="I1697" s="10">
        <f t="shared" si="505"/>
        <v>0</v>
      </c>
    </row>
    <row r="1698" spans="1:13">
      <c r="B1698" s="11" t="s">
        <v>13</v>
      </c>
      <c r="C1698" s="12" t="s">
        <v>14</v>
      </c>
      <c r="D1698" s="28" t="s">
        <v>558</v>
      </c>
      <c r="E1698" s="28"/>
      <c r="F1698" s="186"/>
      <c r="G1698" s="34">
        <v>0.25</v>
      </c>
      <c r="H1698" s="23"/>
      <c r="I1698" s="10">
        <f t="shared" si="505"/>
        <v>0</v>
      </c>
    </row>
    <row r="1699" spans="1:13">
      <c r="B1699" s="11" t="s">
        <v>13</v>
      </c>
      <c r="C1699" s="12" t="s">
        <v>14</v>
      </c>
      <c r="D1699" s="28" t="s">
        <v>113</v>
      </c>
      <c r="E1699" s="28"/>
      <c r="F1699" s="28"/>
      <c r="G1699" s="34">
        <f>SUM(G1696:G1697)</f>
        <v>0.73240000000000005</v>
      </c>
      <c r="H1699" s="23"/>
      <c r="I1699" s="10">
        <f t="shared" si="505"/>
        <v>0</v>
      </c>
    </row>
    <row r="1700" spans="1:13">
      <c r="B1700" s="11" t="s">
        <v>13</v>
      </c>
      <c r="C1700" s="12" t="s">
        <v>15</v>
      </c>
      <c r="D1700" s="28"/>
      <c r="E1700" s="28"/>
      <c r="F1700" s="28"/>
      <c r="G1700" s="34">
        <v>1</v>
      </c>
      <c r="H1700" s="23"/>
      <c r="I1700" s="10">
        <f t="shared" si="505"/>
        <v>0</v>
      </c>
    </row>
    <row r="1701" spans="1:13">
      <c r="B1701" s="11" t="s">
        <v>13</v>
      </c>
      <c r="C1701" s="12" t="s">
        <v>15</v>
      </c>
      <c r="D1701" s="28"/>
      <c r="E1701" s="28"/>
      <c r="F1701" s="28"/>
      <c r="G1701" s="34"/>
      <c r="H1701" s="23"/>
      <c r="I1701" s="10">
        <f t="shared" ref="I1701" si="506">SUM(G1701*H1701)</f>
        <v>0</v>
      </c>
    </row>
    <row r="1702" spans="1:13">
      <c r="B1702" s="11" t="s">
        <v>13</v>
      </c>
      <c r="C1702" s="12" t="s">
        <v>15</v>
      </c>
      <c r="D1702" s="28"/>
      <c r="E1702" s="28"/>
      <c r="F1702" s="28"/>
      <c r="G1702" s="34"/>
      <c r="H1702" s="23"/>
      <c r="I1702" s="10">
        <f t="shared" ref="I1702:I1709" si="507">SUM(G1702*H1702)</f>
        <v>0</v>
      </c>
    </row>
    <row r="1703" spans="1:13">
      <c r="B1703" s="11" t="s">
        <v>13</v>
      </c>
      <c r="C1703" s="12" t="s">
        <v>16</v>
      </c>
      <c r="D1703" s="28"/>
      <c r="E1703" s="28"/>
      <c r="F1703" s="28"/>
      <c r="G1703" s="34">
        <f>SUM(G1691)/15</f>
        <v>0.38733333333333336</v>
      </c>
      <c r="H1703" s="23"/>
      <c r="I1703" s="10">
        <f t="shared" si="507"/>
        <v>0</v>
      </c>
    </row>
    <row r="1704" spans="1:13">
      <c r="B1704" s="11" t="s">
        <v>13</v>
      </c>
      <c r="C1704" s="12" t="s">
        <v>16</v>
      </c>
      <c r="D1704" s="28"/>
      <c r="E1704" s="28"/>
      <c r="F1704" s="28"/>
      <c r="G1704" s="34"/>
      <c r="H1704" s="23"/>
      <c r="I1704" s="10">
        <f t="shared" si="507"/>
        <v>0</v>
      </c>
    </row>
    <row r="1705" spans="1:13">
      <c r="B1705" s="11" t="s">
        <v>21</v>
      </c>
      <c r="C1705" s="12" t="s">
        <v>14</v>
      </c>
      <c r="D1705" s="28"/>
      <c r="E1705" s="28"/>
      <c r="F1705" s="28"/>
      <c r="G1705" s="22">
        <f>SUM(G1696:G1699)</f>
        <v>1.7148000000000001</v>
      </c>
      <c r="H1705" s="15">
        <v>37.42</v>
      </c>
      <c r="I1705" s="10">
        <f t="shared" si="507"/>
        <v>64.167816000000002</v>
      </c>
      <c r="K1705" s="5">
        <f>SUM(G1705)*I1689</f>
        <v>1.7148000000000001</v>
      </c>
    </row>
    <row r="1706" spans="1:13">
      <c r="B1706" s="11" t="s">
        <v>21</v>
      </c>
      <c r="C1706" s="12" t="s">
        <v>15</v>
      </c>
      <c r="D1706" s="28"/>
      <c r="E1706" s="28"/>
      <c r="F1706" s="28"/>
      <c r="G1706" s="22">
        <f>SUM(G1700:G1702)</f>
        <v>1</v>
      </c>
      <c r="H1706" s="15">
        <v>37.42</v>
      </c>
      <c r="I1706" s="10">
        <f t="shared" si="507"/>
        <v>37.42</v>
      </c>
      <c r="L1706" s="5">
        <f>SUM(G1706)*I1689</f>
        <v>1</v>
      </c>
    </row>
    <row r="1707" spans="1:13">
      <c r="B1707" s="11" t="s">
        <v>21</v>
      </c>
      <c r="C1707" s="12" t="s">
        <v>16</v>
      </c>
      <c r="D1707" s="28"/>
      <c r="E1707" s="28"/>
      <c r="F1707" s="28"/>
      <c r="G1707" s="22">
        <f>SUM(G1703:G1704)</f>
        <v>0.38733333333333336</v>
      </c>
      <c r="H1707" s="15">
        <v>37.42</v>
      </c>
      <c r="I1707" s="10">
        <f t="shared" si="507"/>
        <v>14.494013333333335</v>
      </c>
      <c r="M1707" s="5">
        <f>SUM(G1707)*I1689</f>
        <v>0.38733333333333336</v>
      </c>
    </row>
    <row r="1708" spans="1:13">
      <c r="B1708" s="11" t="s">
        <v>13</v>
      </c>
      <c r="C1708" s="12" t="s">
        <v>17</v>
      </c>
      <c r="D1708" s="28"/>
      <c r="E1708" s="28"/>
      <c r="F1708" s="28"/>
      <c r="G1708" s="34">
        <v>0.25</v>
      </c>
      <c r="H1708" s="15">
        <v>37.42</v>
      </c>
      <c r="I1708" s="10">
        <f t="shared" si="507"/>
        <v>9.3550000000000004</v>
      </c>
      <c r="L1708" s="5">
        <f>SUM(G1708)*I1689</f>
        <v>0.25</v>
      </c>
    </row>
    <row r="1709" spans="1:13">
      <c r="B1709" s="11" t="s">
        <v>12</v>
      </c>
      <c r="C1709" s="12"/>
      <c r="D1709" s="28"/>
      <c r="E1709" s="28"/>
      <c r="F1709" s="28"/>
      <c r="G1709" s="10"/>
      <c r="H1709" s="15">
        <v>37.42</v>
      </c>
      <c r="I1709" s="10">
        <f t="shared" si="507"/>
        <v>0</v>
      </c>
    </row>
    <row r="1710" spans="1:13">
      <c r="B1710" s="11" t="s">
        <v>11</v>
      </c>
      <c r="C1710" s="12"/>
      <c r="D1710" s="28"/>
      <c r="E1710" s="28"/>
      <c r="F1710" s="28"/>
      <c r="G1710" s="10">
        <v>1</v>
      </c>
      <c r="H1710" s="15">
        <f>SUM(I1691:I1709)*0.01</f>
        <v>1.5997570433333332</v>
      </c>
      <c r="I1710" s="10">
        <f>SUM(G1710*H1710)</f>
        <v>1.5997570433333332</v>
      </c>
    </row>
    <row r="1711" spans="1:13" s="2" customFormat="1" ht="13.6">
      <c r="B1711" s="8" t="s">
        <v>10</v>
      </c>
      <c r="D1711" s="27"/>
      <c r="E1711" s="27"/>
      <c r="F1711" s="27"/>
      <c r="G1711" s="6">
        <f>SUM(G1705:G1708)</f>
        <v>3.3521333333333336</v>
      </c>
      <c r="H1711" s="14"/>
      <c r="I1711" s="6">
        <f>SUM(I1691:I1710)</f>
        <v>161.57546137666665</v>
      </c>
      <c r="J1711" s="6">
        <f>SUM(I1711)*I1689</f>
        <v>161.57546137666665</v>
      </c>
      <c r="K1711" s="6">
        <f>SUM(K1705:K1710)</f>
        <v>1.7148000000000001</v>
      </c>
      <c r="L1711" s="6">
        <f t="shared" ref="L1711:M1711" si="508">SUM(L1705:L1710)</f>
        <v>1.25</v>
      </c>
      <c r="M1711" s="6">
        <f t="shared" si="508"/>
        <v>0.38733333333333336</v>
      </c>
    </row>
    <row r="1712" spans="1:13" ht="15.65">
      <c r="A1712" s="3" t="s">
        <v>9</v>
      </c>
      <c r="B1712" s="154" t="s">
        <v>217</v>
      </c>
      <c r="C1712" s="12" t="s">
        <v>446</v>
      </c>
      <c r="D1712" s="26">
        <v>0.75</v>
      </c>
      <c r="E1712" s="26">
        <v>2.2000000000000002</v>
      </c>
      <c r="F1712" s="182">
        <v>0.10199999999999999</v>
      </c>
      <c r="G1712" s="5" t="s">
        <v>566</v>
      </c>
      <c r="H1712" s="13" t="s">
        <v>22</v>
      </c>
      <c r="I1712" s="24">
        <v>1</v>
      </c>
    </row>
    <row r="1713" spans="1:13" s="2" customFormat="1" ht="13.6">
      <c r="A1713" s="77" t="s">
        <v>118</v>
      </c>
      <c r="B1713" s="8" t="s">
        <v>3</v>
      </c>
      <c r="C1713" s="2" t="s">
        <v>4</v>
      </c>
      <c r="D1713" s="27" t="s">
        <v>5</v>
      </c>
      <c r="E1713" s="27" t="s">
        <v>5</v>
      </c>
      <c r="F1713" s="27" t="s">
        <v>23</v>
      </c>
      <c r="G1713" s="6" t="s">
        <v>6</v>
      </c>
      <c r="H1713" s="14" t="s">
        <v>7</v>
      </c>
      <c r="I1713" s="6" t="s">
        <v>8</v>
      </c>
      <c r="J1713" s="6"/>
      <c r="K1713" s="6" t="s">
        <v>18</v>
      </c>
      <c r="L1713" s="6" t="s">
        <v>19</v>
      </c>
      <c r="M1713" s="6" t="s">
        <v>20</v>
      </c>
    </row>
    <row r="1714" spans="1:13">
      <c r="A1714" s="30" t="s">
        <v>24</v>
      </c>
      <c r="B1714" s="11" t="s">
        <v>217</v>
      </c>
      <c r="C1714" s="12" t="s">
        <v>585</v>
      </c>
      <c r="D1714" s="28">
        <v>0.125</v>
      </c>
      <c r="E1714" s="28">
        <v>0.05</v>
      </c>
      <c r="F1714" s="28">
        <f t="shared" ref="F1714" si="509">SUM(D1714*E1714)</f>
        <v>6.2500000000000003E-3</v>
      </c>
      <c r="G1714" s="10">
        <f>SUM(D1712+E1712+E1712+0.4)</f>
        <v>5.5500000000000007</v>
      </c>
      <c r="H1714" s="15">
        <v>550</v>
      </c>
      <c r="I1714" s="10">
        <f t="shared" ref="I1714" si="510">SUM(F1714*G1714)*H1714</f>
        <v>19.078125</v>
      </c>
    </row>
    <row r="1715" spans="1:13">
      <c r="A1715" s="31" t="s">
        <v>39</v>
      </c>
      <c r="B1715" s="11" t="s">
        <v>558</v>
      </c>
      <c r="C1715" s="12"/>
      <c r="D1715" s="28"/>
      <c r="E1715" s="28"/>
      <c r="F1715" s="28"/>
      <c r="G1715" s="10">
        <v>0</v>
      </c>
      <c r="H1715" s="15">
        <v>2.5</v>
      </c>
      <c r="I1715" s="10">
        <f t="shared" ref="I1715:I1717" si="511">SUM(G1715*H1715)</f>
        <v>0</v>
      </c>
    </row>
    <row r="1716" spans="1:13">
      <c r="A1716" s="31" t="s">
        <v>39</v>
      </c>
      <c r="B1716" s="11" t="s">
        <v>559</v>
      </c>
      <c r="C1716" s="12"/>
      <c r="D1716" s="28"/>
      <c r="E1716" s="28"/>
      <c r="F1716" s="28"/>
      <c r="G1716" s="10">
        <v>2.5</v>
      </c>
      <c r="H1716" s="15">
        <v>3.5</v>
      </c>
      <c r="I1716" s="10">
        <f t="shared" si="511"/>
        <v>8.75</v>
      </c>
    </row>
    <row r="1717" spans="1:13">
      <c r="A1717" s="31" t="s">
        <v>39</v>
      </c>
      <c r="B1717" s="11" t="s">
        <v>560</v>
      </c>
      <c r="C1717" s="12"/>
      <c r="D1717" s="28"/>
      <c r="E1717" s="28"/>
      <c r="F1717" s="28"/>
      <c r="G1717" s="10">
        <v>0</v>
      </c>
      <c r="H1717" s="15">
        <v>1.5</v>
      </c>
      <c r="I1717" s="10">
        <f t="shared" si="511"/>
        <v>0</v>
      </c>
    </row>
    <row r="1718" spans="1:13">
      <c r="B1718" s="11" t="s">
        <v>27</v>
      </c>
      <c r="C1718" s="12"/>
      <c r="D1718" s="28"/>
      <c r="E1718" s="28"/>
      <c r="F1718" s="28"/>
      <c r="G1718" s="10">
        <f>SUM(G1714)</f>
        <v>5.5500000000000007</v>
      </c>
      <c r="H1718" s="15">
        <f>SUM(D1714+D1714+E1714+E1714)*2</f>
        <v>0.7</v>
      </c>
      <c r="I1718" s="10">
        <f t="shared" ref="I1718:I1723" si="512">SUM(G1718*H1718)</f>
        <v>3.8850000000000002</v>
      </c>
    </row>
    <row r="1719" spans="1:13">
      <c r="B1719" s="11" t="s">
        <v>13</v>
      </c>
      <c r="C1719" s="12" t="s">
        <v>14</v>
      </c>
      <c r="D1719" s="28" t="s">
        <v>29</v>
      </c>
      <c r="E1719" s="28"/>
      <c r="F1719" s="28">
        <f>SUM(G1714:G1714)</f>
        <v>5.5500000000000007</v>
      </c>
      <c r="G1719" s="34">
        <f>SUM(F1719)/25</f>
        <v>0.22200000000000003</v>
      </c>
      <c r="H1719" s="23"/>
      <c r="I1719" s="10">
        <f t="shared" si="512"/>
        <v>0</v>
      </c>
    </row>
    <row r="1720" spans="1:13">
      <c r="B1720" s="11" t="s">
        <v>13</v>
      </c>
      <c r="C1720" s="12" t="s">
        <v>14</v>
      </c>
      <c r="D1720" s="28" t="s">
        <v>60</v>
      </c>
      <c r="E1720" s="28"/>
      <c r="F1720" s="81">
        <v>2</v>
      </c>
      <c r="G1720" s="34">
        <f>SUM(F1720)*0.25</f>
        <v>0.5</v>
      </c>
      <c r="H1720" s="23"/>
      <c r="I1720" s="10">
        <f t="shared" si="512"/>
        <v>0</v>
      </c>
    </row>
    <row r="1721" spans="1:13">
      <c r="B1721" s="11" t="s">
        <v>13</v>
      </c>
      <c r="C1721" s="12" t="s">
        <v>14</v>
      </c>
      <c r="D1721" s="28" t="s">
        <v>558</v>
      </c>
      <c r="E1721" s="28"/>
      <c r="F1721" s="186"/>
      <c r="G1721" s="34">
        <v>0.25</v>
      </c>
      <c r="H1721" s="23"/>
      <c r="I1721" s="10">
        <f t="shared" si="512"/>
        <v>0</v>
      </c>
    </row>
    <row r="1722" spans="1:13">
      <c r="B1722" s="11" t="s">
        <v>13</v>
      </c>
      <c r="C1722" s="12" t="s">
        <v>14</v>
      </c>
      <c r="D1722" s="28" t="s">
        <v>113</v>
      </c>
      <c r="E1722" s="28"/>
      <c r="F1722" s="28"/>
      <c r="G1722" s="34">
        <f>SUM(G1719:G1720)</f>
        <v>0.72199999999999998</v>
      </c>
      <c r="H1722" s="23"/>
      <c r="I1722" s="10">
        <f t="shared" si="512"/>
        <v>0</v>
      </c>
    </row>
    <row r="1723" spans="1:13">
      <c r="B1723" s="11" t="s">
        <v>13</v>
      </c>
      <c r="C1723" s="12" t="s">
        <v>15</v>
      </c>
      <c r="D1723" s="28"/>
      <c r="E1723" s="28"/>
      <c r="F1723" s="28"/>
      <c r="G1723" s="34">
        <v>1</v>
      </c>
      <c r="H1723" s="23"/>
      <c r="I1723" s="10">
        <f t="shared" si="512"/>
        <v>0</v>
      </c>
    </row>
    <row r="1724" spans="1:13">
      <c r="B1724" s="11" t="s">
        <v>13</v>
      </c>
      <c r="C1724" s="12" t="s">
        <v>15</v>
      </c>
      <c r="D1724" s="28"/>
      <c r="E1724" s="28"/>
      <c r="F1724" s="28"/>
      <c r="G1724" s="34"/>
      <c r="H1724" s="23"/>
      <c r="I1724" s="10">
        <f t="shared" ref="I1724" si="513">SUM(G1724*H1724)</f>
        <v>0</v>
      </c>
    </row>
    <row r="1725" spans="1:13">
      <c r="B1725" s="11" t="s">
        <v>13</v>
      </c>
      <c r="C1725" s="12" t="s">
        <v>15</v>
      </c>
      <c r="D1725" s="28"/>
      <c r="E1725" s="28"/>
      <c r="F1725" s="28"/>
      <c r="G1725" s="34"/>
      <c r="H1725" s="23"/>
      <c r="I1725" s="10">
        <f t="shared" ref="I1725:I1732" si="514">SUM(G1725*H1725)</f>
        <v>0</v>
      </c>
    </row>
    <row r="1726" spans="1:13">
      <c r="B1726" s="11" t="s">
        <v>13</v>
      </c>
      <c r="C1726" s="12" t="s">
        <v>16</v>
      </c>
      <c r="D1726" s="28"/>
      <c r="E1726" s="28"/>
      <c r="F1726" s="28"/>
      <c r="G1726" s="34">
        <f>SUM(G1714)/15</f>
        <v>0.37000000000000005</v>
      </c>
      <c r="H1726" s="23"/>
      <c r="I1726" s="10">
        <f t="shared" si="514"/>
        <v>0</v>
      </c>
    </row>
    <row r="1727" spans="1:13">
      <c r="B1727" s="11" t="s">
        <v>13</v>
      </c>
      <c r="C1727" s="12" t="s">
        <v>16</v>
      </c>
      <c r="D1727" s="28"/>
      <c r="E1727" s="28"/>
      <c r="F1727" s="28"/>
      <c r="G1727" s="34"/>
      <c r="H1727" s="23"/>
      <c r="I1727" s="10">
        <f t="shared" si="514"/>
        <v>0</v>
      </c>
    </row>
    <row r="1728" spans="1:13">
      <c r="B1728" s="11" t="s">
        <v>21</v>
      </c>
      <c r="C1728" s="12" t="s">
        <v>14</v>
      </c>
      <c r="D1728" s="28"/>
      <c r="E1728" s="28"/>
      <c r="F1728" s="28"/>
      <c r="G1728" s="22">
        <f>SUM(G1719:G1722)</f>
        <v>1.694</v>
      </c>
      <c r="H1728" s="15">
        <v>37.42</v>
      </c>
      <c r="I1728" s="10">
        <f t="shared" si="514"/>
        <v>63.389479999999999</v>
      </c>
      <c r="K1728" s="5">
        <f>SUM(G1728)*I1712</f>
        <v>1.694</v>
      </c>
    </row>
    <row r="1729" spans="1:13">
      <c r="B1729" s="11" t="s">
        <v>21</v>
      </c>
      <c r="C1729" s="12" t="s">
        <v>15</v>
      </c>
      <c r="D1729" s="28"/>
      <c r="E1729" s="28"/>
      <c r="F1729" s="28"/>
      <c r="G1729" s="22">
        <f>SUM(G1723:G1725)</f>
        <v>1</v>
      </c>
      <c r="H1729" s="15">
        <v>37.42</v>
      </c>
      <c r="I1729" s="10">
        <f t="shared" si="514"/>
        <v>37.42</v>
      </c>
      <c r="L1729" s="5">
        <f>SUM(G1729)*I1712</f>
        <v>1</v>
      </c>
    </row>
    <row r="1730" spans="1:13">
      <c r="B1730" s="11" t="s">
        <v>21</v>
      </c>
      <c r="C1730" s="12" t="s">
        <v>16</v>
      </c>
      <c r="D1730" s="28"/>
      <c r="E1730" s="28"/>
      <c r="F1730" s="28"/>
      <c r="G1730" s="22">
        <f>SUM(G1726:G1727)</f>
        <v>0.37000000000000005</v>
      </c>
      <c r="H1730" s="15">
        <v>37.42</v>
      </c>
      <c r="I1730" s="10">
        <f t="shared" si="514"/>
        <v>13.845400000000003</v>
      </c>
      <c r="M1730" s="5">
        <f>SUM(G1730)*I1712</f>
        <v>0.37000000000000005</v>
      </c>
    </row>
    <row r="1731" spans="1:13">
      <c r="B1731" s="11" t="s">
        <v>13</v>
      </c>
      <c r="C1731" s="12" t="s">
        <v>17</v>
      </c>
      <c r="D1731" s="28"/>
      <c r="E1731" s="28"/>
      <c r="F1731" s="28"/>
      <c r="G1731" s="34">
        <v>0.25</v>
      </c>
      <c r="H1731" s="15">
        <v>37.42</v>
      </c>
      <c r="I1731" s="10">
        <f t="shared" si="514"/>
        <v>9.3550000000000004</v>
      </c>
      <c r="L1731" s="5">
        <f>SUM(G1731)*I1712</f>
        <v>0.25</v>
      </c>
    </row>
    <row r="1732" spans="1:13">
      <c r="B1732" s="11" t="s">
        <v>12</v>
      </c>
      <c r="C1732" s="12"/>
      <c r="D1732" s="28"/>
      <c r="E1732" s="28"/>
      <c r="F1732" s="28"/>
      <c r="G1732" s="10"/>
      <c r="H1732" s="15">
        <v>37.42</v>
      </c>
      <c r="I1732" s="10">
        <f t="shared" si="514"/>
        <v>0</v>
      </c>
    </row>
    <row r="1733" spans="1:13">
      <c r="B1733" s="11" t="s">
        <v>11</v>
      </c>
      <c r="C1733" s="12"/>
      <c r="D1733" s="28"/>
      <c r="E1733" s="28"/>
      <c r="F1733" s="28"/>
      <c r="G1733" s="10">
        <v>1</v>
      </c>
      <c r="H1733" s="15">
        <f>SUM(I1714:I1732)*0.01</f>
        <v>1.55723005</v>
      </c>
      <c r="I1733" s="10">
        <f>SUM(G1733*H1733)</f>
        <v>1.55723005</v>
      </c>
    </row>
    <row r="1734" spans="1:13" s="2" customFormat="1" ht="13.6">
      <c r="B1734" s="8" t="s">
        <v>10</v>
      </c>
      <c r="D1734" s="27"/>
      <c r="E1734" s="27"/>
      <c r="F1734" s="27"/>
      <c r="G1734" s="6">
        <f>SUM(G1728:G1731)</f>
        <v>3.3140000000000001</v>
      </c>
      <c r="H1734" s="14"/>
      <c r="I1734" s="6">
        <f>SUM(I1714:I1733)</f>
        <v>157.28023504999999</v>
      </c>
      <c r="J1734" s="6">
        <f>SUM(I1734)*I1712</f>
        <v>157.28023504999999</v>
      </c>
      <c r="K1734" s="6">
        <f>SUM(K1728:K1733)</f>
        <v>1.694</v>
      </c>
      <c r="L1734" s="6">
        <f t="shared" ref="L1734:M1734" si="515">SUM(L1728:L1733)</f>
        <v>1.25</v>
      </c>
      <c r="M1734" s="6">
        <f t="shared" si="515"/>
        <v>0.37000000000000005</v>
      </c>
    </row>
    <row r="1735" spans="1:13" ht="15.65">
      <c r="A1735" s="3" t="s">
        <v>9</v>
      </c>
      <c r="B1735" s="154" t="s">
        <v>217</v>
      </c>
      <c r="C1735" s="12" t="s">
        <v>446</v>
      </c>
      <c r="D1735" s="26">
        <v>0.84</v>
      </c>
      <c r="E1735" s="26">
        <v>2.2000000000000002</v>
      </c>
      <c r="F1735" s="182">
        <v>0.10199999999999999</v>
      </c>
      <c r="G1735" s="5" t="s">
        <v>566</v>
      </c>
      <c r="H1735" s="13" t="s">
        <v>22</v>
      </c>
      <c r="I1735" s="24">
        <v>2</v>
      </c>
    </row>
    <row r="1736" spans="1:13" s="2" customFormat="1" ht="13.6">
      <c r="A1736" s="77" t="s">
        <v>118</v>
      </c>
      <c r="B1736" s="8" t="s">
        <v>3</v>
      </c>
      <c r="C1736" s="2" t="s">
        <v>4</v>
      </c>
      <c r="D1736" s="27" t="s">
        <v>5</v>
      </c>
      <c r="E1736" s="27" t="s">
        <v>5</v>
      </c>
      <c r="F1736" s="27" t="s">
        <v>23</v>
      </c>
      <c r="G1736" s="6" t="s">
        <v>6</v>
      </c>
      <c r="H1736" s="14" t="s">
        <v>7</v>
      </c>
      <c r="I1736" s="6" t="s">
        <v>8</v>
      </c>
      <c r="J1736" s="6"/>
      <c r="K1736" s="6" t="s">
        <v>18</v>
      </c>
      <c r="L1736" s="6" t="s">
        <v>19</v>
      </c>
      <c r="M1736" s="6" t="s">
        <v>20</v>
      </c>
    </row>
    <row r="1737" spans="1:13">
      <c r="A1737" s="30" t="s">
        <v>24</v>
      </c>
      <c r="B1737" s="11" t="s">
        <v>217</v>
      </c>
      <c r="C1737" s="12" t="s">
        <v>585</v>
      </c>
      <c r="D1737" s="28">
        <v>0.125</v>
      </c>
      <c r="E1737" s="28">
        <v>0.05</v>
      </c>
      <c r="F1737" s="28">
        <f t="shared" ref="F1737" si="516">SUM(D1737*E1737)</f>
        <v>6.2500000000000003E-3</v>
      </c>
      <c r="G1737" s="10">
        <f>SUM(D1735+E1735+E1735+0.4)</f>
        <v>5.6400000000000006</v>
      </c>
      <c r="H1737" s="15">
        <v>550</v>
      </c>
      <c r="I1737" s="10">
        <f t="shared" ref="I1737" si="517">SUM(F1737*G1737)*H1737</f>
        <v>19.387500000000003</v>
      </c>
    </row>
    <row r="1738" spans="1:13">
      <c r="A1738" s="31" t="s">
        <v>39</v>
      </c>
      <c r="B1738" s="11" t="s">
        <v>558</v>
      </c>
      <c r="C1738" s="12"/>
      <c r="D1738" s="28"/>
      <c r="E1738" s="28"/>
      <c r="F1738" s="28"/>
      <c r="G1738" s="10">
        <v>0</v>
      </c>
      <c r="H1738" s="15">
        <v>2.5</v>
      </c>
      <c r="I1738" s="10">
        <f t="shared" ref="I1738:I1740" si="518">SUM(G1738*H1738)</f>
        <v>0</v>
      </c>
    </row>
    <row r="1739" spans="1:13">
      <c r="A1739" s="31" t="s">
        <v>39</v>
      </c>
      <c r="B1739" s="11" t="s">
        <v>559</v>
      </c>
      <c r="C1739" s="12"/>
      <c r="D1739" s="28"/>
      <c r="E1739" s="28"/>
      <c r="F1739" s="28"/>
      <c r="G1739" s="10">
        <v>2.5</v>
      </c>
      <c r="H1739" s="15">
        <v>3.5</v>
      </c>
      <c r="I1739" s="10">
        <f t="shared" si="518"/>
        <v>8.75</v>
      </c>
    </row>
    <row r="1740" spans="1:13">
      <c r="A1740" s="31" t="s">
        <v>39</v>
      </c>
      <c r="B1740" s="11" t="s">
        <v>560</v>
      </c>
      <c r="C1740" s="12"/>
      <c r="D1740" s="28"/>
      <c r="E1740" s="28"/>
      <c r="F1740" s="28"/>
      <c r="G1740" s="10">
        <v>0</v>
      </c>
      <c r="H1740" s="15">
        <v>1.5</v>
      </c>
      <c r="I1740" s="10">
        <f t="shared" si="518"/>
        <v>0</v>
      </c>
    </row>
    <row r="1741" spans="1:13">
      <c r="B1741" s="11" t="s">
        <v>27</v>
      </c>
      <c r="C1741" s="12"/>
      <c r="D1741" s="28"/>
      <c r="E1741" s="28"/>
      <c r="F1741" s="28"/>
      <c r="G1741" s="10">
        <f>SUM(G1737)</f>
        <v>5.6400000000000006</v>
      </c>
      <c r="H1741" s="15">
        <f>SUM(D1737+D1737+E1737+E1737)*2</f>
        <v>0.7</v>
      </c>
      <c r="I1741" s="10">
        <f t="shared" ref="I1741:I1746" si="519">SUM(G1741*H1741)</f>
        <v>3.948</v>
      </c>
    </row>
    <row r="1742" spans="1:13">
      <c r="B1742" s="11" t="s">
        <v>13</v>
      </c>
      <c r="C1742" s="12" t="s">
        <v>14</v>
      </c>
      <c r="D1742" s="28" t="s">
        <v>29</v>
      </c>
      <c r="E1742" s="28"/>
      <c r="F1742" s="28">
        <f>SUM(G1737:G1737)</f>
        <v>5.6400000000000006</v>
      </c>
      <c r="G1742" s="34">
        <f>SUM(F1742)/25</f>
        <v>0.22560000000000002</v>
      </c>
      <c r="H1742" s="23"/>
      <c r="I1742" s="10">
        <f t="shared" si="519"/>
        <v>0</v>
      </c>
    </row>
    <row r="1743" spans="1:13">
      <c r="B1743" s="11" t="s">
        <v>13</v>
      </c>
      <c r="C1743" s="12" t="s">
        <v>14</v>
      </c>
      <c r="D1743" s="28" t="s">
        <v>60</v>
      </c>
      <c r="E1743" s="28"/>
      <c r="F1743" s="81">
        <v>2</v>
      </c>
      <c r="G1743" s="34">
        <f>SUM(F1743)*0.25</f>
        <v>0.5</v>
      </c>
      <c r="H1743" s="23"/>
      <c r="I1743" s="10">
        <f t="shared" si="519"/>
        <v>0</v>
      </c>
    </row>
    <row r="1744" spans="1:13">
      <c r="B1744" s="11" t="s">
        <v>13</v>
      </c>
      <c r="C1744" s="12" t="s">
        <v>14</v>
      </c>
      <c r="D1744" s="28" t="s">
        <v>558</v>
      </c>
      <c r="E1744" s="28"/>
      <c r="F1744" s="186"/>
      <c r="G1744" s="34">
        <v>0.25</v>
      </c>
      <c r="H1744" s="23"/>
      <c r="I1744" s="10">
        <f t="shared" si="519"/>
        <v>0</v>
      </c>
    </row>
    <row r="1745" spans="1:13">
      <c r="B1745" s="11" t="s">
        <v>13</v>
      </c>
      <c r="C1745" s="12" t="s">
        <v>14</v>
      </c>
      <c r="D1745" s="28" t="s">
        <v>113</v>
      </c>
      <c r="E1745" s="28"/>
      <c r="F1745" s="28"/>
      <c r="G1745" s="34">
        <f>SUM(G1742:G1743)</f>
        <v>0.72560000000000002</v>
      </c>
      <c r="H1745" s="23"/>
      <c r="I1745" s="10">
        <f t="shared" si="519"/>
        <v>0</v>
      </c>
    </row>
    <row r="1746" spans="1:13">
      <c r="B1746" s="11" t="s">
        <v>13</v>
      </c>
      <c r="C1746" s="12" t="s">
        <v>15</v>
      </c>
      <c r="D1746" s="28"/>
      <c r="E1746" s="28"/>
      <c r="F1746" s="28"/>
      <c r="G1746" s="34">
        <v>1</v>
      </c>
      <c r="H1746" s="23"/>
      <c r="I1746" s="10">
        <f t="shared" si="519"/>
        <v>0</v>
      </c>
    </row>
    <row r="1747" spans="1:13">
      <c r="B1747" s="11" t="s">
        <v>13</v>
      </c>
      <c r="C1747" s="12" t="s">
        <v>15</v>
      </c>
      <c r="D1747" s="28"/>
      <c r="E1747" s="28"/>
      <c r="F1747" s="28"/>
      <c r="G1747" s="34"/>
      <c r="H1747" s="23"/>
      <c r="I1747" s="10">
        <f t="shared" ref="I1747" si="520">SUM(G1747*H1747)</f>
        <v>0</v>
      </c>
    </row>
    <row r="1748" spans="1:13">
      <c r="B1748" s="11" t="s">
        <v>13</v>
      </c>
      <c r="C1748" s="12" t="s">
        <v>15</v>
      </c>
      <c r="D1748" s="28"/>
      <c r="E1748" s="28"/>
      <c r="F1748" s="28"/>
      <c r="G1748" s="34"/>
      <c r="H1748" s="23"/>
      <c r="I1748" s="10">
        <f t="shared" ref="I1748:I1755" si="521">SUM(G1748*H1748)</f>
        <v>0</v>
      </c>
    </row>
    <row r="1749" spans="1:13">
      <c r="B1749" s="11" t="s">
        <v>13</v>
      </c>
      <c r="C1749" s="12" t="s">
        <v>16</v>
      </c>
      <c r="D1749" s="28"/>
      <c r="E1749" s="28"/>
      <c r="F1749" s="28"/>
      <c r="G1749" s="34">
        <f>SUM(G1737)/15</f>
        <v>0.37600000000000006</v>
      </c>
      <c r="H1749" s="23"/>
      <c r="I1749" s="10">
        <f t="shared" si="521"/>
        <v>0</v>
      </c>
    </row>
    <row r="1750" spans="1:13">
      <c r="B1750" s="11" t="s">
        <v>13</v>
      </c>
      <c r="C1750" s="12" t="s">
        <v>16</v>
      </c>
      <c r="D1750" s="28"/>
      <c r="E1750" s="28"/>
      <c r="F1750" s="28"/>
      <c r="G1750" s="34"/>
      <c r="H1750" s="23"/>
      <c r="I1750" s="10">
        <f t="shared" si="521"/>
        <v>0</v>
      </c>
    </row>
    <row r="1751" spans="1:13">
      <c r="B1751" s="11" t="s">
        <v>21</v>
      </c>
      <c r="C1751" s="12" t="s">
        <v>14</v>
      </c>
      <c r="D1751" s="28"/>
      <c r="E1751" s="28"/>
      <c r="F1751" s="28"/>
      <c r="G1751" s="22">
        <f>SUM(G1742:G1745)</f>
        <v>1.7012</v>
      </c>
      <c r="H1751" s="15">
        <v>37.42</v>
      </c>
      <c r="I1751" s="10">
        <f t="shared" si="521"/>
        <v>63.658904000000007</v>
      </c>
      <c r="K1751" s="5">
        <f>SUM(G1751)*I1735</f>
        <v>3.4024000000000001</v>
      </c>
    </row>
    <row r="1752" spans="1:13">
      <c r="B1752" s="11" t="s">
        <v>21</v>
      </c>
      <c r="C1752" s="12" t="s">
        <v>15</v>
      </c>
      <c r="D1752" s="28"/>
      <c r="E1752" s="28"/>
      <c r="F1752" s="28"/>
      <c r="G1752" s="22">
        <f>SUM(G1746:G1748)</f>
        <v>1</v>
      </c>
      <c r="H1752" s="15">
        <v>37.42</v>
      </c>
      <c r="I1752" s="10">
        <f t="shared" si="521"/>
        <v>37.42</v>
      </c>
      <c r="L1752" s="5">
        <f>SUM(G1752)*I1735</f>
        <v>2</v>
      </c>
    </row>
    <row r="1753" spans="1:13">
      <c r="B1753" s="11" t="s">
        <v>21</v>
      </c>
      <c r="C1753" s="12" t="s">
        <v>16</v>
      </c>
      <c r="D1753" s="28"/>
      <c r="E1753" s="28"/>
      <c r="F1753" s="28"/>
      <c r="G1753" s="22">
        <f>SUM(G1749:G1750)</f>
        <v>0.37600000000000006</v>
      </c>
      <c r="H1753" s="15">
        <v>37.42</v>
      </c>
      <c r="I1753" s="10">
        <f t="shared" si="521"/>
        <v>14.069920000000003</v>
      </c>
      <c r="M1753" s="5">
        <f>SUM(G1753)*I1735</f>
        <v>0.75200000000000011</v>
      </c>
    </row>
    <row r="1754" spans="1:13">
      <c r="B1754" s="11" t="s">
        <v>13</v>
      </c>
      <c r="C1754" s="12" t="s">
        <v>17</v>
      </c>
      <c r="D1754" s="28"/>
      <c r="E1754" s="28"/>
      <c r="F1754" s="28"/>
      <c r="G1754" s="34">
        <v>0.25</v>
      </c>
      <c r="H1754" s="15">
        <v>37.42</v>
      </c>
      <c r="I1754" s="10">
        <f t="shared" si="521"/>
        <v>9.3550000000000004</v>
      </c>
      <c r="L1754" s="5">
        <f>SUM(G1754)*I1735</f>
        <v>0.5</v>
      </c>
    </row>
    <row r="1755" spans="1:13">
      <c r="B1755" s="11" t="s">
        <v>12</v>
      </c>
      <c r="C1755" s="12"/>
      <c r="D1755" s="28"/>
      <c r="E1755" s="28"/>
      <c r="F1755" s="28"/>
      <c r="G1755" s="10"/>
      <c r="H1755" s="15">
        <v>37.42</v>
      </c>
      <c r="I1755" s="10">
        <f t="shared" si="521"/>
        <v>0</v>
      </c>
    </row>
    <row r="1756" spans="1:13">
      <c r="B1756" s="11" t="s">
        <v>11</v>
      </c>
      <c r="C1756" s="12"/>
      <c r="D1756" s="28"/>
      <c r="E1756" s="28"/>
      <c r="F1756" s="28"/>
      <c r="G1756" s="10">
        <v>1</v>
      </c>
      <c r="H1756" s="15">
        <f>SUM(I1737:I1755)*0.01</f>
        <v>1.5658932399999999</v>
      </c>
      <c r="I1756" s="10">
        <f>SUM(G1756*H1756)</f>
        <v>1.5658932399999999</v>
      </c>
    </row>
    <row r="1757" spans="1:13" s="2" customFormat="1" ht="13.6">
      <c r="B1757" s="8" t="s">
        <v>10</v>
      </c>
      <c r="D1757" s="27"/>
      <c r="E1757" s="27"/>
      <c r="F1757" s="27"/>
      <c r="G1757" s="6">
        <f>SUM(G1751:G1754)</f>
        <v>3.3271999999999999</v>
      </c>
      <c r="H1757" s="14"/>
      <c r="I1757" s="6">
        <f>SUM(I1737:I1756)</f>
        <v>158.15521723999998</v>
      </c>
      <c r="J1757" s="6">
        <f>SUM(I1757)*I1735</f>
        <v>316.31043447999997</v>
      </c>
      <c r="K1757" s="6">
        <f>SUM(K1751:K1756)</f>
        <v>3.4024000000000001</v>
      </c>
      <c r="L1757" s="6">
        <f t="shared" ref="L1757:M1757" si="522">SUM(L1751:L1756)</f>
        <v>2.5</v>
      </c>
      <c r="M1757" s="6">
        <f t="shared" si="522"/>
        <v>0.75200000000000011</v>
      </c>
    </row>
    <row r="1758" spans="1:13" ht="15.65">
      <c r="A1758" s="3" t="s">
        <v>9</v>
      </c>
      <c r="B1758" s="154" t="s">
        <v>217</v>
      </c>
      <c r="C1758" s="12" t="s">
        <v>446</v>
      </c>
      <c r="D1758" s="26">
        <v>0.91</v>
      </c>
      <c r="E1758" s="26">
        <v>2.2000000000000002</v>
      </c>
      <c r="F1758" s="182">
        <v>0.13</v>
      </c>
      <c r="G1758" s="5" t="s">
        <v>566</v>
      </c>
      <c r="H1758" s="13" t="s">
        <v>22</v>
      </c>
      <c r="I1758" s="24">
        <v>1</v>
      </c>
    </row>
    <row r="1759" spans="1:13" s="2" customFormat="1" ht="13.6">
      <c r="A1759" s="77" t="s">
        <v>118</v>
      </c>
      <c r="B1759" s="8" t="s">
        <v>3</v>
      </c>
      <c r="C1759" s="2" t="s">
        <v>4</v>
      </c>
      <c r="D1759" s="27" t="s">
        <v>5</v>
      </c>
      <c r="E1759" s="27" t="s">
        <v>5</v>
      </c>
      <c r="F1759" s="27" t="s">
        <v>23</v>
      </c>
      <c r="G1759" s="6" t="s">
        <v>6</v>
      </c>
      <c r="H1759" s="14" t="s">
        <v>7</v>
      </c>
      <c r="I1759" s="6" t="s">
        <v>8</v>
      </c>
      <c r="J1759" s="6"/>
      <c r="K1759" s="6" t="s">
        <v>18</v>
      </c>
      <c r="L1759" s="6" t="s">
        <v>19</v>
      </c>
      <c r="M1759" s="6" t="s">
        <v>20</v>
      </c>
    </row>
    <row r="1760" spans="1:13">
      <c r="A1760" s="30" t="s">
        <v>24</v>
      </c>
      <c r="B1760" s="11" t="s">
        <v>217</v>
      </c>
      <c r="C1760" s="12" t="s">
        <v>585</v>
      </c>
      <c r="D1760" s="28">
        <v>0.15</v>
      </c>
      <c r="E1760" s="28">
        <v>0.05</v>
      </c>
      <c r="F1760" s="28">
        <f t="shared" ref="F1760:F1761" si="523">SUM(D1760*E1760)</f>
        <v>7.4999999999999997E-3</v>
      </c>
      <c r="G1760" s="10">
        <f>SUM(D1758+E1758+E1758+0.4)</f>
        <v>5.7100000000000009</v>
      </c>
      <c r="H1760" s="15">
        <v>550</v>
      </c>
      <c r="I1760" s="10">
        <f t="shared" ref="I1760:I1761" si="524">SUM(F1760*G1760)*H1760</f>
        <v>23.553750000000001</v>
      </c>
    </row>
    <row r="1761" spans="1:12">
      <c r="A1761" s="30" t="s">
        <v>24</v>
      </c>
      <c r="B1761" s="11" t="s">
        <v>580</v>
      </c>
      <c r="C1761" s="12" t="s">
        <v>585</v>
      </c>
      <c r="D1761" s="28">
        <v>0.15</v>
      </c>
      <c r="E1761" s="28">
        <v>0.05</v>
      </c>
      <c r="F1761" s="28">
        <f t="shared" si="523"/>
        <v>7.4999999999999997E-3</v>
      </c>
      <c r="G1761" s="10">
        <f>SUM(D1758)</f>
        <v>0.91</v>
      </c>
      <c r="H1761" s="15">
        <v>550</v>
      </c>
      <c r="I1761" s="10">
        <f t="shared" si="524"/>
        <v>3.7537500000000001</v>
      </c>
    </row>
    <row r="1762" spans="1:12">
      <c r="A1762" s="31" t="s">
        <v>39</v>
      </c>
      <c r="B1762" s="11" t="s">
        <v>558</v>
      </c>
      <c r="C1762" s="12"/>
      <c r="D1762" s="28"/>
      <c r="E1762" s="28"/>
      <c r="F1762" s="28"/>
      <c r="G1762" s="10">
        <v>0</v>
      </c>
      <c r="H1762" s="15">
        <v>2.5</v>
      </c>
      <c r="I1762" s="10">
        <f t="shared" ref="I1762:I1764" si="525">SUM(G1762*H1762)</f>
        <v>0</v>
      </c>
    </row>
    <row r="1763" spans="1:12">
      <c r="A1763" s="31" t="s">
        <v>39</v>
      </c>
      <c r="B1763" s="11" t="s">
        <v>559</v>
      </c>
      <c r="C1763" s="12"/>
      <c r="D1763" s="28"/>
      <c r="E1763" s="28"/>
      <c r="F1763" s="28"/>
      <c r="G1763" s="10">
        <v>3</v>
      </c>
      <c r="H1763" s="15">
        <v>3.5</v>
      </c>
      <c r="I1763" s="10">
        <f t="shared" si="525"/>
        <v>10.5</v>
      </c>
    </row>
    <row r="1764" spans="1:12">
      <c r="A1764" s="31" t="s">
        <v>39</v>
      </c>
      <c r="B1764" s="11" t="s">
        <v>560</v>
      </c>
      <c r="C1764" s="12"/>
      <c r="D1764" s="28"/>
      <c r="E1764" s="28"/>
      <c r="F1764" s="28"/>
      <c r="G1764" s="10">
        <v>0</v>
      </c>
      <c r="H1764" s="15">
        <v>1.5</v>
      </c>
      <c r="I1764" s="10">
        <f t="shared" si="525"/>
        <v>0</v>
      </c>
    </row>
    <row r="1765" spans="1:12">
      <c r="B1765" s="11" t="s">
        <v>27</v>
      </c>
      <c r="C1765" s="12"/>
      <c r="D1765" s="28"/>
      <c r="E1765" s="28"/>
      <c r="F1765" s="28"/>
      <c r="G1765" s="10">
        <f>SUM(G1760)</f>
        <v>5.7100000000000009</v>
      </c>
      <c r="H1765" s="15">
        <f>SUM(D1760+D1760+E1760+E1760)*2</f>
        <v>0.79999999999999993</v>
      </c>
      <c r="I1765" s="10">
        <f t="shared" ref="I1765:I1770" si="526">SUM(G1765*H1765)</f>
        <v>4.5680000000000005</v>
      </c>
    </row>
    <row r="1766" spans="1:12">
      <c r="B1766" s="11" t="s">
        <v>13</v>
      </c>
      <c r="C1766" s="12" t="s">
        <v>14</v>
      </c>
      <c r="D1766" s="28" t="s">
        <v>29</v>
      </c>
      <c r="E1766" s="28"/>
      <c r="F1766" s="28">
        <f>SUM(G1760:G1760)</f>
        <v>5.7100000000000009</v>
      </c>
      <c r="G1766" s="34">
        <f>SUM(F1766)/25</f>
        <v>0.22840000000000005</v>
      </c>
      <c r="H1766" s="23"/>
      <c r="I1766" s="10">
        <f t="shared" si="526"/>
        <v>0</v>
      </c>
    </row>
    <row r="1767" spans="1:12">
      <c r="B1767" s="11" t="s">
        <v>13</v>
      </c>
      <c r="C1767" s="12" t="s">
        <v>14</v>
      </c>
      <c r="D1767" s="28" t="s">
        <v>60</v>
      </c>
      <c r="E1767" s="28"/>
      <c r="F1767" s="81">
        <v>2</v>
      </c>
      <c r="G1767" s="34">
        <f>SUM(F1767)*0.25</f>
        <v>0.5</v>
      </c>
      <c r="H1767" s="23"/>
      <c r="I1767" s="10">
        <f t="shared" si="526"/>
        <v>0</v>
      </c>
    </row>
    <row r="1768" spans="1:12">
      <c r="B1768" s="11" t="s">
        <v>13</v>
      </c>
      <c r="C1768" s="12" t="s">
        <v>14</v>
      </c>
      <c r="D1768" s="28" t="s">
        <v>558</v>
      </c>
      <c r="E1768" s="28"/>
      <c r="F1768" s="186"/>
      <c r="G1768" s="34">
        <v>0.25</v>
      </c>
      <c r="H1768" s="23"/>
      <c r="I1768" s="10">
        <f t="shared" si="526"/>
        <v>0</v>
      </c>
    </row>
    <row r="1769" spans="1:12">
      <c r="B1769" s="11" t="s">
        <v>13</v>
      </c>
      <c r="C1769" s="12" t="s">
        <v>14</v>
      </c>
      <c r="D1769" s="28" t="s">
        <v>113</v>
      </c>
      <c r="E1769" s="28"/>
      <c r="F1769" s="28"/>
      <c r="G1769" s="34">
        <f>SUM(G1766:G1767)</f>
        <v>0.72840000000000005</v>
      </c>
      <c r="H1769" s="23"/>
      <c r="I1769" s="10">
        <f t="shared" si="526"/>
        <v>0</v>
      </c>
    </row>
    <row r="1770" spans="1:12">
      <c r="B1770" s="11" t="s">
        <v>13</v>
      </c>
      <c r="C1770" s="12" t="s">
        <v>15</v>
      </c>
      <c r="D1770" s="28"/>
      <c r="E1770" s="28"/>
      <c r="F1770" s="28"/>
      <c r="G1770" s="34">
        <v>1</v>
      </c>
      <c r="H1770" s="23"/>
      <c r="I1770" s="10">
        <f t="shared" si="526"/>
        <v>0</v>
      </c>
    </row>
    <row r="1771" spans="1:12">
      <c r="B1771" s="11" t="s">
        <v>13</v>
      </c>
      <c r="C1771" s="12" t="s">
        <v>15</v>
      </c>
      <c r="D1771" s="28"/>
      <c r="E1771" s="28"/>
      <c r="F1771" s="28"/>
      <c r="G1771" s="34"/>
      <c r="H1771" s="23"/>
      <c r="I1771" s="10">
        <f t="shared" ref="I1771" si="527">SUM(G1771*H1771)</f>
        <v>0</v>
      </c>
    </row>
    <row r="1772" spans="1:12">
      <c r="B1772" s="11" t="s">
        <v>13</v>
      </c>
      <c r="C1772" s="12" t="s">
        <v>15</v>
      </c>
      <c r="D1772" s="28"/>
      <c r="E1772" s="28"/>
      <c r="F1772" s="28"/>
      <c r="G1772" s="34"/>
      <c r="H1772" s="23"/>
      <c r="I1772" s="10">
        <f t="shared" ref="I1772:I1779" si="528">SUM(G1772*H1772)</f>
        <v>0</v>
      </c>
    </row>
    <row r="1773" spans="1:12">
      <c r="B1773" s="11" t="s">
        <v>13</v>
      </c>
      <c r="C1773" s="12" t="s">
        <v>16</v>
      </c>
      <c r="D1773" s="28"/>
      <c r="E1773" s="28"/>
      <c r="F1773" s="28"/>
      <c r="G1773" s="34">
        <f>SUM(G1760)/15</f>
        <v>0.38066666666666671</v>
      </c>
      <c r="H1773" s="23"/>
      <c r="I1773" s="10">
        <f t="shared" si="528"/>
        <v>0</v>
      </c>
    </row>
    <row r="1774" spans="1:12">
      <c r="B1774" s="11" t="s">
        <v>13</v>
      </c>
      <c r="C1774" s="12" t="s">
        <v>16</v>
      </c>
      <c r="D1774" s="28"/>
      <c r="E1774" s="28"/>
      <c r="F1774" s="28"/>
      <c r="G1774" s="34"/>
      <c r="H1774" s="23"/>
      <c r="I1774" s="10">
        <f t="shared" si="528"/>
        <v>0</v>
      </c>
    </row>
    <row r="1775" spans="1:12">
      <c r="B1775" s="11" t="s">
        <v>21</v>
      </c>
      <c r="C1775" s="12" t="s">
        <v>14</v>
      </c>
      <c r="D1775" s="28"/>
      <c r="E1775" s="28"/>
      <c r="F1775" s="28"/>
      <c r="G1775" s="22">
        <f>SUM(G1766:G1769)</f>
        <v>1.7068000000000001</v>
      </c>
      <c r="H1775" s="15">
        <v>37.42</v>
      </c>
      <c r="I1775" s="10">
        <f t="shared" si="528"/>
        <v>63.868456000000009</v>
      </c>
      <c r="K1775" s="5">
        <f>SUM(G1775)*I1758</f>
        <v>1.7068000000000001</v>
      </c>
    </row>
    <row r="1776" spans="1:12">
      <c r="B1776" s="11" t="s">
        <v>21</v>
      </c>
      <c r="C1776" s="12" t="s">
        <v>15</v>
      </c>
      <c r="D1776" s="28"/>
      <c r="E1776" s="28"/>
      <c r="F1776" s="28"/>
      <c r="G1776" s="22">
        <f>SUM(G1770:G1772)</f>
        <v>1</v>
      </c>
      <c r="H1776" s="15">
        <v>37.42</v>
      </c>
      <c r="I1776" s="10">
        <f t="shared" si="528"/>
        <v>37.42</v>
      </c>
      <c r="L1776" s="5">
        <f>SUM(G1776)*I1758</f>
        <v>1</v>
      </c>
    </row>
    <row r="1777" spans="1:13">
      <c r="B1777" s="11" t="s">
        <v>21</v>
      </c>
      <c r="C1777" s="12" t="s">
        <v>16</v>
      </c>
      <c r="D1777" s="28"/>
      <c r="E1777" s="28"/>
      <c r="F1777" s="28"/>
      <c r="G1777" s="22">
        <f>SUM(G1773:G1774)</f>
        <v>0.38066666666666671</v>
      </c>
      <c r="H1777" s="15">
        <v>37.42</v>
      </c>
      <c r="I1777" s="10">
        <f t="shared" si="528"/>
        <v>14.244546666666668</v>
      </c>
      <c r="M1777" s="5">
        <f>SUM(G1777)*I1758</f>
        <v>0.38066666666666671</v>
      </c>
    </row>
    <row r="1778" spans="1:13">
      <c r="B1778" s="11" t="s">
        <v>13</v>
      </c>
      <c r="C1778" s="12" t="s">
        <v>17</v>
      </c>
      <c r="D1778" s="28"/>
      <c r="E1778" s="28"/>
      <c r="F1778" s="28"/>
      <c r="G1778" s="34">
        <v>0.25</v>
      </c>
      <c r="H1778" s="15">
        <v>37.42</v>
      </c>
      <c r="I1778" s="10">
        <f t="shared" si="528"/>
        <v>9.3550000000000004</v>
      </c>
      <c r="L1778" s="5">
        <f>SUM(G1778)*I1758</f>
        <v>0.25</v>
      </c>
    </row>
    <row r="1779" spans="1:13">
      <c r="B1779" s="11" t="s">
        <v>12</v>
      </c>
      <c r="C1779" s="12"/>
      <c r="D1779" s="28"/>
      <c r="E1779" s="28"/>
      <c r="F1779" s="28"/>
      <c r="G1779" s="10"/>
      <c r="H1779" s="15">
        <v>37.42</v>
      </c>
      <c r="I1779" s="10">
        <f t="shared" si="528"/>
        <v>0</v>
      </c>
    </row>
    <row r="1780" spans="1:13">
      <c r="B1780" s="11" t="s">
        <v>11</v>
      </c>
      <c r="C1780" s="12"/>
      <c r="D1780" s="28"/>
      <c r="E1780" s="28"/>
      <c r="F1780" s="28"/>
      <c r="G1780" s="10">
        <v>1</v>
      </c>
      <c r="H1780" s="15">
        <f>SUM(I1760:I1779)*0.01</f>
        <v>1.6726350266666667</v>
      </c>
      <c r="I1780" s="10">
        <f>SUM(G1780*H1780)</f>
        <v>1.6726350266666667</v>
      </c>
    </row>
    <row r="1781" spans="1:13" s="2" customFormat="1" ht="13.6">
      <c r="B1781" s="8" t="s">
        <v>10</v>
      </c>
      <c r="D1781" s="27"/>
      <c r="E1781" s="27"/>
      <c r="F1781" s="27"/>
      <c r="G1781" s="6">
        <f>SUM(G1775:G1778)</f>
        <v>3.3374666666666668</v>
      </c>
      <c r="H1781" s="14"/>
      <c r="I1781" s="6">
        <f>SUM(I1760:I1780)</f>
        <v>168.93613769333334</v>
      </c>
      <c r="J1781" s="6">
        <f>SUM(I1781)*I1758</f>
        <v>168.93613769333334</v>
      </c>
      <c r="K1781" s="6">
        <f>SUM(K1775:K1780)</f>
        <v>1.7068000000000001</v>
      </c>
      <c r="L1781" s="6">
        <f t="shared" ref="L1781:M1781" si="529">SUM(L1775:L1780)</f>
        <v>1.25</v>
      </c>
      <c r="M1781" s="6">
        <f t="shared" si="529"/>
        <v>0.38066666666666671</v>
      </c>
    </row>
    <row r="1782" spans="1:13" ht="15.65">
      <c r="A1782" s="3" t="s">
        <v>9</v>
      </c>
      <c r="B1782" s="154" t="s">
        <v>217</v>
      </c>
      <c r="C1782" s="12" t="s">
        <v>446</v>
      </c>
      <c r="D1782" s="26">
        <v>0.91</v>
      </c>
      <c r="E1782" s="26">
        <v>2.2000000000000002</v>
      </c>
      <c r="F1782" s="182">
        <v>0.10199999999999999</v>
      </c>
      <c r="G1782" s="5" t="s">
        <v>581</v>
      </c>
      <c r="H1782" s="13" t="s">
        <v>22</v>
      </c>
      <c r="I1782" s="24">
        <v>1</v>
      </c>
    </row>
    <row r="1783" spans="1:13" s="2" customFormat="1" ht="13.6">
      <c r="A1783" s="77" t="s">
        <v>118</v>
      </c>
      <c r="B1783" s="8" t="s">
        <v>3</v>
      </c>
      <c r="C1783" s="2" t="s">
        <v>4</v>
      </c>
      <c r="D1783" s="27" t="s">
        <v>5</v>
      </c>
      <c r="E1783" s="27" t="s">
        <v>5</v>
      </c>
      <c r="F1783" s="27" t="s">
        <v>23</v>
      </c>
      <c r="G1783" s="6" t="s">
        <v>6</v>
      </c>
      <c r="H1783" s="14" t="s">
        <v>7</v>
      </c>
      <c r="I1783" s="6" t="s">
        <v>8</v>
      </c>
      <c r="J1783" s="6"/>
      <c r="K1783" s="6" t="s">
        <v>18</v>
      </c>
      <c r="L1783" s="6" t="s">
        <v>19</v>
      </c>
      <c r="M1783" s="6" t="s">
        <v>20</v>
      </c>
    </row>
    <row r="1784" spans="1:13">
      <c r="A1784" s="30" t="s">
        <v>24</v>
      </c>
      <c r="B1784" s="11" t="s">
        <v>217</v>
      </c>
      <c r="C1784" s="12" t="s">
        <v>578</v>
      </c>
      <c r="D1784" s="28">
        <v>0.125</v>
      </c>
      <c r="E1784" s="28">
        <v>0.05</v>
      </c>
      <c r="F1784" s="28">
        <f t="shared" ref="F1784:F1785" si="530">SUM(D1784*E1784)</f>
        <v>6.2500000000000003E-3</v>
      </c>
      <c r="G1784" s="10">
        <f>SUM(D1782+E1782+E1782+0.4)</f>
        <v>5.7100000000000009</v>
      </c>
      <c r="H1784" s="15">
        <v>1800</v>
      </c>
      <c r="I1784" s="10">
        <f t="shared" ref="I1784:I1785" si="531">SUM(F1784*G1784)*H1784</f>
        <v>64.237500000000011</v>
      </c>
    </row>
    <row r="1785" spans="1:13">
      <c r="A1785" s="30" t="s">
        <v>24</v>
      </c>
      <c r="B1785" s="11" t="s">
        <v>580</v>
      </c>
      <c r="C1785" s="12" t="s">
        <v>578</v>
      </c>
      <c r="D1785" s="28">
        <v>0.125</v>
      </c>
      <c r="E1785" s="28">
        <v>0.05</v>
      </c>
      <c r="F1785" s="28">
        <f t="shared" si="530"/>
        <v>6.2500000000000003E-3</v>
      </c>
      <c r="G1785" s="10">
        <f>SUM(D1782)</f>
        <v>0.91</v>
      </c>
      <c r="H1785" s="15">
        <v>1800</v>
      </c>
      <c r="I1785" s="10">
        <f t="shared" si="531"/>
        <v>10.237500000000001</v>
      </c>
    </row>
    <row r="1786" spans="1:13">
      <c r="A1786" s="31" t="s">
        <v>39</v>
      </c>
      <c r="B1786" s="11" t="s">
        <v>558</v>
      </c>
      <c r="C1786" s="12"/>
      <c r="D1786" s="28"/>
      <c r="E1786" s="28"/>
      <c r="F1786" s="28"/>
      <c r="G1786" s="10">
        <v>2.5</v>
      </c>
      <c r="H1786" s="15">
        <v>2.5</v>
      </c>
      <c r="I1786" s="10">
        <f t="shared" ref="I1786:I1788" si="532">SUM(G1786*H1786)</f>
        <v>6.25</v>
      </c>
    </row>
    <row r="1787" spans="1:13">
      <c r="A1787" s="31" t="s">
        <v>39</v>
      </c>
      <c r="B1787" s="11" t="s">
        <v>559</v>
      </c>
      <c r="C1787" s="12"/>
      <c r="D1787" s="28"/>
      <c r="E1787" s="28"/>
      <c r="F1787" s="28"/>
      <c r="G1787" s="10">
        <v>2.5</v>
      </c>
      <c r="H1787" s="15">
        <v>3.5</v>
      </c>
      <c r="I1787" s="10">
        <f t="shared" si="532"/>
        <v>8.75</v>
      </c>
    </row>
    <row r="1788" spans="1:13">
      <c r="A1788" s="31" t="s">
        <v>39</v>
      </c>
      <c r="B1788" s="11" t="s">
        <v>560</v>
      </c>
      <c r="C1788" s="12"/>
      <c r="D1788" s="28"/>
      <c r="E1788" s="28"/>
      <c r="F1788" s="28"/>
      <c r="G1788" s="10">
        <v>0</v>
      </c>
      <c r="H1788" s="15">
        <v>1.5</v>
      </c>
      <c r="I1788" s="10">
        <f t="shared" si="532"/>
        <v>0</v>
      </c>
    </row>
    <row r="1789" spans="1:13">
      <c r="B1789" s="11" t="s">
        <v>27</v>
      </c>
      <c r="C1789" s="12"/>
      <c r="D1789" s="28"/>
      <c r="E1789" s="28"/>
      <c r="F1789" s="28"/>
      <c r="G1789" s="10">
        <f>SUM(G1784)</f>
        <v>5.7100000000000009</v>
      </c>
      <c r="H1789" s="15">
        <f>SUM(D1784+D1784+E1784+E1784)*2</f>
        <v>0.7</v>
      </c>
      <c r="I1789" s="10">
        <f t="shared" ref="I1789:I1794" si="533">SUM(G1789*H1789)</f>
        <v>3.9970000000000003</v>
      </c>
    </row>
    <row r="1790" spans="1:13">
      <c r="B1790" s="11" t="s">
        <v>13</v>
      </c>
      <c r="C1790" s="12" t="s">
        <v>14</v>
      </c>
      <c r="D1790" s="28" t="s">
        <v>29</v>
      </c>
      <c r="E1790" s="28"/>
      <c r="F1790" s="28">
        <f>SUM(G1784:G1784)</f>
        <v>5.7100000000000009</v>
      </c>
      <c r="G1790" s="34">
        <f>SUM(F1790)/20</f>
        <v>0.28550000000000003</v>
      </c>
      <c r="H1790" s="23"/>
      <c r="I1790" s="10">
        <f t="shared" si="533"/>
        <v>0</v>
      </c>
    </row>
    <row r="1791" spans="1:13">
      <c r="B1791" s="11" t="s">
        <v>13</v>
      </c>
      <c r="C1791" s="12" t="s">
        <v>14</v>
      </c>
      <c r="D1791" s="28" t="s">
        <v>60</v>
      </c>
      <c r="E1791" s="28"/>
      <c r="F1791" s="81">
        <v>2</v>
      </c>
      <c r="G1791" s="34">
        <f>SUM(F1791)*0.25</f>
        <v>0.5</v>
      </c>
      <c r="H1791" s="23"/>
      <c r="I1791" s="10">
        <f t="shared" si="533"/>
        <v>0</v>
      </c>
    </row>
    <row r="1792" spans="1:13">
      <c r="B1792" s="11" t="s">
        <v>13</v>
      </c>
      <c r="C1792" s="12" t="s">
        <v>14</v>
      </c>
      <c r="D1792" s="28" t="s">
        <v>558</v>
      </c>
      <c r="E1792" s="28"/>
      <c r="F1792" s="186"/>
      <c r="G1792" s="34">
        <v>0.5</v>
      </c>
      <c r="H1792" s="23"/>
      <c r="I1792" s="10">
        <f t="shared" si="533"/>
        <v>0</v>
      </c>
    </row>
    <row r="1793" spans="1:13">
      <c r="B1793" s="11" t="s">
        <v>13</v>
      </c>
      <c r="C1793" s="12" t="s">
        <v>14</v>
      </c>
      <c r="D1793" s="28" t="s">
        <v>113</v>
      </c>
      <c r="E1793" s="28"/>
      <c r="F1793" s="28"/>
      <c r="G1793" s="34">
        <f>SUM(G1790:G1791)</f>
        <v>0.78550000000000009</v>
      </c>
      <c r="H1793" s="23"/>
      <c r="I1793" s="10">
        <f t="shared" si="533"/>
        <v>0</v>
      </c>
    </row>
    <row r="1794" spans="1:13">
      <c r="B1794" s="11" t="s">
        <v>13</v>
      </c>
      <c r="C1794" s="12" t="s">
        <v>15</v>
      </c>
      <c r="D1794" s="28"/>
      <c r="E1794" s="28"/>
      <c r="F1794" s="28"/>
      <c r="G1794" s="34">
        <v>1</v>
      </c>
      <c r="H1794" s="23"/>
      <c r="I1794" s="10">
        <f t="shared" si="533"/>
        <v>0</v>
      </c>
    </row>
    <row r="1795" spans="1:13">
      <c r="B1795" s="11" t="s">
        <v>13</v>
      </c>
      <c r="C1795" s="12" t="s">
        <v>15</v>
      </c>
      <c r="D1795" s="28"/>
      <c r="E1795" s="28"/>
      <c r="F1795" s="28"/>
      <c r="G1795" s="34"/>
      <c r="H1795" s="23"/>
      <c r="I1795" s="10">
        <f t="shared" ref="I1795" si="534">SUM(G1795*H1795)</f>
        <v>0</v>
      </c>
    </row>
    <row r="1796" spans="1:13">
      <c r="B1796" s="11" t="s">
        <v>13</v>
      </c>
      <c r="C1796" s="12" t="s">
        <v>15</v>
      </c>
      <c r="D1796" s="28"/>
      <c r="E1796" s="28"/>
      <c r="F1796" s="28"/>
      <c r="G1796" s="34"/>
      <c r="H1796" s="23"/>
      <c r="I1796" s="10">
        <f t="shared" ref="I1796:I1803" si="535">SUM(G1796*H1796)</f>
        <v>0</v>
      </c>
    </row>
    <row r="1797" spans="1:13">
      <c r="B1797" s="11" t="s">
        <v>13</v>
      </c>
      <c r="C1797" s="12" t="s">
        <v>16</v>
      </c>
      <c r="D1797" s="28"/>
      <c r="E1797" s="28"/>
      <c r="F1797" s="28"/>
      <c r="G1797" s="34">
        <f>SUM(G1784)/15</f>
        <v>0.38066666666666671</v>
      </c>
      <c r="H1797" s="23"/>
      <c r="I1797" s="10">
        <f t="shared" si="535"/>
        <v>0</v>
      </c>
    </row>
    <row r="1798" spans="1:13">
      <c r="B1798" s="11" t="s">
        <v>13</v>
      </c>
      <c r="C1798" s="12" t="s">
        <v>16</v>
      </c>
      <c r="D1798" s="28"/>
      <c r="E1798" s="28"/>
      <c r="F1798" s="28"/>
      <c r="G1798" s="34"/>
      <c r="H1798" s="23"/>
      <c r="I1798" s="10">
        <f t="shared" si="535"/>
        <v>0</v>
      </c>
    </row>
    <row r="1799" spans="1:13">
      <c r="B1799" s="11" t="s">
        <v>21</v>
      </c>
      <c r="C1799" s="12" t="s">
        <v>14</v>
      </c>
      <c r="D1799" s="28"/>
      <c r="E1799" s="28"/>
      <c r="F1799" s="28"/>
      <c r="G1799" s="22">
        <f>SUM(G1790:G1793)</f>
        <v>2.0710000000000002</v>
      </c>
      <c r="H1799" s="15">
        <v>37.42</v>
      </c>
      <c r="I1799" s="10">
        <f t="shared" si="535"/>
        <v>77.496820000000014</v>
      </c>
      <c r="K1799" s="5">
        <f>SUM(G1799)*I1782</f>
        <v>2.0710000000000002</v>
      </c>
    </row>
    <row r="1800" spans="1:13">
      <c r="B1800" s="11" t="s">
        <v>21</v>
      </c>
      <c r="C1800" s="12" t="s">
        <v>15</v>
      </c>
      <c r="D1800" s="28"/>
      <c r="E1800" s="28"/>
      <c r="F1800" s="28"/>
      <c r="G1800" s="22">
        <f>SUM(G1794:G1796)</f>
        <v>1</v>
      </c>
      <c r="H1800" s="15">
        <v>37.42</v>
      </c>
      <c r="I1800" s="10">
        <f t="shared" si="535"/>
        <v>37.42</v>
      </c>
      <c r="L1800" s="5">
        <f>SUM(G1800)*I1782</f>
        <v>1</v>
      </c>
    </row>
    <row r="1801" spans="1:13">
      <c r="B1801" s="11" t="s">
        <v>21</v>
      </c>
      <c r="C1801" s="12" t="s">
        <v>16</v>
      </c>
      <c r="D1801" s="28"/>
      <c r="E1801" s="28"/>
      <c r="F1801" s="28"/>
      <c r="G1801" s="22">
        <f>SUM(G1797:G1798)</f>
        <v>0.38066666666666671</v>
      </c>
      <c r="H1801" s="15">
        <v>37.42</v>
      </c>
      <c r="I1801" s="10">
        <f t="shared" si="535"/>
        <v>14.244546666666668</v>
      </c>
      <c r="M1801" s="5">
        <f>SUM(G1801)*I1782</f>
        <v>0.38066666666666671</v>
      </c>
    </row>
    <row r="1802" spans="1:13">
      <c r="B1802" s="11" t="s">
        <v>13</v>
      </c>
      <c r="C1802" s="12" t="s">
        <v>17</v>
      </c>
      <c r="D1802" s="28"/>
      <c r="E1802" s="28"/>
      <c r="F1802" s="28"/>
      <c r="G1802" s="34">
        <v>0.25</v>
      </c>
      <c r="H1802" s="15">
        <v>37.42</v>
      </c>
      <c r="I1802" s="10">
        <f t="shared" si="535"/>
        <v>9.3550000000000004</v>
      </c>
      <c r="L1802" s="5">
        <f>SUM(G1802)*I1782</f>
        <v>0.25</v>
      </c>
    </row>
    <row r="1803" spans="1:13">
      <c r="B1803" s="11" t="s">
        <v>12</v>
      </c>
      <c r="C1803" s="12"/>
      <c r="D1803" s="28"/>
      <c r="E1803" s="28"/>
      <c r="F1803" s="28"/>
      <c r="G1803" s="10"/>
      <c r="H1803" s="15">
        <v>37.42</v>
      </c>
      <c r="I1803" s="10">
        <f t="shared" si="535"/>
        <v>0</v>
      </c>
    </row>
    <row r="1804" spans="1:13">
      <c r="B1804" s="11" t="s">
        <v>11</v>
      </c>
      <c r="C1804" s="12"/>
      <c r="D1804" s="28"/>
      <c r="E1804" s="28"/>
      <c r="F1804" s="28"/>
      <c r="G1804" s="10">
        <v>1</v>
      </c>
      <c r="H1804" s="15">
        <f>SUM(I1784:I1803)*0.01</f>
        <v>2.3198836666666667</v>
      </c>
      <c r="I1804" s="10">
        <f>SUM(G1804*H1804)</f>
        <v>2.3198836666666667</v>
      </c>
    </row>
    <row r="1805" spans="1:13" s="2" customFormat="1" ht="13.6">
      <c r="B1805" s="8" t="s">
        <v>10</v>
      </c>
      <c r="D1805" s="27"/>
      <c r="E1805" s="27"/>
      <c r="F1805" s="27"/>
      <c r="G1805" s="6">
        <f>SUM(G1799:G1802)</f>
        <v>3.7016666666666671</v>
      </c>
      <c r="H1805" s="14"/>
      <c r="I1805" s="6">
        <f>SUM(I1784:I1804)</f>
        <v>234.30825033333335</v>
      </c>
      <c r="J1805" s="6">
        <f>SUM(I1805)*I1782</f>
        <v>234.30825033333335</v>
      </c>
      <c r="K1805" s="6">
        <f>SUM(K1799:K1804)</f>
        <v>2.0710000000000002</v>
      </c>
      <c r="L1805" s="6">
        <f t="shared" ref="L1805:M1805" si="536">SUM(L1799:L1804)</f>
        <v>1.25</v>
      </c>
      <c r="M1805" s="6">
        <f t="shared" si="536"/>
        <v>0.38066666666666671</v>
      </c>
    </row>
    <row r="1806" spans="1:13" ht="15.65">
      <c r="A1806" s="3" t="s">
        <v>9</v>
      </c>
      <c r="B1806" s="154" t="s">
        <v>217</v>
      </c>
      <c r="C1806" s="12" t="s">
        <v>446</v>
      </c>
      <c r="D1806" s="26">
        <v>1.01</v>
      </c>
      <c r="E1806" s="26">
        <v>2.2000000000000002</v>
      </c>
      <c r="F1806" s="182">
        <v>0.10199999999999999</v>
      </c>
      <c r="G1806" s="5" t="s">
        <v>581</v>
      </c>
      <c r="H1806" s="13" t="s">
        <v>22</v>
      </c>
      <c r="I1806" s="24">
        <v>1</v>
      </c>
    </row>
    <row r="1807" spans="1:13" s="2" customFormat="1" ht="13.6">
      <c r="A1807" s="77" t="s">
        <v>118</v>
      </c>
      <c r="B1807" s="8" t="s">
        <v>3</v>
      </c>
      <c r="C1807" s="2" t="s">
        <v>4</v>
      </c>
      <c r="D1807" s="27" t="s">
        <v>5</v>
      </c>
      <c r="E1807" s="27" t="s">
        <v>5</v>
      </c>
      <c r="F1807" s="27" t="s">
        <v>23</v>
      </c>
      <c r="G1807" s="6" t="s">
        <v>6</v>
      </c>
      <c r="H1807" s="14" t="s">
        <v>7</v>
      </c>
      <c r="I1807" s="6" t="s">
        <v>8</v>
      </c>
      <c r="J1807" s="6"/>
      <c r="K1807" s="6" t="s">
        <v>18</v>
      </c>
      <c r="L1807" s="6" t="s">
        <v>19</v>
      </c>
      <c r="M1807" s="6" t="s">
        <v>20</v>
      </c>
    </row>
    <row r="1808" spans="1:13">
      <c r="A1808" s="30" t="s">
        <v>24</v>
      </c>
      <c r="B1808" s="11" t="s">
        <v>217</v>
      </c>
      <c r="C1808" s="12" t="s">
        <v>578</v>
      </c>
      <c r="D1808" s="28">
        <v>0.125</v>
      </c>
      <c r="E1808" s="28">
        <v>0.05</v>
      </c>
      <c r="F1808" s="28">
        <f t="shared" ref="F1808:F1809" si="537">SUM(D1808*E1808)</f>
        <v>6.2500000000000003E-3</v>
      </c>
      <c r="G1808" s="10">
        <f>SUM(D1806+E1806+E1806+0.4)</f>
        <v>5.8100000000000005</v>
      </c>
      <c r="H1808" s="15">
        <v>1800</v>
      </c>
      <c r="I1808" s="10">
        <f t="shared" ref="I1808:I1809" si="538">SUM(F1808*G1808)*H1808</f>
        <v>65.362500000000011</v>
      </c>
    </row>
    <row r="1809" spans="1:12">
      <c r="A1809" s="30" t="s">
        <v>24</v>
      </c>
      <c r="B1809" s="11" t="s">
        <v>580</v>
      </c>
      <c r="C1809" s="12" t="s">
        <v>578</v>
      </c>
      <c r="D1809" s="28">
        <v>0.125</v>
      </c>
      <c r="E1809" s="28">
        <v>0.05</v>
      </c>
      <c r="F1809" s="28">
        <f t="shared" si="537"/>
        <v>6.2500000000000003E-3</v>
      </c>
      <c r="G1809" s="10">
        <f>SUM(D1806)</f>
        <v>1.01</v>
      </c>
      <c r="H1809" s="15">
        <v>1800</v>
      </c>
      <c r="I1809" s="10">
        <f t="shared" si="538"/>
        <v>11.362500000000001</v>
      </c>
    </row>
    <row r="1810" spans="1:12">
      <c r="A1810" s="31" t="s">
        <v>39</v>
      </c>
      <c r="B1810" s="11" t="s">
        <v>558</v>
      </c>
      <c r="C1810" s="12"/>
      <c r="D1810" s="28"/>
      <c r="E1810" s="28"/>
      <c r="F1810" s="28"/>
      <c r="G1810" s="10">
        <v>3</v>
      </c>
      <c r="H1810" s="15">
        <v>2.5</v>
      </c>
      <c r="I1810" s="10">
        <f t="shared" ref="I1810:I1812" si="539">SUM(G1810*H1810)</f>
        <v>7.5</v>
      </c>
    </row>
    <row r="1811" spans="1:12">
      <c r="A1811" s="31" t="s">
        <v>39</v>
      </c>
      <c r="B1811" s="11" t="s">
        <v>559</v>
      </c>
      <c r="C1811" s="12"/>
      <c r="D1811" s="28"/>
      <c r="E1811" s="28"/>
      <c r="F1811" s="28"/>
      <c r="G1811" s="10">
        <v>3</v>
      </c>
      <c r="H1811" s="15">
        <v>3.5</v>
      </c>
      <c r="I1811" s="10">
        <f t="shared" si="539"/>
        <v>10.5</v>
      </c>
    </row>
    <row r="1812" spans="1:12">
      <c r="A1812" s="31" t="s">
        <v>39</v>
      </c>
      <c r="B1812" s="11" t="s">
        <v>560</v>
      </c>
      <c r="C1812" s="12"/>
      <c r="D1812" s="28"/>
      <c r="E1812" s="28"/>
      <c r="F1812" s="28"/>
      <c r="G1812" s="10">
        <v>0</v>
      </c>
      <c r="H1812" s="15">
        <v>1.5</v>
      </c>
      <c r="I1812" s="10">
        <f t="shared" si="539"/>
        <v>0</v>
      </c>
    </row>
    <row r="1813" spans="1:12">
      <c r="B1813" s="11" t="s">
        <v>27</v>
      </c>
      <c r="C1813" s="12"/>
      <c r="D1813" s="28"/>
      <c r="E1813" s="28"/>
      <c r="F1813" s="28"/>
      <c r="G1813" s="10">
        <f>SUM(G1808)</f>
        <v>5.8100000000000005</v>
      </c>
      <c r="H1813" s="15">
        <f>SUM(D1808+D1808+E1808+E1808)*2</f>
        <v>0.7</v>
      </c>
      <c r="I1813" s="10">
        <f t="shared" ref="I1813:I1818" si="540">SUM(G1813*H1813)</f>
        <v>4.0670000000000002</v>
      </c>
    </row>
    <row r="1814" spans="1:12">
      <c r="B1814" s="11" t="s">
        <v>13</v>
      </c>
      <c r="C1814" s="12" t="s">
        <v>14</v>
      </c>
      <c r="D1814" s="28" t="s">
        <v>29</v>
      </c>
      <c r="E1814" s="28"/>
      <c r="F1814" s="28">
        <f>SUM(G1808:G1808)</f>
        <v>5.8100000000000005</v>
      </c>
      <c r="G1814" s="34">
        <f>SUM(F1814)/20</f>
        <v>0.29050000000000004</v>
      </c>
      <c r="H1814" s="23"/>
      <c r="I1814" s="10">
        <f t="shared" si="540"/>
        <v>0</v>
      </c>
    </row>
    <row r="1815" spans="1:12">
      <c r="B1815" s="11" t="s">
        <v>13</v>
      </c>
      <c r="C1815" s="12" t="s">
        <v>14</v>
      </c>
      <c r="D1815" s="28" t="s">
        <v>60</v>
      </c>
      <c r="E1815" s="28"/>
      <c r="F1815" s="81">
        <v>2</v>
      </c>
      <c r="G1815" s="34">
        <f>SUM(F1815)*0.25</f>
        <v>0.5</v>
      </c>
      <c r="H1815" s="23"/>
      <c r="I1815" s="10">
        <f t="shared" si="540"/>
        <v>0</v>
      </c>
    </row>
    <row r="1816" spans="1:12">
      <c r="B1816" s="11" t="s">
        <v>13</v>
      </c>
      <c r="C1816" s="12" t="s">
        <v>14</v>
      </c>
      <c r="D1816" s="28" t="s">
        <v>558</v>
      </c>
      <c r="E1816" s="28"/>
      <c r="F1816" s="186"/>
      <c r="G1816" s="34">
        <v>0.5</v>
      </c>
      <c r="H1816" s="23"/>
      <c r="I1816" s="10">
        <f t="shared" si="540"/>
        <v>0</v>
      </c>
    </row>
    <row r="1817" spans="1:12">
      <c r="B1817" s="11" t="s">
        <v>13</v>
      </c>
      <c r="C1817" s="12" t="s">
        <v>14</v>
      </c>
      <c r="D1817" s="28" t="s">
        <v>113</v>
      </c>
      <c r="E1817" s="28"/>
      <c r="F1817" s="28"/>
      <c r="G1817" s="34">
        <f>SUM(G1814:G1815)</f>
        <v>0.79049999999999998</v>
      </c>
      <c r="H1817" s="23"/>
      <c r="I1817" s="10">
        <f t="shared" si="540"/>
        <v>0</v>
      </c>
    </row>
    <row r="1818" spans="1:12">
      <c r="B1818" s="11" t="s">
        <v>13</v>
      </c>
      <c r="C1818" s="12" t="s">
        <v>15</v>
      </c>
      <c r="D1818" s="28"/>
      <c r="E1818" s="28"/>
      <c r="F1818" s="28"/>
      <c r="G1818" s="34">
        <v>1</v>
      </c>
      <c r="H1818" s="23"/>
      <c r="I1818" s="10">
        <f t="shared" si="540"/>
        <v>0</v>
      </c>
    </row>
    <row r="1819" spans="1:12">
      <c r="B1819" s="11" t="s">
        <v>13</v>
      </c>
      <c r="C1819" s="12" t="s">
        <v>15</v>
      </c>
      <c r="D1819" s="28"/>
      <c r="E1819" s="28"/>
      <c r="F1819" s="28"/>
      <c r="G1819" s="34"/>
      <c r="H1819" s="23"/>
      <c r="I1819" s="10">
        <f t="shared" ref="I1819" si="541">SUM(G1819*H1819)</f>
        <v>0</v>
      </c>
    </row>
    <row r="1820" spans="1:12">
      <c r="B1820" s="11" t="s">
        <v>13</v>
      </c>
      <c r="C1820" s="12" t="s">
        <v>15</v>
      </c>
      <c r="D1820" s="28"/>
      <c r="E1820" s="28"/>
      <c r="F1820" s="28"/>
      <c r="G1820" s="34"/>
      <c r="H1820" s="23"/>
      <c r="I1820" s="10">
        <f t="shared" ref="I1820:I1827" si="542">SUM(G1820*H1820)</f>
        <v>0</v>
      </c>
    </row>
    <row r="1821" spans="1:12">
      <c r="B1821" s="11" t="s">
        <v>13</v>
      </c>
      <c r="C1821" s="12" t="s">
        <v>16</v>
      </c>
      <c r="D1821" s="28"/>
      <c r="E1821" s="28"/>
      <c r="F1821" s="28"/>
      <c r="G1821" s="34">
        <f>SUM(G1808)/15</f>
        <v>0.38733333333333336</v>
      </c>
      <c r="H1821" s="23"/>
      <c r="I1821" s="10">
        <f t="shared" si="542"/>
        <v>0</v>
      </c>
    </row>
    <row r="1822" spans="1:12">
      <c r="B1822" s="11" t="s">
        <v>13</v>
      </c>
      <c r="C1822" s="12" t="s">
        <v>16</v>
      </c>
      <c r="D1822" s="28"/>
      <c r="E1822" s="28"/>
      <c r="F1822" s="28"/>
      <c r="G1822" s="34"/>
      <c r="H1822" s="23"/>
      <c r="I1822" s="10">
        <f t="shared" si="542"/>
        <v>0</v>
      </c>
    </row>
    <row r="1823" spans="1:12">
      <c r="B1823" s="11" t="s">
        <v>21</v>
      </c>
      <c r="C1823" s="12" t="s">
        <v>14</v>
      </c>
      <c r="D1823" s="28"/>
      <c r="E1823" s="28"/>
      <c r="F1823" s="28"/>
      <c r="G1823" s="22">
        <f>SUM(G1814:G1817)</f>
        <v>2.081</v>
      </c>
      <c r="H1823" s="15">
        <v>37.42</v>
      </c>
      <c r="I1823" s="10">
        <f t="shared" si="542"/>
        <v>77.871020000000001</v>
      </c>
      <c r="K1823" s="5">
        <f>SUM(G1823)*I1806</f>
        <v>2.081</v>
      </c>
    </row>
    <row r="1824" spans="1:12">
      <c r="B1824" s="11" t="s">
        <v>21</v>
      </c>
      <c r="C1824" s="12" t="s">
        <v>15</v>
      </c>
      <c r="D1824" s="28"/>
      <c r="E1824" s="28"/>
      <c r="F1824" s="28"/>
      <c r="G1824" s="22">
        <f>SUM(G1818:G1820)</f>
        <v>1</v>
      </c>
      <c r="H1824" s="15">
        <v>37.42</v>
      </c>
      <c r="I1824" s="10">
        <f t="shared" si="542"/>
        <v>37.42</v>
      </c>
      <c r="L1824" s="5">
        <f>SUM(G1824)*I1806</f>
        <v>1</v>
      </c>
    </row>
    <row r="1825" spans="1:26">
      <c r="B1825" s="11" t="s">
        <v>21</v>
      </c>
      <c r="C1825" s="12" t="s">
        <v>16</v>
      </c>
      <c r="D1825" s="28"/>
      <c r="E1825" s="28"/>
      <c r="F1825" s="28"/>
      <c r="G1825" s="22">
        <f>SUM(G1821:G1822)</f>
        <v>0.38733333333333336</v>
      </c>
      <c r="H1825" s="15">
        <v>37.42</v>
      </c>
      <c r="I1825" s="10">
        <f t="shared" si="542"/>
        <v>14.494013333333335</v>
      </c>
      <c r="M1825" s="5">
        <f>SUM(G1825)*I1806</f>
        <v>0.38733333333333336</v>
      </c>
    </row>
    <row r="1826" spans="1:26">
      <c r="B1826" s="11" t="s">
        <v>13</v>
      </c>
      <c r="C1826" s="12" t="s">
        <v>17</v>
      </c>
      <c r="D1826" s="28"/>
      <c r="E1826" s="28"/>
      <c r="F1826" s="28"/>
      <c r="G1826" s="34">
        <v>0.25</v>
      </c>
      <c r="H1826" s="15">
        <v>37.42</v>
      </c>
      <c r="I1826" s="10">
        <f t="shared" si="542"/>
        <v>9.3550000000000004</v>
      </c>
      <c r="L1826" s="5">
        <f>SUM(G1826)*I1806</f>
        <v>0.25</v>
      </c>
    </row>
    <row r="1827" spans="1:26">
      <c r="B1827" s="11" t="s">
        <v>12</v>
      </c>
      <c r="C1827" s="12"/>
      <c r="D1827" s="28"/>
      <c r="E1827" s="28"/>
      <c r="F1827" s="28"/>
      <c r="G1827" s="10"/>
      <c r="H1827" s="15">
        <v>37.42</v>
      </c>
      <c r="I1827" s="10">
        <f t="shared" si="542"/>
        <v>0</v>
      </c>
    </row>
    <row r="1828" spans="1:26">
      <c r="B1828" s="11" t="s">
        <v>11</v>
      </c>
      <c r="C1828" s="12"/>
      <c r="D1828" s="28"/>
      <c r="E1828" s="28"/>
      <c r="F1828" s="28"/>
      <c r="G1828" s="10">
        <v>1</v>
      </c>
      <c r="H1828" s="15">
        <f>SUM(I1808:I1827)*0.01</f>
        <v>2.3793203333333337</v>
      </c>
      <c r="I1828" s="10">
        <f>SUM(G1828*H1828)</f>
        <v>2.3793203333333337</v>
      </c>
    </row>
    <row r="1829" spans="1:26" s="2" customFormat="1" ht="13.6">
      <c r="B1829" s="8" t="s">
        <v>10</v>
      </c>
      <c r="D1829" s="27"/>
      <c r="E1829" s="27"/>
      <c r="F1829" s="27"/>
      <c r="G1829" s="6">
        <f>SUM(G1823:G1826)</f>
        <v>3.7183333333333333</v>
      </c>
      <c r="H1829" s="14"/>
      <c r="I1829" s="6">
        <f>SUM(I1808:I1828)</f>
        <v>240.31135366666669</v>
      </c>
      <c r="J1829" s="6">
        <f>SUM(I1829)*I1806</f>
        <v>240.31135366666669</v>
      </c>
      <c r="K1829" s="6">
        <f>SUM(K1823:K1828)</f>
        <v>2.081</v>
      </c>
      <c r="L1829" s="6">
        <f t="shared" ref="L1829:M1829" si="543">SUM(L1823:L1828)</f>
        <v>1.25</v>
      </c>
      <c r="M1829" s="6">
        <f t="shared" si="543"/>
        <v>0.38733333333333336</v>
      </c>
    </row>
    <row r="1830" spans="1:26" ht="15.65">
      <c r="A1830" s="3" t="s">
        <v>9</v>
      </c>
      <c r="B1830" s="154" t="s">
        <v>217</v>
      </c>
      <c r="C1830" s="12" t="s">
        <v>409</v>
      </c>
      <c r="D1830" s="26">
        <v>1.024</v>
      </c>
      <c r="E1830" s="26">
        <v>2.2999999999999998</v>
      </c>
      <c r="F1830" s="182">
        <v>0.13</v>
      </c>
      <c r="G1830" s="10" t="s">
        <v>581</v>
      </c>
      <c r="H1830" s="13" t="s">
        <v>22</v>
      </c>
      <c r="I1830" s="24">
        <v>1</v>
      </c>
      <c r="N1830" s="3" t="s">
        <v>9</v>
      </c>
      <c r="O1830" s="154" t="s">
        <v>217</v>
      </c>
      <c r="P1830" s="12" t="s">
        <v>409</v>
      </c>
      <c r="Q1830" s="26">
        <v>1.024</v>
      </c>
      <c r="R1830" s="26">
        <v>2.2999999999999998</v>
      </c>
      <c r="S1830" s="182">
        <v>0.13</v>
      </c>
      <c r="T1830" s="10" t="s">
        <v>581</v>
      </c>
      <c r="U1830" s="13" t="s">
        <v>22</v>
      </c>
      <c r="V1830" s="24">
        <v>1</v>
      </c>
      <c r="W1830" s="5"/>
      <c r="X1830" s="5"/>
      <c r="Y1830" s="5"/>
      <c r="Z1830" s="5"/>
    </row>
    <row r="1831" spans="1:26" s="2" customFormat="1" ht="13.6">
      <c r="A1831" s="77" t="s">
        <v>118</v>
      </c>
      <c r="B1831" s="8" t="s">
        <v>3</v>
      </c>
      <c r="C1831" s="2" t="s">
        <v>4</v>
      </c>
      <c r="D1831" s="27" t="s">
        <v>5</v>
      </c>
      <c r="E1831" s="27" t="s">
        <v>5</v>
      </c>
      <c r="F1831" s="27" t="s">
        <v>23</v>
      </c>
      <c r="G1831" s="6" t="s">
        <v>6</v>
      </c>
      <c r="H1831" s="14" t="s">
        <v>7</v>
      </c>
      <c r="I1831" s="6" t="s">
        <v>8</v>
      </c>
      <c r="J1831" s="6"/>
      <c r="K1831" s="6" t="s">
        <v>18</v>
      </c>
      <c r="L1831" s="6" t="s">
        <v>19</v>
      </c>
      <c r="M1831" s="6" t="s">
        <v>20</v>
      </c>
      <c r="N1831" s="77" t="s">
        <v>118</v>
      </c>
      <c r="O1831" s="8" t="s">
        <v>3</v>
      </c>
      <c r="P1831" s="2" t="s">
        <v>4</v>
      </c>
      <c r="Q1831" s="27" t="s">
        <v>5</v>
      </c>
      <c r="R1831" s="27" t="s">
        <v>5</v>
      </c>
      <c r="S1831" s="27" t="s">
        <v>23</v>
      </c>
      <c r="T1831" s="6" t="s">
        <v>6</v>
      </c>
      <c r="U1831" s="14" t="s">
        <v>7</v>
      </c>
      <c r="V1831" s="6" t="s">
        <v>8</v>
      </c>
      <c r="W1831" s="6"/>
      <c r="X1831" s="6" t="s">
        <v>18</v>
      </c>
      <c r="Y1831" s="6" t="s">
        <v>19</v>
      </c>
      <c r="Z1831" s="6" t="s">
        <v>20</v>
      </c>
    </row>
    <row r="1832" spans="1:26">
      <c r="A1832" s="30" t="s">
        <v>24</v>
      </c>
      <c r="B1832" s="11" t="s">
        <v>217</v>
      </c>
      <c r="C1832" s="12" t="s">
        <v>109</v>
      </c>
      <c r="D1832" s="28">
        <v>0.15</v>
      </c>
      <c r="E1832" s="28">
        <v>0.05</v>
      </c>
      <c r="F1832" s="28">
        <f t="shared" ref="F1832:F1833" si="544">SUM(D1832*E1832)</f>
        <v>7.4999999999999997E-3</v>
      </c>
      <c r="G1832" s="10">
        <f>SUM(D1830+E1830+E1830+0.4)</f>
        <v>6.024</v>
      </c>
      <c r="H1832" s="15">
        <v>3350</v>
      </c>
      <c r="I1832" s="10">
        <f t="shared" ref="I1832:I1833" si="545">SUM(F1832*G1832)*H1832</f>
        <v>151.35299999999998</v>
      </c>
      <c r="N1832" s="30" t="s">
        <v>24</v>
      </c>
      <c r="O1832" s="11" t="s">
        <v>217</v>
      </c>
      <c r="P1832" s="12" t="s">
        <v>109</v>
      </c>
      <c r="Q1832" s="28">
        <v>0.15</v>
      </c>
      <c r="R1832" s="28">
        <v>0.05</v>
      </c>
      <c r="S1832" s="28">
        <f t="shared" ref="S1832:S1833" si="546">SUM(Q1832*R1832)</f>
        <v>7.4999999999999997E-3</v>
      </c>
      <c r="T1832" s="10">
        <f>SUM(Q1830+R1830+R1830+0.4)</f>
        <v>6.024</v>
      </c>
      <c r="U1832" s="15">
        <v>3350</v>
      </c>
      <c r="V1832" s="10">
        <f t="shared" ref="V1832:V1833" si="547">SUM(S1832*T1832)*U1832</f>
        <v>151.35299999999998</v>
      </c>
      <c r="W1832" s="5"/>
      <c r="X1832" s="5"/>
      <c r="Y1832" s="5"/>
      <c r="Z1832" s="5"/>
    </row>
    <row r="1833" spans="1:26">
      <c r="A1833" s="30" t="s">
        <v>24</v>
      </c>
      <c r="B1833" s="11" t="s">
        <v>580</v>
      </c>
      <c r="C1833" s="12" t="s">
        <v>109</v>
      </c>
      <c r="D1833" s="28">
        <v>0.15</v>
      </c>
      <c r="E1833" s="28">
        <v>2.5000000000000001E-2</v>
      </c>
      <c r="F1833" s="28">
        <f t="shared" si="544"/>
        <v>3.7499999999999999E-3</v>
      </c>
      <c r="G1833" s="10">
        <v>0</v>
      </c>
      <c r="H1833" s="15">
        <v>3091</v>
      </c>
      <c r="I1833" s="10">
        <f t="shared" si="545"/>
        <v>0</v>
      </c>
      <c r="N1833" s="30" t="s">
        <v>24</v>
      </c>
      <c r="O1833" s="11" t="s">
        <v>580</v>
      </c>
      <c r="P1833" s="12" t="s">
        <v>109</v>
      </c>
      <c r="Q1833" s="28">
        <v>0.15</v>
      </c>
      <c r="R1833" s="28">
        <v>2.5000000000000001E-2</v>
      </c>
      <c r="S1833" s="28">
        <f t="shared" si="546"/>
        <v>3.7499999999999999E-3</v>
      </c>
      <c r="T1833" s="10">
        <v>0</v>
      </c>
      <c r="U1833" s="15">
        <v>3091</v>
      </c>
      <c r="V1833" s="10">
        <f t="shared" si="547"/>
        <v>0</v>
      </c>
      <c r="W1833" s="5"/>
      <c r="X1833" s="5"/>
      <c r="Y1833" s="5"/>
      <c r="Z1833" s="5"/>
    </row>
    <row r="1834" spans="1:26">
      <c r="A1834" s="31" t="s">
        <v>39</v>
      </c>
      <c r="B1834" s="11" t="s">
        <v>558</v>
      </c>
      <c r="C1834" s="12"/>
      <c r="D1834" s="28"/>
      <c r="E1834" s="28"/>
      <c r="F1834" s="28"/>
      <c r="G1834" s="10">
        <v>3</v>
      </c>
      <c r="H1834" s="15">
        <v>2.5</v>
      </c>
      <c r="I1834" s="10">
        <f t="shared" ref="I1834:I1836" si="548">SUM(G1834*H1834)</f>
        <v>7.5</v>
      </c>
      <c r="N1834" s="31" t="s">
        <v>39</v>
      </c>
      <c r="O1834" s="11" t="s">
        <v>558</v>
      </c>
      <c r="P1834" s="12"/>
      <c r="Q1834" s="28"/>
      <c r="R1834" s="28"/>
      <c r="S1834" s="28"/>
      <c r="T1834" s="10">
        <v>3</v>
      </c>
      <c r="U1834" s="15">
        <v>2.5</v>
      </c>
      <c r="V1834" s="10">
        <f t="shared" ref="V1834:V1836" si="549">SUM(T1834*U1834)</f>
        <v>7.5</v>
      </c>
      <c r="W1834" s="5"/>
      <c r="X1834" s="5"/>
      <c r="Y1834" s="5"/>
      <c r="Z1834" s="5"/>
    </row>
    <row r="1835" spans="1:26">
      <c r="A1835" s="31" t="s">
        <v>39</v>
      </c>
      <c r="B1835" s="11" t="s">
        <v>559</v>
      </c>
      <c r="C1835" s="12"/>
      <c r="D1835" s="28"/>
      <c r="E1835" s="28"/>
      <c r="F1835" s="28"/>
      <c r="G1835" s="10">
        <v>3</v>
      </c>
      <c r="H1835" s="15">
        <v>3.5</v>
      </c>
      <c r="I1835" s="10">
        <f t="shared" si="548"/>
        <v>10.5</v>
      </c>
      <c r="N1835" s="31" t="s">
        <v>39</v>
      </c>
      <c r="O1835" s="11" t="s">
        <v>559</v>
      </c>
      <c r="P1835" s="12"/>
      <c r="Q1835" s="28"/>
      <c r="R1835" s="28"/>
      <c r="S1835" s="28"/>
      <c r="T1835" s="10">
        <v>3</v>
      </c>
      <c r="U1835" s="15">
        <v>3.5</v>
      </c>
      <c r="V1835" s="10">
        <f t="shared" si="549"/>
        <v>10.5</v>
      </c>
      <c r="W1835" s="5"/>
      <c r="X1835" s="5"/>
      <c r="Y1835" s="5"/>
      <c r="Z1835" s="5"/>
    </row>
    <row r="1836" spans="1:26">
      <c r="A1836" s="31" t="s">
        <v>39</v>
      </c>
      <c r="B1836" s="11" t="s">
        <v>560</v>
      </c>
      <c r="C1836" s="12"/>
      <c r="D1836" s="28"/>
      <c r="E1836" s="28"/>
      <c r="F1836" s="28"/>
      <c r="G1836" s="10">
        <v>0</v>
      </c>
      <c r="H1836" s="15">
        <v>1.5</v>
      </c>
      <c r="I1836" s="10">
        <f t="shared" si="548"/>
        <v>0</v>
      </c>
      <c r="N1836" s="31" t="s">
        <v>39</v>
      </c>
      <c r="O1836" s="11" t="s">
        <v>560</v>
      </c>
      <c r="P1836" s="12"/>
      <c r="Q1836" s="28"/>
      <c r="R1836" s="28"/>
      <c r="S1836" s="28"/>
      <c r="T1836" s="10">
        <v>0</v>
      </c>
      <c r="U1836" s="15">
        <v>1.5</v>
      </c>
      <c r="V1836" s="10">
        <f t="shared" si="549"/>
        <v>0</v>
      </c>
      <c r="W1836" s="5"/>
      <c r="X1836" s="5"/>
      <c r="Y1836" s="5"/>
      <c r="Z1836" s="5"/>
    </row>
    <row r="1837" spans="1:26">
      <c r="B1837" s="11" t="s">
        <v>27</v>
      </c>
      <c r="C1837" s="12"/>
      <c r="D1837" s="28"/>
      <c r="E1837" s="28"/>
      <c r="F1837" s="28"/>
      <c r="G1837" s="10">
        <f>SUM(G1832)</f>
        <v>6.024</v>
      </c>
      <c r="H1837" s="15">
        <f>SUM(D1832+D1832+E1832+E1832)*6</f>
        <v>2.4</v>
      </c>
      <c r="I1837" s="10">
        <f t="shared" ref="I1837:I1842" si="550">SUM(G1837*H1837)</f>
        <v>14.457599999999999</v>
      </c>
      <c r="O1837" s="11" t="s">
        <v>27</v>
      </c>
      <c r="P1837" s="12"/>
      <c r="Q1837" s="28"/>
      <c r="R1837" s="28"/>
      <c r="S1837" s="28"/>
      <c r="T1837" s="10">
        <f>SUM(T1832)</f>
        <v>6.024</v>
      </c>
      <c r="U1837" s="15">
        <f>SUM(Q1832+Q1832+R1832+R1832)*6</f>
        <v>2.4</v>
      </c>
      <c r="V1837" s="10">
        <f t="shared" ref="V1837:V1842" si="551">SUM(T1837*U1837)</f>
        <v>14.457599999999999</v>
      </c>
      <c r="W1837" s="5"/>
      <c r="X1837" s="5"/>
      <c r="Y1837" s="5"/>
      <c r="Z1837" s="5"/>
    </row>
    <row r="1838" spans="1:26">
      <c r="B1838" s="11" t="s">
        <v>13</v>
      </c>
      <c r="C1838" s="12" t="s">
        <v>14</v>
      </c>
      <c r="D1838" s="28" t="s">
        <v>29</v>
      </c>
      <c r="E1838" s="28"/>
      <c r="F1838" s="28">
        <f>SUM(G1832)</f>
        <v>6.024</v>
      </c>
      <c r="G1838" s="34">
        <f>SUM(F1838)/20</f>
        <v>0.30120000000000002</v>
      </c>
      <c r="H1838" s="23"/>
      <c r="I1838" s="10">
        <f t="shared" si="550"/>
        <v>0</v>
      </c>
      <c r="O1838" s="11" t="s">
        <v>13</v>
      </c>
      <c r="P1838" s="12" t="s">
        <v>14</v>
      </c>
      <c r="Q1838" s="28" t="s">
        <v>29</v>
      </c>
      <c r="R1838" s="28"/>
      <c r="S1838" s="28">
        <f>SUM(T1832)</f>
        <v>6.024</v>
      </c>
      <c r="T1838" s="34">
        <f>SUM(S1838)/20</f>
        <v>0.30120000000000002</v>
      </c>
      <c r="U1838" s="23"/>
      <c r="V1838" s="10">
        <f t="shared" si="551"/>
        <v>0</v>
      </c>
      <c r="W1838" s="5"/>
      <c r="X1838" s="5"/>
      <c r="Y1838" s="5"/>
      <c r="Z1838" s="5"/>
    </row>
    <row r="1839" spans="1:26">
      <c r="B1839" s="11" t="s">
        <v>13</v>
      </c>
      <c r="C1839" s="12" t="s">
        <v>14</v>
      </c>
      <c r="D1839" s="28" t="s">
        <v>60</v>
      </c>
      <c r="E1839" s="28"/>
      <c r="F1839" s="81">
        <v>2</v>
      </c>
      <c r="G1839" s="34">
        <f>SUM(F1839)*0.25</f>
        <v>0.5</v>
      </c>
      <c r="H1839" s="23"/>
      <c r="I1839" s="10">
        <f t="shared" si="550"/>
        <v>0</v>
      </c>
      <c r="O1839" s="11" t="s">
        <v>13</v>
      </c>
      <c r="P1839" s="12" t="s">
        <v>14</v>
      </c>
      <c r="Q1839" s="28" t="s">
        <v>60</v>
      </c>
      <c r="R1839" s="28"/>
      <c r="S1839" s="81">
        <v>2</v>
      </c>
      <c r="T1839" s="34">
        <f>SUM(S1839)*0.25</f>
        <v>0.5</v>
      </c>
      <c r="U1839" s="23"/>
      <c r="V1839" s="10">
        <f t="shared" si="551"/>
        <v>0</v>
      </c>
      <c r="W1839" s="5"/>
      <c r="X1839" s="5"/>
      <c r="Y1839" s="5"/>
      <c r="Z1839" s="5"/>
    </row>
    <row r="1840" spans="1:26">
      <c r="B1840" s="11" t="s">
        <v>13</v>
      </c>
      <c r="C1840" s="12" t="s">
        <v>14</v>
      </c>
      <c r="D1840" s="28" t="s">
        <v>113</v>
      </c>
      <c r="E1840" s="28"/>
      <c r="F1840" s="28"/>
      <c r="G1840" s="34">
        <f>SUM(G1838:G1839)</f>
        <v>0.80120000000000002</v>
      </c>
      <c r="H1840" s="23"/>
      <c r="I1840" s="10">
        <f t="shared" si="550"/>
        <v>0</v>
      </c>
      <c r="O1840" s="11" t="s">
        <v>13</v>
      </c>
      <c r="P1840" s="12" t="s">
        <v>14</v>
      </c>
      <c r="Q1840" s="28" t="s">
        <v>113</v>
      </c>
      <c r="R1840" s="28"/>
      <c r="S1840" s="28"/>
      <c r="T1840" s="34">
        <f>SUM(T1838:T1839)</f>
        <v>0.80120000000000002</v>
      </c>
      <c r="U1840" s="23"/>
      <c r="V1840" s="10">
        <f t="shared" si="551"/>
        <v>0</v>
      </c>
      <c r="W1840" s="5"/>
      <c r="X1840" s="5"/>
      <c r="Y1840" s="5"/>
      <c r="Z1840" s="5"/>
    </row>
    <row r="1841" spans="1:26">
      <c r="B1841" s="11" t="s">
        <v>13</v>
      </c>
      <c r="C1841" s="12" t="s">
        <v>14</v>
      </c>
      <c r="D1841" s="28" t="s">
        <v>558</v>
      </c>
      <c r="E1841" s="28"/>
      <c r="F1841" s="28"/>
      <c r="G1841" s="34">
        <v>0.5</v>
      </c>
      <c r="H1841" s="23"/>
      <c r="I1841" s="10">
        <f t="shared" si="550"/>
        <v>0</v>
      </c>
      <c r="O1841" s="11" t="s">
        <v>13</v>
      </c>
      <c r="P1841" s="12" t="s">
        <v>14</v>
      </c>
      <c r="Q1841" s="28" t="s">
        <v>558</v>
      </c>
      <c r="R1841" s="28"/>
      <c r="S1841" s="28"/>
      <c r="T1841" s="34">
        <v>0.5</v>
      </c>
      <c r="U1841" s="23"/>
      <c r="V1841" s="10">
        <f t="shared" si="551"/>
        <v>0</v>
      </c>
      <c r="W1841" s="5"/>
      <c r="X1841" s="5"/>
      <c r="Y1841" s="5"/>
      <c r="Z1841" s="5"/>
    </row>
    <row r="1842" spans="1:26">
      <c r="B1842" s="11" t="s">
        <v>13</v>
      </c>
      <c r="C1842" s="12" t="s">
        <v>15</v>
      </c>
      <c r="D1842" s="28"/>
      <c r="E1842" s="28"/>
      <c r="F1842" s="28"/>
      <c r="G1842" s="34">
        <v>1</v>
      </c>
      <c r="H1842" s="23"/>
      <c r="I1842" s="10">
        <f t="shared" si="550"/>
        <v>0</v>
      </c>
      <c r="O1842" s="11" t="s">
        <v>13</v>
      </c>
      <c r="P1842" s="12" t="s">
        <v>15</v>
      </c>
      <c r="Q1842" s="28"/>
      <c r="R1842" s="28"/>
      <c r="S1842" s="28"/>
      <c r="T1842" s="34">
        <v>1</v>
      </c>
      <c r="U1842" s="23"/>
      <c r="V1842" s="10">
        <f t="shared" si="551"/>
        <v>0</v>
      </c>
      <c r="W1842" s="5"/>
      <c r="X1842" s="5"/>
      <c r="Y1842" s="5"/>
      <c r="Z1842" s="5"/>
    </row>
    <row r="1843" spans="1:26">
      <c r="B1843" s="11" t="s">
        <v>13</v>
      </c>
      <c r="C1843" s="12" t="s">
        <v>15</v>
      </c>
      <c r="D1843" s="28"/>
      <c r="E1843" s="28"/>
      <c r="F1843" s="28"/>
      <c r="G1843" s="34"/>
      <c r="H1843" s="23"/>
      <c r="I1843" s="10">
        <f t="shared" ref="I1843" si="552">SUM(G1843*H1843)</f>
        <v>0</v>
      </c>
      <c r="O1843" s="11" t="s">
        <v>13</v>
      </c>
      <c r="P1843" s="12" t="s">
        <v>15</v>
      </c>
      <c r="Q1843" s="28"/>
      <c r="R1843" s="28"/>
      <c r="S1843" s="28"/>
      <c r="T1843" s="34"/>
      <c r="U1843" s="23"/>
      <c r="V1843" s="10">
        <f t="shared" ref="V1843" si="553">SUM(T1843*U1843)</f>
        <v>0</v>
      </c>
      <c r="W1843" s="5"/>
      <c r="X1843" s="5"/>
      <c r="Y1843" s="5"/>
      <c r="Z1843" s="5"/>
    </row>
    <row r="1844" spans="1:26">
      <c r="B1844" s="11" t="s">
        <v>13</v>
      </c>
      <c r="C1844" s="12" t="s">
        <v>15</v>
      </c>
      <c r="D1844" s="28"/>
      <c r="E1844" s="28"/>
      <c r="F1844" s="28"/>
      <c r="G1844" s="34"/>
      <c r="H1844" s="23"/>
      <c r="I1844" s="10">
        <f t="shared" ref="I1844:I1851" si="554">SUM(G1844*H1844)</f>
        <v>0</v>
      </c>
      <c r="O1844" s="11" t="s">
        <v>13</v>
      </c>
      <c r="P1844" s="12" t="s">
        <v>15</v>
      </c>
      <c r="Q1844" s="28"/>
      <c r="R1844" s="28"/>
      <c r="S1844" s="28"/>
      <c r="T1844" s="34"/>
      <c r="U1844" s="23"/>
      <c r="V1844" s="10">
        <f t="shared" ref="V1844:V1851" si="555">SUM(T1844*U1844)</f>
        <v>0</v>
      </c>
      <c r="W1844" s="5"/>
      <c r="X1844" s="5"/>
      <c r="Y1844" s="5"/>
      <c r="Z1844" s="5"/>
    </row>
    <row r="1845" spans="1:26">
      <c r="B1845" s="11" t="s">
        <v>13</v>
      </c>
      <c r="C1845" s="12" t="s">
        <v>16</v>
      </c>
      <c r="D1845" s="28"/>
      <c r="E1845" s="28"/>
      <c r="F1845" s="28"/>
      <c r="G1845" s="34">
        <f>SUM(G1832)/3</f>
        <v>2.008</v>
      </c>
      <c r="H1845" s="23"/>
      <c r="I1845" s="10">
        <f t="shared" si="554"/>
        <v>0</v>
      </c>
      <c r="O1845" s="11" t="s">
        <v>13</v>
      </c>
      <c r="P1845" s="12" t="s">
        <v>16</v>
      </c>
      <c r="Q1845" s="28"/>
      <c r="R1845" s="28"/>
      <c r="S1845" s="28"/>
      <c r="T1845" s="34">
        <f>SUM(T1832)/3</f>
        <v>2.008</v>
      </c>
      <c r="U1845" s="23"/>
      <c r="V1845" s="10">
        <f t="shared" si="555"/>
        <v>0</v>
      </c>
      <c r="W1845" s="5"/>
      <c r="X1845" s="5"/>
      <c r="Y1845" s="5"/>
      <c r="Z1845" s="5"/>
    </row>
    <row r="1846" spans="1:26">
      <c r="B1846" s="11" t="s">
        <v>13</v>
      </c>
      <c r="C1846" s="12" t="s">
        <v>16</v>
      </c>
      <c r="D1846" s="28"/>
      <c r="E1846" s="28"/>
      <c r="F1846" s="28"/>
      <c r="G1846" s="34"/>
      <c r="H1846" s="23"/>
      <c r="I1846" s="10">
        <f t="shared" si="554"/>
        <v>0</v>
      </c>
      <c r="O1846" s="11" t="s">
        <v>13</v>
      </c>
      <c r="P1846" s="12" t="s">
        <v>16</v>
      </c>
      <c r="Q1846" s="28"/>
      <c r="R1846" s="28"/>
      <c r="S1846" s="28"/>
      <c r="T1846" s="34"/>
      <c r="U1846" s="23"/>
      <c r="V1846" s="10">
        <f t="shared" si="555"/>
        <v>0</v>
      </c>
      <c r="W1846" s="5"/>
      <c r="X1846" s="5"/>
      <c r="Y1846" s="5"/>
      <c r="Z1846" s="5"/>
    </row>
    <row r="1847" spans="1:26">
      <c r="B1847" s="11" t="s">
        <v>21</v>
      </c>
      <c r="C1847" s="12" t="s">
        <v>14</v>
      </c>
      <c r="D1847" s="28"/>
      <c r="E1847" s="28"/>
      <c r="F1847" s="28"/>
      <c r="G1847" s="22">
        <f>SUM(G1838:G1841)</f>
        <v>2.1024000000000003</v>
      </c>
      <c r="H1847" s="15">
        <v>37.42</v>
      </c>
      <c r="I1847" s="10">
        <f t="shared" si="554"/>
        <v>78.671808000000013</v>
      </c>
      <c r="K1847" s="5">
        <f>SUM(G1847)*I1830</f>
        <v>2.1024000000000003</v>
      </c>
      <c r="O1847" s="11" t="s">
        <v>21</v>
      </c>
      <c r="P1847" s="12" t="s">
        <v>14</v>
      </c>
      <c r="Q1847" s="28"/>
      <c r="R1847" s="28"/>
      <c r="S1847" s="28"/>
      <c r="T1847" s="22">
        <f>SUM(T1838:T1841)</f>
        <v>2.1024000000000003</v>
      </c>
      <c r="U1847" s="15">
        <v>37.42</v>
      </c>
      <c r="V1847" s="10">
        <f t="shared" si="555"/>
        <v>78.671808000000013</v>
      </c>
      <c r="W1847" s="5"/>
      <c r="X1847" s="5">
        <f>SUM(T1847)*V1830</f>
        <v>2.1024000000000003</v>
      </c>
      <c r="Y1847" s="5"/>
      <c r="Z1847" s="5"/>
    </row>
    <row r="1848" spans="1:26">
      <c r="B1848" s="11" t="s">
        <v>21</v>
      </c>
      <c r="C1848" s="12" t="s">
        <v>15</v>
      </c>
      <c r="D1848" s="28"/>
      <c r="E1848" s="28"/>
      <c r="F1848" s="28"/>
      <c r="G1848" s="22">
        <f>SUM(G1842:G1844)</f>
        <v>1</v>
      </c>
      <c r="H1848" s="15">
        <v>37.42</v>
      </c>
      <c r="I1848" s="10">
        <f t="shared" si="554"/>
        <v>37.42</v>
      </c>
      <c r="L1848" s="5">
        <f>SUM(G1848)*I1830</f>
        <v>1</v>
      </c>
      <c r="O1848" s="11" t="s">
        <v>21</v>
      </c>
      <c r="P1848" s="12" t="s">
        <v>15</v>
      </c>
      <c r="Q1848" s="28"/>
      <c r="R1848" s="28"/>
      <c r="S1848" s="28"/>
      <c r="T1848" s="22">
        <f>SUM(T1842:T1844)</f>
        <v>1</v>
      </c>
      <c r="U1848" s="15">
        <v>37.42</v>
      </c>
      <c r="V1848" s="10">
        <f t="shared" si="555"/>
        <v>37.42</v>
      </c>
      <c r="W1848" s="5"/>
      <c r="X1848" s="5"/>
      <c r="Y1848" s="5">
        <f>SUM(T1848)*V1830</f>
        <v>1</v>
      </c>
      <c r="Z1848" s="5"/>
    </row>
    <row r="1849" spans="1:26">
      <c r="B1849" s="11" t="s">
        <v>21</v>
      </c>
      <c r="C1849" s="12" t="s">
        <v>16</v>
      </c>
      <c r="D1849" s="28"/>
      <c r="E1849" s="28"/>
      <c r="F1849" s="28"/>
      <c r="G1849" s="22">
        <f>SUM(G1845:G1846)</f>
        <v>2.008</v>
      </c>
      <c r="H1849" s="15">
        <v>37.42</v>
      </c>
      <c r="I1849" s="10">
        <f t="shared" si="554"/>
        <v>75.139360000000011</v>
      </c>
      <c r="M1849" s="5">
        <f>SUM(G1849)*I1830</f>
        <v>2.008</v>
      </c>
      <c r="O1849" s="11" t="s">
        <v>21</v>
      </c>
      <c r="P1849" s="12" t="s">
        <v>16</v>
      </c>
      <c r="Q1849" s="28"/>
      <c r="R1849" s="28"/>
      <c r="S1849" s="28"/>
      <c r="T1849" s="22">
        <f>SUM(T1845:T1846)</f>
        <v>2.008</v>
      </c>
      <c r="U1849" s="15">
        <v>37.42</v>
      </c>
      <c r="V1849" s="10">
        <f t="shared" si="555"/>
        <v>75.139360000000011</v>
      </c>
      <c r="W1849" s="5"/>
      <c r="X1849" s="5"/>
      <c r="Y1849" s="5"/>
      <c r="Z1849" s="5">
        <f>SUM(T1849)*V1830</f>
        <v>2.008</v>
      </c>
    </row>
    <row r="1850" spans="1:26">
      <c r="B1850" s="11" t="s">
        <v>13</v>
      </c>
      <c r="C1850" s="12" t="s">
        <v>17</v>
      </c>
      <c r="D1850" s="28"/>
      <c r="E1850" s="28"/>
      <c r="F1850" s="28"/>
      <c r="G1850" s="34">
        <v>0.25</v>
      </c>
      <c r="H1850" s="15">
        <v>37.42</v>
      </c>
      <c r="I1850" s="10">
        <f t="shared" si="554"/>
        <v>9.3550000000000004</v>
      </c>
      <c r="L1850" s="5">
        <f>SUM(G1850)*I1830</f>
        <v>0.25</v>
      </c>
      <c r="O1850" s="11" t="s">
        <v>13</v>
      </c>
      <c r="P1850" s="12" t="s">
        <v>17</v>
      </c>
      <c r="Q1850" s="28"/>
      <c r="R1850" s="28"/>
      <c r="S1850" s="28"/>
      <c r="T1850" s="34">
        <v>0.25</v>
      </c>
      <c r="U1850" s="15">
        <v>37.42</v>
      </c>
      <c r="V1850" s="10">
        <f t="shared" si="555"/>
        <v>9.3550000000000004</v>
      </c>
      <c r="W1850" s="5"/>
      <c r="X1850" s="5"/>
      <c r="Y1850" s="5">
        <f>SUM(T1850)*V1830</f>
        <v>0.25</v>
      </c>
      <c r="Z1850" s="5"/>
    </row>
    <row r="1851" spans="1:26">
      <c r="B1851" s="11" t="s">
        <v>12</v>
      </c>
      <c r="C1851" s="12"/>
      <c r="D1851" s="28"/>
      <c r="E1851" s="28"/>
      <c r="F1851" s="28"/>
      <c r="G1851" s="10"/>
      <c r="H1851" s="15">
        <v>37.42</v>
      </c>
      <c r="I1851" s="10">
        <f t="shared" si="554"/>
        <v>0</v>
      </c>
      <c r="O1851" s="11" t="s">
        <v>12</v>
      </c>
      <c r="P1851" s="12"/>
      <c r="Q1851" s="28"/>
      <c r="R1851" s="28"/>
      <c r="S1851" s="28"/>
      <c r="T1851" s="10"/>
      <c r="U1851" s="15">
        <v>37.42</v>
      </c>
      <c r="V1851" s="10">
        <f t="shared" si="555"/>
        <v>0</v>
      </c>
      <c r="W1851" s="5"/>
      <c r="X1851" s="5"/>
      <c r="Y1851" s="5"/>
      <c r="Z1851" s="5"/>
    </row>
    <row r="1852" spans="1:26">
      <c r="B1852" s="11" t="s">
        <v>11</v>
      </c>
      <c r="C1852" s="12"/>
      <c r="D1852" s="28"/>
      <c r="E1852" s="28"/>
      <c r="F1852" s="28"/>
      <c r="G1852" s="10">
        <v>1</v>
      </c>
      <c r="H1852" s="15">
        <f>SUM(I1832:I1851)*0.01</f>
        <v>3.84396768</v>
      </c>
      <c r="I1852" s="10">
        <f>SUM(G1852*H1852)</f>
        <v>3.84396768</v>
      </c>
      <c r="O1852" s="11" t="s">
        <v>11</v>
      </c>
      <c r="P1852" s="12"/>
      <c r="Q1852" s="28"/>
      <c r="R1852" s="28"/>
      <c r="S1852" s="28"/>
      <c r="T1852" s="10">
        <v>1</v>
      </c>
      <c r="U1852" s="15">
        <f>SUM(V1832:V1851)*0.01</f>
        <v>3.84396768</v>
      </c>
      <c r="V1852" s="10">
        <f>SUM(T1852*U1852)</f>
        <v>3.84396768</v>
      </c>
      <c r="W1852" s="5"/>
      <c r="X1852" s="5"/>
      <c r="Y1852" s="5"/>
      <c r="Z1852" s="5"/>
    </row>
    <row r="1853" spans="1:26" s="2" customFormat="1" ht="13.6">
      <c r="B1853" s="8" t="s">
        <v>10</v>
      </c>
      <c r="D1853" s="27"/>
      <c r="E1853" s="27"/>
      <c r="F1853" s="27"/>
      <c r="G1853" s="6">
        <f>SUM(G1847:G1850)</f>
        <v>5.3604000000000003</v>
      </c>
      <c r="H1853" s="14"/>
      <c r="I1853" s="6">
        <f>SUM(I1832:I1852)</f>
        <v>388.24073568</v>
      </c>
      <c r="J1853" s="6">
        <f>SUM(I1853)*I1830</f>
        <v>388.24073568</v>
      </c>
      <c r="K1853" s="6">
        <f>SUM(K1847:K1852)</f>
        <v>2.1024000000000003</v>
      </c>
      <c r="L1853" s="6">
        <f t="shared" ref="L1853:M1853" si="556">SUM(L1847:L1852)</f>
        <v>1.25</v>
      </c>
      <c r="M1853" s="6">
        <f t="shared" si="556"/>
        <v>2.008</v>
      </c>
      <c r="O1853" s="8" t="s">
        <v>10</v>
      </c>
      <c r="Q1853" s="27"/>
      <c r="R1853" s="27"/>
      <c r="S1853" s="27"/>
      <c r="T1853" s="6">
        <f>SUM(T1847:T1850)</f>
        <v>5.3604000000000003</v>
      </c>
      <c r="U1853" s="14"/>
      <c r="V1853" s="6">
        <f>SUM(V1832:V1852)</f>
        <v>388.24073568</v>
      </c>
      <c r="W1853" s="6">
        <f>SUM(V1853)*V1830</f>
        <v>388.24073568</v>
      </c>
      <c r="X1853" s="6">
        <f>SUM(X1847:X1852)</f>
        <v>2.1024000000000003</v>
      </c>
      <c r="Y1853" s="6">
        <f t="shared" ref="Y1853:Z1853" si="557">SUM(Y1847:Y1852)</f>
        <v>1.25</v>
      </c>
      <c r="Z1853" s="6">
        <f t="shared" si="557"/>
        <v>2.008</v>
      </c>
    </row>
    <row r="1854" spans="1:26" ht="15.65">
      <c r="A1854" s="3" t="s">
        <v>9</v>
      </c>
      <c r="B1854" s="154" t="s">
        <v>217</v>
      </c>
      <c r="C1854" s="12" t="s">
        <v>409</v>
      </c>
      <c r="D1854" s="26">
        <v>1.04</v>
      </c>
      <c r="E1854" s="26">
        <v>2.2999999999999998</v>
      </c>
      <c r="F1854" s="182">
        <v>0.112</v>
      </c>
      <c r="G1854" s="10" t="s">
        <v>581</v>
      </c>
      <c r="H1854" s="13" t="s">
        <v>22</v>
      </c>
      <c r="I1854" s="24">
        <v>2</v>
      </c>
      <c r="N1854" s="3" t="s">
        <v>9</v>
      </c>
      <c r="O1854" s="154" t="s">
        <v>217</v>
      </c>
      <c r="P1854" s="12" t="s">
        <v>409</v>
      </c>
      <c r="Q1854" s="26">
        <v>1.04</v>
      </c>
      <c r="R1854" s="26">
        <v>2.2999999999999998</v>
      </c>
      <c r="S1854" s="182">
        <v>0.112</v>
      </c>
      <c r="T1854" s="204" t="s">
        <v>566</v>
      </c>
      <c r="U1854" s="13" t="s">
        <v>22</v>
      </c>
      <c r="V1854" s="24">
        <v>2</v>
      </c>
      <c r="W1854" s="5"/>
      <c r="X1854" s="5"/>
      <c r="Y1854" s="5"/>
      <c r="Z1854" s="5"/>
    </row>
    <row r="1855" spans="1:26" s="2" customFormat="1" ht="13.6">
      <c r="A1855" s="77" t="s">
        <v>118</v>
      </c>
      <c r="B1855" s="8" t="s">
        <v>3</v>
      </c>
      <c r="C1855" s="2" t="s">
        <v>4</v>
      </c>
      <c r="D1855" s="27" t="s">
        <v>5</v>
      </c>
      <c r="E1855" s="27" t="s">
        <v>5</v>
      </c>
      <c r="F1855" s="27" t="s">
        <v>23</v>
      </c>
      <c r="G1855" s="6" t="s">
        <v>6</v>
      </c>
      <c r="H1855" s="14" t="s">
        <v>7</v>
      </c>
      <c r="I1855" s="6" t="s">
        <v>8</v>
      </c>
      <c r="J1855" s="6"/>
      <c r="K1855" s="6" t="s">
        <v>18</v>
      </c>
      <c r="L1855" s="6" t="s">
        <v>19</v>
      </c>
      <c r="M1855" s="6" t="s">
        <v>20</v>
      </c>
      <c r="N1855" s="77" t="s">
        <v>118</v>
      </c>
      <c r="O1855" s="8" t="s">
        <v>3</v>
      </c>
      <c r="P1855" s="2" t="s">
        <v>4</v>
      </c>
      <c r="Q1855" s="27" t="s">
        <v>5</v>
      </c>
      <c r="R1855" s="27" t="s">
        <v>5</v>
      </c>
      <c r="S1855" s="27" t="s">
        <v>23</v>
      </c>
      <c r="T1855" s="6" t="s">
        <v>6</v>
      </c>
      <c r="U1855" s="14" t="s">
        <v>7</v>
      </c>
      <c r="V1855" s="6" t="s">
        <v>8</v>
      </c>
      <c r="W1855" s="6"/>
      <c r="X1855" s="6" t="s">
        <v>18</v>
      </c>
      <c r="Y1855" s="6" t="s">
        <v>19</v>
      </c>
      <c r="Z1855" s="6" t="s">
        <v>20</v>
      </c>
    </row>
    <row r="1856" spans="1:26">
      <c r="A1856" s="30" t="s">
        <v>24</v>
      </c>
      <c r="B1856" s="11" t="s">
        <v>217</v>
      </c>
      <c r="C1856" s="12" t="s">
        <v>109</v>
      </c>
      <c r="D1856" s="28">
        <v>0.125</v>
      </c>
      <c r="E1856" s="28">
        <v>0.05</v>
      </c>
      <c r="F1856" s="28">
        <f t="shared" ref="F1856:F1857" si="558">SUM(D1856*E1856)</f>
        <v>6.2500000000000003E-3</v>
      </c>
      <c r="G1856" s="10">
        <f>SUM(D1854+E1854+E1854+0.4)</f>
        <v>6.04</v>
      </c>
      <c r="H1856" s="15">
        <v>3350</v>
      </c>
      <c r="I1856" s="10">
        <f t="shared" ref="I1856:I1857" si="559">SUM(F1856*G1856)*H1856</f>
        <v>126.46250000000002</v>
      </c>
      <c r="N1856" s="30" t="s">
        <v>24</v>
      </c>
      <c r="O1856" s="11" t="s">
        <v>217</v>
      </c>
      <c r="P1856" s="12" t="s">
        <v>109</v>
      </c>
      <c r="Q1856" s="207">
        <v>0.1</v>
      </c>
      <c r="R1856" s="28">
        <v>0.05</v>
      </c>
      <c r="S1856" s="28">
        <f t="shared" ref="S1856:S1857" si="560">SUM(Q1856*R1856)</f>
        <v>5.000000000000001E-3</v>
      </c>
      <c r="T1856" s="10">
        <f>SUM(Q1854+R1854+R1854+0.4)</f>
        <v>6.04</v>
      </c>
      <c r="U1856" s="15">
        <v>3350</v>
      </c>
      <c r="V1856" s="10">
        <f t="shared" ref="V1856:V1857" si="561">SUM(S1856*T1856)*U1856</f>
        <v>101.17000000000002</v>
      </c>
      <c r="W1856" s="5"/>
      <c r="X1856" s="5"/>
      <c r="Y1856" s="5"/>
      <c r="Z1856" s="5"/>
    </row>
    <row r="1857" spans="1:26">
      <c r="A1857" s="30" t="s">
        <v>24</v>
      </c>
      <c r="B1857" s="11" t="s">
        <v>580</v>
      </c>
      <c r="C1857" s="12" t="s">
        <v>109</v>
      </c>
      <c r="D1857" s="28">
        <v>0.125</v>
      </c>
      <c r="E1857" s="28">
        <v>2.5000000000000001E-2</v>
      </c>
      <c r="F1857" s="28">
        <f t="shared" si="558"/>
        <v>3.1250000000000002E-3</v>
      </c>
      <c r="G1857" s="10">
        <v>0</v>
      </c>
      <c r="H1857" s="15">
        <v>3091</v>
      </c>
      <c r="I1857" s="10">
        <f t="shared" si="559"/>
        <v>0</v>
      </c>
      <c r="N1857" s="30" t="s">
        <v>24</v>
      </c>
      <c r="O1857" s="11" t="s">
        <v>580</v>
      </c>
      <c r="P1857" s="12" t="s">
        <v>109</v>
      </c>
      <c r="Q1857" s="207">
        <v>0.1</v>
      </c>
      <c r="R1857" s="28">
        <v>2.5000000000000001E-2</v>
      </c>
      <c r="S1857" s="28">
        <f t="shared" si="560"/>
        <v>2.5000000000000005E-3</v>
      </c>
      <c r="T1857" s="10">
        <v>0</v>
      </c>
      <c r="U1857" s="15">
        <v>3091</v>
      </c>
      <c r="V1857" s="10">
        <f t="shared" si="561"/>
        <v>0</v>
      </c>
      <c r="W1857" s="5"/>
      <c r="X1857" s="5"/>
      <c r="Y1857" s="5"/>
      <c r="Z1857" s="5"/>
    </row>
    <row r="1858" spans="1:26">
      <c r="A1858" s="31" t="s">
        <v>39</v>
      </c>
      <c r="B1858" s="11" t="s">
        <v>558</v>
      </c>
      <c r="C1858" s="12"/>
      <c r="D1858" s="28"/>
      <c r="E1858" s="28"/>
      <c r="F1858" s="28"/>
      <c r="G1858" s="10">
        <v>3</v>
      </c>
      <c r="H1858" s="15">
        <v>2.5</v>
      </c>
      <c r="I1858" s="10">
        <f t="shared" ref="I1858:I1860" si="562">SUM(G1858*H1858)</f>
        <v>7.5</v>
      </c>
      <c r="N1858" s="31" t="s">
        <v>39</v>
      </c>
      <c r="O1858" s="11" t="s">
        <v>558</v>
      </c>
      <c r="P1858" s="12"/>
      <c r="Q1858" s="28"/>
      <c r="R1858" s="28"/>
      <c r="S1858" s="28"/>
      <c r="T1858" s="205">
        <v>0</v>
      </c>
      <c r="U1858" s="15">
        <v>2.5</v>
      </c>
      <c r="V1858" s="10">
        <f t="shared" ref="V1858:V1860" si="563">SUM(T1858*U1858)</f>
        <v>0</v>
      </c>
      <c r="W1858" s="5"/>
      <c r="X1858" s="5"/>
      <c r="Y1858" s="5"/>
      <c r="Z1858" s="5"/>
    </row>
    <row r="1859" spans="1:26">
      <c r="A1859" s="31" t="s">
        <v>39</v>
      </c>
      <c r="B1859" s="11" t="s">
        <v>559</v>
      </c>
      <c r="C1859" s="12"/>
      <c r="D1859" s="28"/>
      <c r="E1859" s="28"/>
      <c r="F1859" s="28"/>
      <c r="G1859" s="10">
        <v>3</v>
      </c>
      <c r="H1859" s="15">
        <v>3.5</v>
      </c>
      <c r="I1859" s="10">
        <f t="shared" si="562"/>
        <v>10.5</v>
      </c>
      <c r="N1859" s="31" t="s">
        <v>39</v>
      </c>
      <c r="O1859" s="11" t="s">
        <v>559</v>
      </c>
      <c r="P1859" s="12"/>
      <c r="Q1859" s="28"/>
      <c r="R1859" s="28"/>
      <c r="S1859" s="28"/>
      <c r="T1859" s="10">
        <v>3</v>
      </c>
      <c r="U1859" s="15">
        <v>3.5</v>
      </c>
      <c r="V1859" s="10">
        <f t="shared" si="563"/>
        <v>10.5</v>
      </c>
      <c r="W1859" s="5"/>
      <c r="X1859" s="5"/>
      <c r="Y1859" s="5"/>
      <c r="Z1859" s="5"/>
    </row>
    <row r="1860" spans="1:26">
      <c r="A1860" s="31" t="s">
        <v>39</v>
      </c>
      <c r="B1860" s="11" t="s">
        <v>560</v>
      </c>
      <c r="C1860" s="12"/>
      <c r="D1860" s="28"/>
      <c r="E1860" s="28"/>
      <c r="F1860" s="28"/>
      <c r="G1860" s="10">
        <v>0</v>
      </c>
      <c r="H1860" s="15">
        <v>1.5</v>
      </c>
      <c r="I1860" s="10">
        <f t="shared" si="562"/>
        <v>0</v>
      </c>
      <c r="N1860" s="31" t="s">
        <v>39</v>
      </c>
      <c r="O1860" s="11" t="s">
        <v>560</v>
      </c>
      <c r="P1860" s="12"/>
      <c r="Q1860" s="28"/>
      <c r="R1860" s="28"/>
      <c r="S1860" s="28"/>
      <c r="T1860" s="10">
        <v>0</v>
      </c>
      <c r="U1860" s="15">
        <v>1.5</v>
      </c>
      <c r="V1860" s="10">
        <f t="shared" si="563"/>
        <v>0</v>
      </c>
      <c r="W1860" s="5"/>
      <c r="X1860" s="5"/>
      <c r="Y1860" s="5"/>
      <c r="Z1860" s="5"/>
    </row>
    <row r="1861" spans="1:26">
      <c r="B1861" s="11" t="s">
        <v>27</v>
      </c>
      <c r="C1861" s="12"/>
      <c r="D1861" s="28"/>
      <c r="E1861" s="28"/>
      <c r="F1861" s="28"/>
      <c r="G1861" s="10">
        <f>SUM(G1856)</f>
        <v>6.04</v>
      </c>
      <c r="H1861" s="15">
        <f>SUM(D1856+D1856+E1856+E1856)*6</f>
        <v>2.0999999999999996</v>
      </c>
      <c r="I1861" s="10">
        <f t="shared" ref="I1861:I1866" si="564">SUM(G1861*H1861)</f>
        <v>12.683999999999997</v>
      </c>
      <c r="O1861" s="11" t="s">
        <v>27</v>
      </c>
      <c r="P1861" s="12"/>
      <c r="Q1861" s="28"/>
      <c r="R1861" s="28"/>
      <c r="S1861" s="28"/>
      <c r="T1861" s="10">
        <f>SUM(T1856)</f>
        <v>6.04</v>
      </c>
      <c r="U1861" s="15">
        <f>SUM(Q1856+Q1856+R1856+R1856)*6</f>
        <v>1.7999999999999998</v>
      </c>
      <c r="V1861" s="10">
        <f t="shared" ref="V1861:V1866" si="565">SUM(T1861*U1861)</f>
        <v>10.871999999999998</v>
      </c>
      <c r="W1861" s="5"/>
      <c r="X1861" s="5"/>
      <c r="Y1861" s="5"/>
      <c r="Z1861" s="5"/>
    </row>
    <row r="1862" spans="1:26">
      <c r="B1862" s="11" t="s">
        <v>13</v>
      </c>
      <c r="C1862" s="12" t="s">
        <v>14</v>
      </c>
      <c r="D1862" s="28" t="s">
        <v>29</v>
      </c>
      <c r="E1862" s="28"/>
      <c r="F1862" s="28">
        <f>SUM(G1856)</f>
        <v>6.04</v>
      </c>
      <c r="G1862" s="34">
        <f>SUM(F1862)/20</f>
        <v>0.30199999999999999</v>
      </c>
      <c r="H1862" s="23"/>
      <c r="I1862" s="10">
        <f t="shared" si="564"/>
        <v>0</v>
      </c>
      <c r="O1862" s="11" t="s">
        <v>13</v>
      </c>
      <c r="P1862" s="12" t="s">
        <v>14</v>
      </c>
      <c r="Q1862" s="28" t="s">
        <v>29</v>
      </c>
      <c r="R1862" s="28"/>
      <c r="S1862" s="28">
        <f>SUM(T1856)</f>
        <v>6.04</v>
      </c>
      <c r="T1862" s="34">
        <f>SUM(S1862)/20</f>
        <v>0.30199999999999999</v>
      </c>
      <c r="U1862" s="23"/>
      <c r="V1862" s="10">
        <f t="shared" si="565"/>
        <v>0</v>
      </c>
      <c r="W1862" s="5"/>
      <c r="X1862" s="5"/>
      <c r="Y1862" s="5"/>
      <c r="Z1862" s="5"/>
    </row>
    <row r="1863" spans="1:26">
      <c r="B1863" s="11" t="s">
        <v>13</v>
      </c>
      <c r="C1863" s="12" t="s">
        <v>14</v>
      </c>
      <c r="D1863" s="28" t="s">
        <v>60</v>
      </c>
      <c r="E1863" s="28"/>
      <c r="F1863" s="81">
        <v>2</v>
      </c>
      <c r="G1863" s="34">
        <f>SUM(F1863)*0.25</f>
        <v>0.5</v>
      </c>
      <c r="H1863" s="23"/>
      <c r="I1863" s="10">
        <f t="shared" si="564"/>
        <v>0</v>
      </c>
      <c r="O1863" s="11" t="s">
        <v>13</v>
      </c>
      <c r="P1863" s="12" t="s">
        <v>14</v>
      </c>
      <c r="Q1863" s="28" t="s">
        <v>60</v>
      </c>
      <c r="R1863" s="28"/>
      <c r="S1863" s="81">
        <v>2</v>
      </c>
      <c r="T1863" s="34">
        <f>SUM(S1863)*0.25</f>
        <v>0.5</v>
      </c>
      <c r="U1863" s="23"/>
      <c r="V1863" s="10">
        <f t="shared" si="565"/>
        <v>0</v>
      </c>
      <c r="W1863" s="5"/>
      <c r="X1863" s="5"/>
      <c r="Y1863" s="5"/>
      <c r="Z1863" s="5"/>
    </row>
    <row r="1864" spans="1:26">
      <c r="B1864" s="11" t="s">
        <v>13</v>
      </c>
      <c r="C1864" s="12" t="s">
        <v>14</v>
      </c>
      <c r="D1864" s="28" t="s">
        <v>113</v>
      </c>
      <c r="E1864" s="28"/>
      <c r="F1864" s="28"/>
      <c r="G1864" s="34">
        <f>SUM(G1862:G1863)</f>
        <v>0.80200000000000005</v>
      </c>
      <c r="H1864" s="23"/>
      <c r="I1864" s="10">
        <f t="shared" si="564"/>
        <v>0</v>
      </c>
      <c r="O1864" s="11" t="s">
        <v>13</v>
      </c>
      <c r="P1864" s="12" t="s">
        <v>14</v>
      </c>
      <c r="Q1864" s="28" t="s">
        <v>113</v>
      </c>
      <c r="R1864" s="28"/>
      <c r="S1864" s="28"/>
      <c r="T1864" s="34">
        <f>SUM(T1862:T1863)</f>
        <v>0.80200000000000005</v>
      </c>
      <c r="U1864" s="23"/>
      <c r="V1864" s="10">
        <f t="shared" si="565"/>
        <v>0</v>
      </c>
      <c r="W1864" s="5"/>
      <c r="X1864" s="5"/>
      <c r="Y1864" s="5"/>
      <c r="Z1864" s="5"/>
    </row>
    <row r="1865" spans="1:26">
      <c r="B1865" s="11" t="s">
        <v>13</v>
      </c>
      <c r="C1865" s="12" t="s">
        <v>14</v>
      </c>
      <c r="D1865" s="28" t="s">
        <v>558</v>
      </c>
      <c r="E1865" s="28"/>
      <c r="F1865" s="28"/>
      <c r="G1865" s="34">
        <v>0.5</v>
      </c>
      <c r="H1865" s="23"/>
      <c r="I1865" s="10">
        <f t="shared" si="564"/>
        <v>0</v>
      </c>
      <c r="O1865" s="11" t="s">
        <v>13</v>
      </c>
      <c r="P1865" s="12" t="s">
        <v>14</v>
      </c>
      <c r="Q1865" s="28" t="s">
        <v>558</v>
      </c>
      <c r="R1865" s="28"/>
      <c r="S1865" s="28"/>
      <c r="T1865" s="206">
        <v>0.25</v>
      </c>
      <c r="U1865" s="23"/>
      <c r="V1865" s="10">
        <f t="shared" si="565"/>
        <v>0</v>
      </c>
      <c r="W1865" s="5"/>
      <c r="X1865" s="5"/>
      <c r="Y1865" s="5"/>
      <c r="Z1865" s="5"/>
    </row>
    <row r="1866" spans="1:26">
      <c r="B1866" s="11" t="s">
        <v>13</v>
      </c>
      <c r="C1866" s="12" t="s">
        <v>15</v>
      </c>
      <c r="D1866" s="28"/>
      <c r="E1866" s="28"/>
      <c r="F1866" s="28"/>
      <c r="G1866" s="34">
        <v>1</v>
      </c>
      <c r="H1866" s="23"/>
      <c r="I1866" s="10">
        <f t="shared" si="564"/>
        <v>0</v>
      </c>
      <c r="O1866" s="11" t="s">
        <v>13</v>
      </c>
      <c r="P1866" s="12" t="s">
        <v>15</v>
      </c>
      <c r="Q1866" s="28"/>
      <c r="R1866" s="28"/>
      <c r="S1866" s="28"/>
      <c r="T1866" s="34">
        <v>1</v>
      </c>
      <c r="U1866" s="23"/>
      <c r="V1866" s="10">
        <f t="shared" si="565"/>
        <v>0</v>
      </c>
      <c r="W1866" s="5"/>
      <c r="X1866" s="5"/>
      <c r="Y1866" s="5"/>
      <c r="Z1866" s="5"/>
    </row>
    <row r="1867" spans="1:26">
      <c r="B1867" s="11" t="s">
        <v>13</v>
      </c>
      <c r="C1867" s="12" t="s">
        <v>15</v>
      </c>
      <c r="D1867" s="28"/>
      <c r="E1867" s="28"/>
      <c r="F1867" s="28"/>
      <c r="G1867" s="34"/>
      <c r="H1867" s="23"/>
      <c r="I1867" s="10">
        <f t="shared" ref="I1867" si="566">SUM(G1867*H1867)</f>
        <v>0</v>
      </c>
      <c r="O1867" s="11" t="s">
        <v>13</v>
      </c>
      <c r="P1867" s="12" t="s">
        <v>15</v>
      </c>
      <c r="Q1867" s="28"/>
      <c r="R1867" s="28"/>
      <c r="S1867" s="28"/>
      <c r="T1867" s="34"/>
      <c r="U1867" s="23"/>
      <c r="V1867" s="10">
        <f t="shared" ref="V1867" si="567">SUM(T1867*U1867)</f>
        <v>0</v>
      </c>
      <c r="W1867" s="5"/>
      <c r="X1867" s="5"/>
      <c r="Y1867" s="5"/>
      <c r="Z1867" s="5"/>
    </row>
    <row r="1868" spans="1:26">
      <c r="B1868" s="11" t="s">
        <v>13</v>
      </c>
      <c r="C1868" s="12" t="s">
        <v>15</v>
      </c>
      <c r="D1868" s="28"/>
      <c r="E1868" s="28"/>
      <c r="F1868" s="28"/>
      <c r="G1868" s="34"/>
      <c r="H1868" s="23"/>
      <c r="I1868" s="10">
        <f t="shared" ref="I1868:I1875" si="568">SUM(G1868*H1868)</f>
        <v>0</v>
      </c>
      <c r="O1868" s="11" t="s">
        <v>13</v>
      </c>
      <c r="P1868" s="12" t="s">
        <v>15</v>
      </c>
      <c r="Q1868" s="28"/>
      <c r="R1868" s="28"/>
      <c r="S1868" s="28"/>
      <c r="T1868" s="34"/>
      <c r="U1868" s="23"/>
      <c r="V1868" s="10">
        <f t="shared" ref="V1868:V1875" si="569">SUM(T1868*U1868)</f>
        <v>0</v>
      </c>
      <c r="W1868" s="5"/>
      <c r="X1868" s="5"/>
      <c r="Y1868" s="5"/>
      <c r="Z1868" s="5"/>
    </row>
    <row r="1869" spans="1:26">
      <c r="B1869" s="11" t="s">
        <v>13</v>
      </c>
      <c r="C1869" s="12" t="s">
        <v>16</v>
      </c>
      <c r="D1869" s="28"/>
      <c r="E1869" s="28"/>
      <c r="F1869" s="28"/>
      <c r="G1869" s="34">
        <f>SUM(G1856)/3</f>
        <v>2.0133333333333332</v>
      </c>
      <c r="H1869" s="23"/>
      <c r="I1869" s="10">
        <f t="shared" si="568"/>
        <v>0</v>
      </c>
      <c r="O1869" s="11" t="s">
        <v>13</v>
      </c>
      <c r="P1869" s="12" t="s">
        <v>16</v>
      </c>
      <c r="Q1869" s="28"/>
      <c r="R1869" s="28"/>
      <c r="S1869" s="28"/>
      <c r="T1869" s="34">
        <f>SUM(T1856)/3</f>
        <v>2.0133333333333332</v>
      </c>
      <c r="U1869" s="23"/>
      <c r="V1869" s="10">
        <f t="shared" si="569"/>
        <v>0</v>
      </c>
      <c r="W1869" s="5"/>
      <c r="X1869" s="5"/>
      <c r="Y1869" s="5"/>
      <c r="Z1869" s="5"/>
    </row>
    <row r="1870" spans="1:26">
      <c r="B1870" s="11" t="s">
        <v>13</v>
      </c>
      <c r="C1870" s="12" t="s">
        <v>16</v>
      </c>
      <c r="D1870" s="28"/>
      <c r="E1870" s="28"/>
      <c r="F1870" s="28"/>
      <c r="G1870" s="34"/>
      <c r="H1870" s="23"/>
      <c r="I1870" s="10">
        <f t="shared" si="568"/>
        <v>0</v>
      </c>
      <c r="O1870" s="11" t="s">
        <v>13</v>
      </c>
      <c r="P1870" s="12" t="s">
        <v>16</v>
      </c>
      <c r="Q1870" s="28"/>
      <c r="R1870" s="28"/>
      <c r="S1870" s="28"/>
      <c r="T1870" s="34"/>
      <c r="U1870" s="23"/>
      <c r="V1870" s="10">
        <f t="shared" si="569"/>
        <v>0</v>
      </c>
      <c r="W1870" s="5"/>
      <c r="X1870" s="5"/>
      <c r="Y1870" s="5"/>
      <c r="Z1870" s="5"/>
    </row>
    <row r="1871" spans="1:26">
      <c r="B1871" s="11" t="s">
        <v>21</v>
      </c>
      <c r="C1871" s="12" t="s">
        <v>14</v>
      </c>
      <c r="D1871" s="28"/>
      <c r="E1871" s="28"/>
      <c r="F1871" s="28"/>
      <c r="G1871" s="22">
        <f>SUM(G1862:G1865)</f>
        <v>2.1040000000000001</v>
      </c>
      <c r="H1871" s="15">
        <v>37.42</v>
      </c>
      <c r="I1871" s="10">
        <f t="shared" si="568"/>
        <v>78.731680000000011</v>
      </c>
      <c r="K1871" s="5">
        <f>SUM(G1871)*I1854</f>
        <v>4.2080000000000002</v>
      </c>
      <c r="O1871" s="11" t="s">
        <v>21</v>
      </c>
      <c r="P1871" s="12" t="s">
        <v>14</v>
      </c>
      <c r="Q1871" s="28"/>
      <c r="R1871" s="28"/>
      <c r="S1871" s="28"/>
      <c r="T1871" s="22">
        <f>SUM(T1862:T1865)</f>
        <v>1.8540000000000001</v>
      </c>
      <c r="U1871" s="15">
        <v>37.42</v>
      </c>
      <c r="V1871" s="10">
        <f t="shared" si="569"/>
        <v>69.376680000000007</v>
      </c>
      <c r="W1871" s="5"/>
      <c r="X1871" s="5">
        <f>SUM(T1871)*V1854</f>
        <v>3.7080000000000002</v>
      </c>
      <c r="Y1871" s="5"/>
      <c r="Z1871" s="5"/>
    </row>
    <row r="1872" spans="1:26">
      <c r="B1872" s="11" t="s">
        <v>21</v>
      </c>
      <c r="C1872" s="12" t="s">
        <v>15</v>
      </c>
      <c r="D1872" s="28"/>
      <c r="E1872" s="28"/>
      <c r="F1872" s="28"/>
      <c r="G1872" s="22">
        <f>SUM(G1866:G1868)</f>
        <v>1</v>
      </c>
      <c r="H1872" s="15">
        <v>37.42</v>
      </c>
      <c r="I1872" s="10">
        <f t="shared" si="568"/>
        <v>37.42</v>
      </c>
      <c r="L1872" s="5">
        <f>SUM(G1872)*I1854</f>
        <v>2</v>
      </c>
      <c r="O1872" s="11" t="s">
        <v>21</v>
      </c>
      <c r="P1872" s="12" t="s">
        <v>15</v>
      </c>
      <c r="Q1872" s="28"/>
      <c r="R1872" s="28"/>
      <c r="S1872" s="28"/>
      <c r="T1872" s="22">
        <f>SUM(T1866:T1868)</f>
        <v>1</v>
      </c>
      <c r="U1872" s="15">
        <v>37.42</v>
      </c>
      <c r="V1872" s="10">
        <f t="shared" si="569"/>
        <v>37.42</v>
      </c>
      <c r="W1872" s="5"/>
      <c r="X1872" s="5"/>
      <c r="Y1872" s="5">
        <f>SUM(T1872)*V1854</f>
        <v>2</v>
      </c>
      <c r="Z1872" s="5"/>
    </row>
    <row r="1873" spans="1:26">
      <c r="B1873" s="11" t="s">
        <v>21</v>
      </c>
      <c r="C1873" s="12" t="s">
        <v>16</v>
      </c>
      <c r="D1873" s="28"/>
      <c r="E1873" s="28"/>
      <c r="F1873" s="28"/>
      <c r="G1873" s="22">
        <f>SUM(G1869:G1870)</f>
        <v>2.0133333333333332</v>
      </c>
      <c r="H1873" s="15">
        <v>37.42</v>
      </c>
      <c r="I1873" s="10">
        <f t="shared" si="568"/>
        <v>75.33893333333333</v>
      </c>
      <c r="M1873" s="5">
        <f>SUM(G1873)*I1854</f>
        <v>4.0266666666666664</v>
      </c>
      <c r="O1873" s="11" t="s">
        <v>21</v>
      </c>
      <c r="P1873" s="12" t="s">
        <v>16</v>
      </c>
      <c r="Q1873" s="28"/>
      <c r="R1873" s="28"/>
      <c r="S1873" s="28"/>
      <c r="T1873" s="22">
        <f>SUM(T1869:T1870)</f>
        <v>2.0133333333333332</v>
      </c>
      <c r="U1873" s="15">
        <v>37.42</v>
      </c>
      <c r="V1873" s="10">
        <f t="shared" si="569"/>
        <v>75.33893333333333</v>
      </c>
      <c r="W1873" s="5"/>
      <c r="X1873" s="5"/>
      <c r="Y1873" s="5"/>
      <c r="Z1873" s="5">
        <f>SUM(T1873)*V1854</f>
        <v>4.0266666666666664</v>
      </c>
    </row>
    <row r="1874" spans="1:26">
      <c r="B1874" s="11" t="s">
        <v>13</v>
      </c>
      <c r="C1874" s="12" t="s">
        <v>17</v>
      </c>
      <c r="D1874" s="28"/>
      <c r="E1874" s="28"/>
      <c r="F1874" s="28"/>
      <c r="G1874" s="34">
        <v>0.25</v>
      </c>
      <c r="H1874" s="15">
        <v>37.42</v>
      </c>
      <c r="I1874" s="10">
        <f t="shared" si="568"/>
        <v>9.3550000000000004</v>
      </c>
      <c r="L1874" s="5">
        <f>SUM(G1874)*I1854</f>
        <v>0.5</v>
      </c>
      <c r="O1874" s="11" t="s">
        <v>13</v>
      </c>
      <c r="P1874" s="12" t="s">
        <v>17</v>
      </c>
      <c r="Q1874" s="28"/>
      <c r="R1874" s="28"/>
      <c r="S1874" s="28"/>
      <c r="T1874" s="34">
        <v>0.25</v>
      </c>
      <c r="U1874" s="15">
        <v>37.42</v>
      </c>
      <c r="V1874" s="10">
        <f t="shared" si="569"/>
        <v>9.3550000000000004</v>
      </c>
      <c r="W1874" s="5"/>
      <c r="X1874" s="5"/>
      <c r="Y1874" s="5">
        <f>SUM(T1874)*V1854</f>
        <v>0.5</v>
      </c>
      <c r="Z1874" s="5"/>
    </row>
    <row r="1875" spans="1:26">
      <c r="B1875" s="11" t="s">
        <v>12</v>
      </c>
      <c r="C1875" s="12"/>
      <c r="D1875" s="28"/>
      <c r="E1875" s="28"/>
      <c r="F1875" s="28"/>
      <c r="G1875" s="10"/>
      <c r="H1875" s="15">
        <v>37.42</v>
      </c>
      <c r="I1875" s="10">
        <f t="shared" si="568"/>
        <v>0</v>
      </c>
      <c r="O1875" s="11" t="s">
        <v>12</v>
      </c>
      <c r="P1875" s="12"/>
      <c r="Q1875" s="28"/>
      <c r="R1875" s="28"/>
      <c r="S1875" s="28"/>
      <c r="T1875" s="10"/>
      <c r="U1875" s="15">
        <v>37.42</v>
      </c>
      <c r="V1875" s="10">
        <f t="shared" si="569"/>
        <v>0</v>
      </c>
      <c r="W1875" s="5"/>
      <c r="X1875" s="5"/>
      <c r="Y1875" s="5"/>
      <c r="Z1875" s="5"/>
    </row>
    <row r="1876" spans="1:26">
      <c r="B1876" s="11" t="s">
        <v>11</v>
      </c>
      <c r="C1876" s="12"/>
      <c r="D1876" s="28"/>
      <c r="E1876" s="28"/>
      <c r="F1876" s="28"/>
      <c r="G1876" s="10">
        <v>1</v>
      </c>
      <c r="H1876" s="15">
        <f>SUM(I1856:I1875)*0.01</f>
        <v>3.5799211333333343</v>
      </c>
      <c r="I1876" s="10">
        <f>SUM(G1876*H1876)</f>
        <v>3.5799211333333343</v>
      </c>
      <c r="O1876" s="11" t="s">
        <v>11</v>
      </c>
      <c r="P1876" s="12"/>
      <c r="Q1876" s="28"/>
      <c r="R1876" s="28"/>
      <c r="S1876" s="28"/>
      <c r="T1876" s="10">
        <v>1</v>
      </c>
      <c r="U1876" s="15">
        <f>SUM(V1856:V1875)*0.01</f>
        <v>3.1403261333333337</v>
      </c>
      <c r="V1876" s="10">
        <f>SUM(T1876*U1876)</f>
        <v>3.1403261333333337</v>
      </c>
      <c r="W1876" s="5"/>
      <c r="X1876" s="5"/>
      <c r="Y1876" s="5"/>
      <c r="Z1876" s="5"/>
    </row>
    <row r="1877" spans="1:26" s="2" customFormat="1" ht="13.6">
      <c r="B1877" s="8" t="s">
        <v>10</v>
      </c>
      <c r="D1877" s="27"/>
      <c r="E1877" s="27"/>
      <c r="F1877" s="27"/>
      <c r="G1877" s="6">
        <f>SUM(G1871:G1874)</f>
        <v>5.3673333333333328</v>
      </c>
      <c r="H1877" s="14"/>
      <c r="I1877" s="6">
        <f>SUM(I1856:I1876)</f>
        <v>361.57203446666676</v>
      </c>
      <c r="J1877" s="6">
        <f>SUM(I1877)*I1854</f>
        <v>723.14406893333353</v>
      </c>
      <c r="K1877" s="6">
        <f>SUM(K1871:K1876)</f>
        <v>4.2080000000000002</v>
      </c>
      <c r="L1877" s="6">
        <f t="shared" ref="L1877:M1877" si="570">SUM(L1871:L1876)</f>
        <v>2.5</v>
      </c>
      <c r="M1877" s="6">
        <f t="shared" si="570"/>
        <v>4.0266666666666664</v>
      </c>
      <c r="O1877" s="8" t="s">
        <v>10</v>
      </c>
      <c r="Q1877" s="27"/>
      <c r="R1877" s="27"/>
      <c r="S1877" s="27"/>
      <c r="T1877" s="6">
        <f>SUM(T1871:T1874)</f>
        <v>5.1173333333333328</v>
      </c>
      <c r="U1877" s="14"/>
      <c r="V1877" s="6">
        <f>SUM(V1856:V1876)</f>
        <v>317.17293946666672</v>
      </c>
      <c r="W1877" s="6">
        <f>SUM(V1877)*V1854</f>
        <v>634.34587893333344</v>
      </c>
      <c r="X1877" s="6">
        <f>SUM(X1871:X1876)</f>
        <v>3.7080000000000002</v>
      </c>
      <c r="Y1877" s="6">
        <f t="shared" ref="Y1877:Z1877" si="571">SUM(Y1871:Y1876)</f>
        <v>2.5</v>
      </c>
      <c r="Z1877" s="6">
        <f t="shared" si="571"/>
        <v>4.0266666666666664</v>
      </c>
    </row>
    <row r="1878" spans="1:26" ht="15.65">
      <c r="A1878" s="3" t="s">
        <v>9</v>
      </c>
      <c r="B1878" s="154" t="s">
        <v>217</v>
      </c>
      <c r="C1878" s="12" t="s">
        <v>409</v>
      </c>
      <c r="D1878" s="26">
        <v>1.1259999999999999</v>
      </c>
      <c r="E1878" s="26">
        <v>2.2999999999999998</v>
      </c>
      <c r="F1878" s="182">
        <v>0.112</v>
      </c>
      <c r="G1878" s="10" t="s">
        <v>581</v>
      </c>
      <c r="H1878" s="13" t="s">
        <v>22</v>
      </c>
      <c r="I1878" s="24">
        <v>2</v>
      </c>
      <c r="N1878" s="3" t="s">
        <v>9</v>
      </c>
      <c r="O1878" s="154" t="s">
        <v>217</v>
      </c>
      <c r="P1878" s="12" t="s">
        <v>409</v>
      </c>
      <c r="Q1878" s="26">
        <v>1.1259999999999999</v>
      </c>
      <c r="R1878" s="26">
        <v>2.2999999999999998</v>
      </c>
      <c r="S1878" s="182">
        <v>0.112</v>
      </c>
      <c r="T1878" s="205" t="s">
        <v>566</v>
      </c>
      <c r="U1878" s="13" t="s">
        <v>22</v>
      </c>
      <c r="V1878" s="24">
        <v>2</v>
      </c>
      <c r="W1878" s="5"/>
      <c r="X1878" s="5"/>
      <c r="Y1878" s="5"/>
      <c r="Z1878" s="5"/>
    </row>
    <row r="1879" spans="1:26" s="2" customFormat="1" ht="13.6">
      <c r="A1879" s="77" t="s">
        <v>118</v>
      </c>
      <c r="B1879" s="8" t="s">
        <v>3</v>
      </c>
      <c r="C1879" s="2" t="s">
        <v>4</v>
      </c>
      <c r="D1879" s="27" t="s">
        <v>5</v>
      </c>
      <c r="E1879" s="27" t="s">
        <v>5</v>
      </c>
      <c r="F1879" s="27" t="s">
        <v>23</v>
      </c>
      <c r="G1879" s="6" t="s">
        <v>6</v>
      </c>
      <c r="H1879" s="14" t="s">
        <v>7</v>
      </c>
      <c r="I1879" s="6" t="s">
        <v>8</v>
      </c>
      <c r="J1879" s="6"/>
      <c r="K1879" s="6" t="s">
        <v>18</v>
      </c>
      <c r="L1879" s="6" t="s">
        <v>19</v>
      </c>
      <c r="M1879" s="6" t="s">
        <v>20</v>
      </c>
      <c r="N1879" s="77" t="s">
        <v>118</v>
      </c>
      <c r="O1879" s="8" t="s">
        <v>3</v>
      </c>
      <c r="P1879" s="2" t="s">
        <v>4</v>
      </c>
      <c r="Q1879" s="27" t="s">
        <v>5</v>
      </c>
      <c r="R1879" s="27" t="s">
        <v>5</v>
      </c>
      <c r="S1879" s="27" t="s">
        <v>23</v>
      </c>
      <c r="T1879" s="6" t="s">
        <v>6</v>
      </c>
      <c r="U1879" s="14" t="s">
        <v>7</v>
      </c>
      <c r="V1879" s="6" t="s">
        <v>8</v>
      </c>
      <c r="W1879" s="6"/>
      <c r="X1879" s="6" t="s">
        <v>18</v>
      </c>
      <c r="Y1879" s="6" t="s">
        <v>19</v>
      </c>
      <c r="Z1879" s="6" t="s">
        <v>20</v>
      </c>
    </row>
    <row r="1880" spans="1:26">
      <c r="A1880" s="30" t="s">
        <v>24</v>
      </c>
      <c r="B1880" s="11" t="s">
        <v>217</v>
      </c>
      <c r="C1880" s="12" t="s">
        <v>109</v>
      </c>
      <c r="D1880" s="28">
        <v>0.125</v>
      </c>
      <c r="E1880" s="28">
        <v>0.05</v>
      </c>
      <c r="F1880" s="28">
        <f t="shared" ref="F1880:F1881" si="572">SUM(D1880*E1880)</f>
        <v>6.2500000000000003E-3</v>
      </c>
      <c r="G1880" s="10">
        <f>SUM(D1878+E1878+E1878+0.4)</f>
        <v>6.1259999999999994</v>
      </c>
      <c r="H1880" s="15">
        <v>3350</v>
      </c>
      <c r="I1880" s="10">
        <f t="shared" ref="I1880:I1881" si="573">SUM(F1880*G1880)*H1880</f>
        <v>128.263125</v>
      </c>
      <c r="N1880" s="30" t="s">
        <v>24</v>
      </c>
      <c r="O1880" s="11" t="s">
        <v>217</v>
      </c>
      <c r="P1880" s="12" t="s">
        <v>109</v>
      </c>
      <c r="Q1880" s="207">
        <v>0.1</v>
      </c>
      <c r="R1880" s="28">
        <v>0.05</v>
      </c>
      <c r="S1880" s="28">
        <f t="shared" ref="S1880:S1881" si="574">SUM(Q1880*R1880)</f>
        <v>5.000000000000001E-3</v>
      </c>
      <c r="T1880" s="10">
        <f>SUM(Q1878+R1878+R1878+0.4)</f>
        <v>6.1259999999999994</v>
      </c>
      <c r="U1880" s="15">
        <v>3350</v>
      </c>
      <c r="V1880" s="10">
        <f t="shared" ref="V1880:V1881" si="575">SUM(S1880*T1880)*U1880</f>
        <v>102.61050000000002</v>
      </c>
      <c r="W1880" s="5"/>
      <c r="X1880" s="5"/>
      <c r="Y1880" s="5"/>
      <c r="Z1880" s="5"/>
    </row>
    <row r="1881" spans="1:26">
      <c r="A1881" s="30" t="s">
        <v>24</v>
      </c>
      <c r="B1881" s="11" t="s">
        <v>580</v>
      </c>
      <c r="C1881" s="12" t="s">
        <v>109</v>
      </c>
      <c r="D1881" s="28">
        <v>0.125</v>
      </c>
      <c r="E1881" s="28">
        <v>2.5000000000000001E-2</v>
      </c>
      <c r="F1881" s="28">
        <f t="shared" si="572"/>
        <v>3.1250000000000002E-3</v>
      </c>
      <c r="G1881" s="10">
        <v>0</v>
      </c>
      <c r="H1881" s="15">
        <v>3091</v>
      </c>
      <c r="I1881" s="10">
        <f t="shared" si="573"/>
        <v>0</v>
      </c>
      <c r="N1881" s="30" t="s">
        <v>24</v>
      </c>
      <c r="O1881" s="11" t="s">
        <v>580</v>
      </c>
      <c r="P1881" s="12" t="s">
        <v>109</v>
      </c>
      <c r="Q1881" s="207">
        <v>0.1</v>
      </c>
      <c r="R1881" s="28">
        <v>2.5000000000000001E-2</v>
      </c>
      <c r="S1881" s="28">
        <f t="shared" si="574"/>
        <v>2.5000000000000005E-3</v>
      </c>
      <c r="T1881" s="10">
        <v>0</v>
      </c>
      <c r="U1881" s="15">
        <v>3091</v>
      </c>
      <c r="V1881" s="10">
        <f t="shared" si="575"/>
        <v>0</v>
      </c>
      <c r="W1881" s="5"/>
      <c r="X1881" s="5"/>
      <c r="Y1881" s="5"/>
      <c r="Z1881" s="5"/>
    </row>
    <row r="1882" spans="1:26">
      <c r="A1882" s="31" t="s">
        <v>39</v>
      </c>
      <c r="B1882" s="11" t="s">
        <v>558</v>
      </c>
      <c r="C1882" s="12"/>
      <c r="D1882" s="28"/>
      <c r="E1882" s="28"/>
      <c r="F1882" s="28"/>
      <c r="G1882" s="10">
        <v>3</v>
      </c>
      <c r="H1882" s="15">
        <v>2.5</v>
      </c>
      <c r="I1882" s="10">
        <f t="shared" ref="I1882:I1884" si="576">SUM(G1882*H1882)</f>
        <v>7.5</v>
      </c>
      <c r="N1882" s="31" t="s">
        <v>39</v>
      </c>
      <c r="O1882" s="11" t="s">
        <v>558</v>
      </c>
      <c r="P1882" s="12"/>
      <c r="Q1882" s="28"/>
      <c r="R1882" s="28"/>
      <c r="S1882" s="28"/>
      <c r="T1882" s="205">
        <v>0</v>
      </c>
      <c r="U1882" s="15">
        <v>2.5</v>
      </c>
      <c r="V1882" s="10">
        <f t="shared" ref="V1882:V1884" si="577">SUM(T1882*U1882)</f>
        <v>0</v>
      </c>
      <c r="W1882" s="5"/>
      <c r="X1882" s="5"/>
      <c r="Y1882" s="5"/>
      <c r="Z1882" s="5"/>
    </row>
    <row r="1883" spans="1:26">
      <c r="A1883" s="31" t="s">
        <v>39</v>
      </c>
      <c r="B1883" s="11" t="s">
        <v>559</v>
      </c>
      <c r="C1883" s="12"/>
      <c r="D1883" s="28"/>
      <c r="E1883" s="28"/>
      <c r="F1883" s="28"/>
      <c r="G1883" s="10">
        <v>3</v>
      </c>
      <c r="H1883" s="15">
        <v>3.5</v>
      </c>
      <c r="I1883" s="10">
        <f t="shared" si="576"/>
        <v>10.5</v>
      </c>
      <c r="N1883" s="31" t="s">
        <v>39</v>
      </c>
      <c r="O1883" s="11" t="s">
        <v>559</v>
      </c>
      <c r="P1883" s="12"/>
      <c r="Q1883" s="28"/>
      <c r="R1883" s="28"/>
      <c r="S1883" s="28"/>
      <c r="T1883" s="10">
        <v>3</v>
      </c>
      <c r="U1883" s="15">
        <v>3.5</v>
      </c>
      <c r="V1883" s="10">
        <f t="shared" si="577"/>
        <v>10.5</v>
      </c>
      <c r="W1883" s="5"/>
      <c r="X1883" s="5"/>
      <c r="Y1883" s="5"/>
      <c r="Z1883" s="5"/>
    </row>
    <row r="1884" spans="1:26">
      <c r="A1884" s="31" t="s">
        <v>39</v>
      </c>
      <c r="B1884" s="11" t="s">
        <v>560</v>
      </c>
      <c r="C1884" s="12"/>
      <c r="D1884" s="28"/>
      <c r="E1884" s="28"/>
      <c r="F1884" s="28"/>
      <c r="G1884" s="10">
        <v>0</v>
      </c>
      <c r="H1884" s="15">
        <v>1.5</v>
      </c>
      <c r="I1884" s="10">
        <f t="shared" si="576"/>
        <v>0</v>
      </c>
      <c r="N1884" s="31" t="s">
        <v>39</v>
      </c>
      <c r="O1884" s="11" t="s">
        <v>560</v>
      </c>
      <c r="P1884" s="12"/>
      <c r="Q1884" s="28"/>
      <c r="R1884" s="28"/>
      <c r="S1884" s="28"/>
      <c r="T1884" s="10">
        <v>0</v>
      </c>
      <c r="U1884" s="15">
        <v>1.5</v>
      </c>
      <c r="V1884" s="10">
        <f t="shared" si="577"/>
        <v>0</v>
      </c>
      <c r="W1884" s="5"/>
      <c r="X1884" s="5"/>
      <c r="Y1884" s="5"/>
      <c r="Z1884" s="5"/>
    </row>
    <row r="1885" spans="1:26">
      <c r="B1885" s="11" t="s">
        <v>27</v>
      </c>
      <c r="C1885" s="12"/>
      <c r="D1885" s="28"/>
      <c r="E1885" s="28"/>
      <c r="F1885" s="28"/>
      <c r="G1885" s="10">
        <f>SUM(G1880)</f>
        <v>6.1259999999999994</v>
      </c>
      <c r="H1885" s="15">
        <f>SUM(D1880+D1880+E1880+E1880)*6</f>
        <v>2.0999999999999996</v>
      </c>
      <c r="I1885" s="10">
        <f t="shared" ref="I1885:I1890" si="578">SUM(G1885*H1885)</f>
        <v>12.864599999999996</v>
      </c>
      <c r="O1885" s="11" t="s">
        <v>27</v>
      </c>
      <c r="P1885" s="12"/>
      <c r="Q1885" s="28"/>
      <c r="R1885" s="28"/>
      <c r="S1885" s="28"/>
      <c r="T1885" s="10">
        <f>SUM(T1880)</f>
        <v>6.1259999999999994</v>
      </c>
      <c r="U1885" s="15">
        <f>SUM(Q1880+Q1880+R1880+R1880)*6</f>
        <v>1.7999999999999998</v>
      </c>
      <c r="V1885" s="10">
        <f t="shared" ref="V1885:V1890" si="579">SUM(T1885*U1885)</f>
        <v>11.026799999999998</v>
      </c>
      <c r="W1885" s="5"/>
      <c r="X1885" s="5"/>
      <c r="Y1885" s="5"/>
      <c r="Z1885" s="5"/>
    </row>
    <row r="1886" spans="1:26">
      <c r="B1886" s="11" t="s">
        <v>13</v>
      </c>
      <c r="C1886" s="12" t="s">
        <v>14</v>
      </c>
      <c r="D1886" s="28" t="s">
        <v>29</v>
      </c>
      <c r="E1886" s="28"/>
      <c r="F1886" s="28">
        <f>SUM(G1880)</f>
        <v>6.1259999999999994</v>
      </c>
      <c r="G1886" s="34">
        <f>SUM(F1886)/20</f>
        <v>0.30629999999999996</v>
      </c>
      <c r="H1886" s="23"/>
      <c r="I1886" s="10">
        <f t="shared" si="578"/>
        <v>0</v>
      </c>
      <c r="O1886" s="11" t="s">
        <v>13</v>
      </c>
      <c r="P1886" s="12" t="s">
        <v>14</v>
      </c>
      <c r="Q1886" s="28" t="s">
        <v>29</v>
      </c>
      <c r="R1886" s="28"/>
      <c r="S1886" s="28">
        <f>SUM(T1880)</f>
        <v>6.1259999999999994</v>
      </c>
      <c r="T1886" s="34">
        <f>SUM(S1886)/20</f>
        <v>0.30629999999999996</v>
      </c>
      <c r="U1886" s="23"/>
      <c r="V1886" s="10">
        <f t="shared" si="579"/>
        <v>0</v>
      </c>
      <c r="W1886" s="5"/>
      <c r="X1886" s="5"/>
      <c r="Y1886" s="5"/>
      <c r="Z1886" s="5"/>
    </row>
    <row r="1887" spans="1:26">
      <c r="B1887" s="11" t="s">
        <v>13</v>
      </c>
      <c r="C1887" s="12" t="s">
        <v>14</v>
      </c>
      <c r="D1887" s="28" t="s">
        <v>60</v>
      </c>
      <c r="E1887" s="28"/>
      <c r="F1887" s="81">
        <v>2</v>
      </c>
      <c r="G1887" s="34">
        <f>SUM(F1887)*0.25</f>
        <v>0.5</v>
      </c>
      <c r="H1887" s="23"/>
      <c r="I1887" s="10">
        <f t="shared" si="578"/>
        <v>0</v>
      </c>
      <c r="O1887" s="11" t="s">
        <v>13</v>
      </c>
      <c r="P1887" s="12" t="s">
        <v>14</v>
      </c>
      <c r="Q1887" s="28" t="s">
        <v>60</v>
      </c>
      <c r="R1887" s="28"/>
      <c r="S1887" s="81">
        <v>2</v>
      </c>
      <c r="T1887" s="34">
        <f>SUM(S1887)*0.25</f>
        <v>0.5</v>
      </c>
      <c r="U1887" s="23"/>
      <c r="V1887" s="10">
        <f t="shared" si="579"/>
        <v>0</v>
      </c>
      <c r="W1887" s="5"/>
      <c r="X1887" s="5"/>
      <c r="Y1887" s="5"/>
      <c r="Z1887" s="5"/>
    </row>
    <row r="1888" spans="1:26">
      <c r="B1888" s="11" t="s">
        <v>13</v>
      </c>
      <c r="C1888" s="12" t="s">
        <v>14</v>
      </c>
      <c r="D1888" s="28" t="s">
        <v>113</v>
      </c>
      <c r="E1888" s="28"/>
      <c r="F1888" s="28"/>
      <c r="G1888" s="34">
        <f>SUM(G1886:G1887)</f>
        <v>0.80630000000000002</v>
      </c>
      <c r="H1888" s="23"/>
      <c r="I1888" s="10">
        <f t="shared" si="578"/>
        <v>0</v>
      </c>
      <c r="O1888" s="11" t="s">
        <v>13</v>
      </c>
      <c r="P1888" s="12" t="s">
        <v>14</v>
      </c>
      <c r="Q1888" s="28" t="s">
        <v>113</v>
      </c>
      <c r="R1888" s="28"/>
      <c r="S1888" s="28"/>
      <c r="T1888" s="34">
        <f>SUM(T1886:T1887)</f>
        <v>0.80630000000000002</v>
      </c>
      <c r="U1888" s="23"/>
      <c r="V1888" s="10">
        <f t="shared" si="579"/>
        <v>0</v>
      </c>
      <c r="W1888" s="5"/>
      <c r="X1888" s="5"/>
      <c r="Y1888" s="5"/>
      <c r="Z1888" s="5"/>
    </row>
    <row r="1889" spans="1:26">
      <c r="B1889" s="11" t="s">
        <v>13</v>
      </c>
      <c r="C1889" s="12" t="s">
        <v>14</v>
      </c>
      <c r="D1889" s="28" t="s">
        <v>558</v>
      </c>
      <c r="E1889" s="28"/>
      <c r="F1889" s="28"/>
      <c r="G1889" s="34">
        <v>0.5</v>
      </c>
      <c r="H1889" s="23"/>
      <c r="I1889" s="10">
        <f t="shared" si="578"/>
        <v>0</v>
      </c>
      <c r="O1889" s="11" t="s">
        <v>13</v>
      </c>
      <c r="P1889" s="12" t="s">
        <v>14</v>
      </c>
      <c r="Q1889" s="28" t="s">
        <v>558</v>
      </c>
      <c r="R1889" s="28"/>
      <c r="S1889" s="28"/>
      <c r="T1889" s="206">
        <v>0.25</v>
      </c>
      <c r="U1889" s="23"/>
      <c r="V1889" s="10">
        <f t="shared" si="579"/>
        <v>0</v>
      </c>
      <c r="W1889" s="5"/>
      <c r="X1889" s="5"/>
      <c r="Y1889" s="5"/>
      <c r="Z1889" s="5"/>
    </row>
    <row r="1890" spans="1:26">
      <c r="B1890" s="11" t="s">
        <v>13</v>
      </c>
      <c r="C1890" s="12" t="s">
        <v>15</v>
      </c>
      <c r="D1890" s="28"/>
      <c r="E1890" s="28"/>
      <c r="F1890" s="28"/>
      <c r="G1890" s="34">
        <v>1</v>
      </c>
      <c r="H1890" s="23"/>
      <c r="I1890" s="10">
        <f t="shared" si="578"/>
        <v>0</v>
      </c>
      <c r="O1890" s="11" t="s">
        <v>13</v>
      </c>
      <c r="P1890" s="12" t="s">
        <v>15</v>
      </c>
      <c r="Q1890" s="28"/>
      <c r="R1890" s="28"/>
      <c r="S1890" s="28"/>
      <c r="T1890" s="34">
        <v>1</v>
      </c>
      <c r="U1890" s="23"/>
      <c r="V1890" s="10">
        <f t="shared" si="579"/>
        <v>0</v>
      </c>
      <c r="W1890" s="5"/>
      <c r="X1890" s="5"/>
      <c r="Y1890" s="5"/>
      <c r="Z1890" s="5"/>
    </row>
    <row r="1891" spans="1:26">
      <c r="B1891" s="11" t="s">
        <v>13</v>
      </c>
      <c r="C1891" s="12" t="s">
        <v>15</v>
      </c>
      <c r="D1891" s="28"/>
      <c r="E1891" s="28"/>
      <c r="F1891" s="28"/>
      <c r="G1891" s="34"/>
      <c r="H1891" s="23"/>
      <c r="I1891" s="10">
        <f t="shared" ref="I1891" si="580">SUM(G1891*H1891)</f>
        <v>0</v>
      </c>
      <c r="O1891" s="11" t="s">
        <v>13</v>
      </c>
      <c r="P1891" s="12" t="s">
        <v>15</v>
      </c>
      <c r="Q1891" s="28"/>
      <c r="R1891" s="28"/>
      <c r="S1891" s="28"/>
      <c r="T1891" s="34"/>
      <c r="U1891" s="23"/>
      <c r="V1891" s="10">
        <f t="shared" ref="V1891" si="581">SUM(T1891*U1891)</f>
        <v>0</v>
      </c>
      <c r="W1891" s="5"/>
      <c r="X1891" s="5"/>
      <c r="Y1891" s="5"/>
      <c r="Z1891" s="5"/>
    </row>
    <row r="1892" spans="1:26">
      <c r="B1892" s="11" t="s">
        <v>13</v>
      </c>
      <c r="C1892" s="12" t="s">
        <v>15</v>
      </c>
      <c r="D1892" s="28"/>
      <c r="E1892" s="28"/>
      <c r="F1892" s="28"/>
      <c r="G1892" s="34"/>
      <c r="H1892" s="23"/>
      <c r="I1892" s="10">
        <f t="shared" ref="I1892:I1899" si="582">SUM(G1892*H1892)</f>
        <v>0</v>
      </c>
      <c r="O1892" s="11" t="s">
        <v>13</v>
      </c>
      <c r="P1892" s="12" t="s">
        <v>15</v>
      </c>
      <c r="Q1892" s="28"/>
      <c r="R1892" s="28"/>
      <c r="S1892" s="28"/>
      <c r="T1892" s="34"/>
      <c r="U1892" s="23"/>
      <c r="V1892" s="10">
        <f t="shared" ref="V1892:V1899" si="583">SUM(T1892*U1892)</f>
        <v>0</v>
      </c>
      <c r="W1892" s="5"/>
      <c r="X1892" s="5"/>
      <c r="Y1892" s="5"/>
      <c r="Z1892" s="5"/>
    </row>
    <row r="1893" spans="1:26">
      <c r="B1893" s="11" t="s">
        <v>13</v>
      </c>
      <c r="C1893" s="12" t="s">
        <v>16</v>
      </c>
      <c r="D1893" s="28"/>
      <c r="E1893" s="28"/>
      <c r="F1893" s="28"/>
      <c r="G1893" s="34">
        <f>SUM(G1880)/3</f>
        <v>2.0419999999999998</v>
      </c>
      <c r="H1893" s="23"/>
      <c r="I1893" s="10">
        <f t="shared" si="582"/>
        <v>0</v>
      </c>
      <c r="O1893" s="11" t="s">
        <v>13</v>
      </c>
      <c r="P1893" s="12" t="s">
        <v>16</v>
      </c>
      <c r="Q1893" s="28"/>
      <c r="R1893" s="28"/>
      <c r="S1893" s="28"/>
      <c r="T1893" s="34">
        <f>SUM(T1880)/3</f>
        <v>2.0419999999999998</v>
      </c>
      <c r="U1893" s="23"/>
      <c r="V1893" s="10">
        <f t="shared" si="583"/>
        <v>0</v>
      </c>
      <c r="W1893" s="5"/>
      <c r="X1893" s="5"/>
      <c r="Y1893" s="5"/>
      <c r="Z1893" s="5"/>
    </row>
    <row r="1894" spans="1:26">
      <c r="B1894" s="11" t="s">
        <v>13</v>
      </c>
      <c r="C1894" s="12" t="s">
        <v>16</v>
      </c>
      <c r="D1894" s="28"/>
      <c r="E1894" s="28"/>
      <c r="F1894" s="28"/>
      <c r="G1894" s="34"/>
      <c r="H1894" s="23"/>
      <c r="I1894" s="10">
        <f t="shared" si="582"/>
        <v>0</v>
      </c>
      <c r="O1894" s="11" t="s">
        <v>13</v>
      </c>
      <c r="P1894" s="12" t="s">
        <v>16</v>
      </c>
      <c r="Q1894" s="28"/>
      <c r="R1894" s="28"/>
      <c r="S1894" s="28"/>
      <c r="T1894" s="34"/>
      <c r="U1894" s="23"/>
      <c r="V1894" s="10">
        <f t="shared" si="583"/>
        <v>0</v>
      </c>
      <c r="W1894" s="5"/>
      <c r="X1894" s="5"/>
      <c r="Y1894" s="5"/>
      <c r="Z1894" s="5"/>
    </row>
    <row r="1895" spans="1:26">
      <c r="B1895" s="11" t="s">
        <v>21</v>
      </c>
      <c r="C1895" s="12" t="s">
        <v>14</v>
      </c>
      <c r="D1895" s="28"/>
      <c r="E1895" s="28"/>
      <c r="F1895" s="28"/>
      <c r="G1895" s="22">
        <f>SUM(G1886:G1889)</f>
        <v>2.1126</v>
      </c>
      <c r="H1895" s="15">
        <v>37.42</v>
      </c>
      <c r="I1895" s="10">
        <f t="shared" si="582"/>
        <v>79.053492000000006</v>
      </c>
      <c r="K1895" s="5">
        <f>SUM(G1895)*I1878</f>
        <v>4.2252000000000001</v>
      </c>
      <c r="O1895" s="11" t="s">
        <v>21</v>
      </c>
      <c r="P1895" s="12" t="s">
        <v>14</v>
      </c>
      <c r="Q1895" s="28"/>
      <c r="R1895" s="28"/>
      <c r="S1895" s="28"/>
      <c r="T1895" s="22">
        <f>SUM(T1886:T1889)</f>
        <v>1.8626</v>
      </c>
      <c r="U1895" s="15">
        <v>37.42</v>
      </c>
      <c r="V1895" s="10">
        <f t="shared" si="583"/>
        <v>69.698492000000002</v>
      </c>
      <c r="W1895" s="5"/>
      <c r="X1895" s="5">
        <f>SUM(T1895)*V1878</f>
        <v>3.7252000000000001</v>
      </c>
      <c r="Y1895" s="5"/>
      <c r="Z1895" s="5"/>
    </row>
    <row r="1896" spans="1:26">
      <c r="B1896" s="11" t="s">
        <v>21</v>
      </c>
      <c r="C1896" s="12" t="s">
        <v>15</v>
      </c>
      <c r="D1896" s="28"/>
      <c r="E1896" s="28"/>
      <c r="F1896" s="28"/>
      <c r="G1896" s="22">
        <f>SUM(G1890:G1892)</f>
        <v>1</v>
      </c>
      <c r="H1896" s="15">
        <v>37.42</v>
      </c>
      <c r="I1896" s="10">
        <f t="shared" si="582"/>
        <v>37.42</v>
      </c>
      <c r="L1896" s="5">
        <f>SUM(G1896)*I1878</f>
        <v>2</v>
      </c>
      <c r="O1896" s="11" t="s">
        <v>21</v>
      </c>
      <c r="P1896" s="12" t="s">
        <v>15</v>
      </c>
      <c r="Q1896" s="28"/>
      <c r="R1896" s="28"/>
      <c r="S1896" s="28"/>
      <c r="T1896" s="22">
        <f>SUM(T1890:T1892)</f>
        <v>1</v>
      </c>
      <c r="U1896" s="15">
        <v>37.42</v>
      </c>
      <c r="V1896" s="10">
        <f t="shared" si="583"/>
        <v>37.42</v>
      </c>
      <c r="W1896" s="5"/>
      <c r="X1896" s="5"/>
      <c r="Y1896" s="5">
        <f>SUM(T1896)*V1878</f>
        <v>2</v>
      </c>
      <c r="Z1896" s="5"/>
    </row>
    <row r="1897" spans="1:26">
      <c r="B1897" s="11" t="s">
        <v>21</v>
      </c>
      <c r="C1897" s="12" t="s">
        <v>16</v>
      </c>
      <c r="D1897" s="28"/>
      <c r="E1897" s="28"/>
      <c r="F1897" s="28"/>
      <c r="G1897" s="22">
        <f>SUM(G1893:G1894)</f>
        <v>2.0419999999999998</v>
      </c>
      <c r="H1897" s="15">
        <v>37.42</v>
      </c>
      <c r="I1897" s="10">
        <f t="shared" si="582"/>
        <v>76.411639999999991</v>
      </c>
      <c r="M1897" s="5">
        <f>SUM(G1897)*I1878</f>
        <v>4.0839999999999996</v>
      </c>
      <c r="O1897" s="11" t="s">
        <v>21</v>
      </c>
      <c r="P1897" s="12" t="s">
        <v>16</v>
      </c>
      <c r="Q1897" s="28"/>
      <c r="R1897" s="28"/>
      <c r="S1897" s="28"/>
      <c r="T1897" s="22">
        <f>SUM(T1893:T1894)</f>
        <v>2.0419999999999998</v>
      </c>
      <c r="U1897" s="15">
        <v>37.42</v>
      </c>
      <c r="V1897" s="10">
        <f t="shared" si="583"/>
        <v>76.411639999999991</v>
      </c>
      <c r="W1897" s="5"/>
      <c r="X1897" s="5"/>
      <c r="Y1897" s="5"/>
      <c r="Z1897" s="5">
        <f>SUM(T1897)*V1878</f>
        <v>4.0839999999999996</v>
      </c>
    </row>
    <row r="1898" spans="1:26">
      <c r="B1898" s="11" t="s">
        <v>13</v>
      </c>
      <c r="C1898" s="12" t="s">
        <v>17</v>
      </c>
      <c r="D1898" s="28"/>
      <c r="E1898" s="28"/>
      <c r="F1898" s="28"/>
      <c r="G1898" s="34">
        <v>0.25</v>
      </c>
      <c r="H1898" s="15">
        <v>37.42</v>
      </c>
      <c r="I1898" s="10">
        <f t="shared" si="582"/>
        <v>9.3550000000000004</v>
      </c>
      <c r="L1898" s="5">
        <f>SUM(G1898)*I1878</f>
        <v>0.5</v>
      </c>
      <c r="O1898" s="11" t="s">
        <v>13</v>
      </c>
      <c r="P1898" s="12" t="s">
        <v>17</v>
      </c>
      <c r="Q1898" s="28"/>
      <c r="R1898" s="28"/>
      <c r="S1898" s="28"/>
      <c r="T1898" s="34">
        <v>0.25</v>
      </c>
      <c r="U1898" s="15">
        <v>37.42</v>
      </c>
      <c r="V1898" s="10">
        <f t="shared" si="583"/>
        <v>9.3550000000000004</v>
      </c>
      <c r="W1898" s="5"/>
      <c r="X1898" s="5"/>
      <c r="Y1898" s="5">
        <f>SUM(T1898)*V1878</f>
        <v>0.5</v>
      </c>
      <c r="Z1898" s="5"/>
    </row>
    <row r="1899" spans="1:26">
      <c r="B1899" s="11" t="s">
        <v>12</v>
      </c>
      <c r="C1899" s="12"/>
      <c r="D1899" s="28"/>
      <c r="E1899" s="28"/>
      <c r="F1899" s="28"/>
      <c r="G1899" s="10"/>
      <c r="H1899" s="15">
        <v>37.42</v>
      </c>
      <c r="I1899" s="10">
        <f t="shared" si="582"/>
        <v>0</v>
      </c>
      <c r="O1899" s="11" t="s">
        <v>12</v>
      </c>
      <c r="P1899" s="12"/>
      <c r="Q1899" s="28"/>
      <c r="R1899" s="28"/>
      <c r="S1899" s="28"/>
      <c r="T1899" s="10"/>
      <c r="U1899" s="15">
        <v>37.42</v>
      </c>
      <c r="V1899" s="10">
        <f t="shared" si="583"/>
        <v>0</v>
      </c>
      <c r="W1899" s="5"/>
      <c r="X1899" s="5"/>
      <c r="Y1899" s="5"/>
      <c r="Z1899" s="5"/>
    </row>
    <row r="1900" spans="1:26">
      <c r="B1900" s="11" t="s">
        <v>11</v>
      </c>
      <c r="C1900" s="12"/>
      <c r="D1900" s="28"/>
      <c r="E1900" s="28"/>
      <c r="F1900" s="28"/>
      <c r="G1900" s="10">
        <v>1</v>
      </c>
      <c r="H1900" s="15">
        <f>SUM(I1880:I1899)*0.01</f>
        <v>3.6136785700000003</v>
      </c>
      <c r="I1900" s="10">
        <f>SUM(G1900*H1900)</f>
        <v>3.6136785700000003</v>
      </c>
      <c r="O1900" s="11" t="s">
        <v>11</v>
      </c>
      <c r="P1900" s="12"/>
      <c r="Q1900" s="28"/>
      <c r="R1900" s="28"/>
      <c r="S1900" s="28"/>
      <c r="T1900" s="10">
        <v>1</v>
      </c>
      <c r="U1900" s="15">
        <f>SUM(V1880:V1899)*0.01</f>
        <v>3.1702243200000004</v>
      </c>
      <c r="V1900" s="10">
        <f>SUM(T1900*U1900)</f>
        <v>3.1702243200000004</v>
      </c>
      <c r="W1900" s="5"/>
      <c r="X1900" s="5"/>
      <c r="Y1900" s="5"/>
      <c r="Z1900" s="5"/>
    </row>
    <row r="1901" spans="1:26" s="2" customFormat="1" ht="13.6">
      <c r="B1901" s="8" t="s">
        <v>10</v>
      </c>
      <c r="D1901" s="27"/>
      <c r="E1901" s="27"/>
      <c r="F1901" s="27"/>
      <c r="G1901" s="6">
        <f>SUM(G1895:G1898)</f>
        <v>5.4046000000000003</v>
      </c>
      <c r="H1901" s="14"/>
      <c r="I1901" s="6">
        <f>SUM(I1880:I1900)</f>
        <v>364.98153557000001</v>
      </c>
      <c r="J1901" s="6">
        <f>SUM(I1901)*I1878</f>
        <v>729.96307114000001</v>
      </c>
      <c r="K1901" s="6">
        <f>SUM(K1895:K1900)</f>
        <v>4.2252000000000001</v>
      </c>
      <c r="L1901" s="6">
        <f t="shared" ref="L1901:M1901" si="584">SUM(L1895:L1900)</f>
        <v>2.5</v>
      </c>
      <c r="M1901" s="6">
        <f t="shared" si="584"/>
        <v>4.0839999999999996</v>
      </c>
      <c r="O1901" s="8" t="s">
        <v>10</v>
      </c>
      <c r="Q1901" s="27"/>
      <c r="R1901" s="27"/>
      <c r="S1901" s="27"/>
      <c r="T1901" s="6">
        <f>SUM(T1895:T1898)</f>
        <v>5.1546000000000003</v>
      </c>
      <c r="U1901" s="14"/>
      <c r="V1901" s="6">
        <f>SUM(V1880:V1900)</f>
        <v>320.19265632000003</v>
      </c>
      <c r="W1901" s="6">
        <f>SUM(V1901)*V1878</f>
        <v>640.38531264000005</v>
      </c>
      <c r="X1901" s="6">
        <f>SUM(X1895:X1900)</f>
        <v>3.7252000000000001</v>
      </c>
      <c r="Y1901" s="6">
        <f t="shared" ref="Y1901:Z1901" si="585">SUM(Y1895:Y1900)</f>
        <v>2.5</v>
      </c>
      <c r="Z1901" s="6">
        <f t="shared" si="585"/>
        <v>4.0839999999999996</v>
      </c>
    </row>
    <row r="1902" spans="1:26" ht="15.65">
      <c r="A1902" s="3" t="s">
        <v>9</v>
      </c>
      <c r="B1902" s="154" t="s">
        <v>217</v>
      </c>
      <c r="C1902" s="12" t="s">
        <v>409</v>
      </c>
      <c r="D1902" s="26">
        <v>0.61099999999999999</v>
      </c>
      <c r="E1902" s="26">
        <v>2.2999999999999998</v>
      </c>
      <c r="F1902" s="182">
        <v>0.13</v>
      </c>
      <c r="G1902" s="10" t="s">
        <v>581</v>
      </c>
      <c r="H1902" s="13" t="s">
        <v>22</v>
      </c>
      <c r="I1902" s="24">
        <v>2</v>
      </c>
      <c r="N1902" s="3" t="s">
        <v>9</v>
      </c>
      <c r="O1902" s="154" t="s">
        <v>217</v>
      </c>
      <c r="P1902" s="12" t="s">
        <v>409</v>
      </c>
      <c r="Q1902" s="26">
        <v>0.61099999999999999</v>
      </c>
      <c r="R1902" s="26">
        <v>2.2999999999999998</v>
      </c>
      <c r="S1902" s="182">
        <v>0.13</v>
      </c>
      <c r="T1902" s="10" t="s">
        <v>581</v>
      </c>
      <c r="U1902" s="13" t="s">
        <v>22</v>
      </c>
      <c r="V1902" s="24">
        <v>2</v>
      </c>
      <c r="W1902" s="5"/>
      <c r="X1902" s="5"/>
      <c r="Y1902" s="5"/>
      <c r="Z1902" s="5"/>
    </row>
    <row r="1903" spans="1:26" s="2" customFormat="1" ht="13.6">
      <c r="A1903" s="77" t="s">
        <v>118</v>
      </c>
      <c r="B1903" s="8" t="s">
        <v>3</v>
      </c>
      <c r="C1903" s="2" t="s">
        <v>4</v>
      </c>
      <c r="D1903" s="27" t="s">
        <v>5</v>
      </c>
      <c r="E1903" s="27" t="s">
        <v>5</v>
      </c>
      <c r="F1903" s="27" t="s">
        <v>23</v>
      </c>
      <c r="G1903" s="6" t="s">
        <v>6</v>
      </c>
      <c r="H1903" s="14" t="s">
        <v>7</v>
      </c>
      <c r="I1903" s="6" t="s">
        <v>8</v>
      </c>
      <c r="J1903" s="6"/>
      <c r="K1903" s="6" t="s">
        <v>18</v>
      </c>
      <c r="L1903" s="6" t="s">
        <v>19</v>
      </c>
      <c r="M1903" s="6" t="s">
        <v>20</v>
      </c>
      <c r="N1903" s="77" t="s">
        <v>118</v>
      </c>
      <c r="O1903" s="8" t="s">
        <v>3</v>
      </c>
      <c r="P1903" s="2" t="s">
        <v>4</v>
      </c>
      <c r="Q1903" s="27" t="s">
        <v>5</v>
      </c>
      <c r="R1903" s="27" t="s">
        <v>5</v>
      </c>
      <c r="S1903" s="27" t="s">
        <v>23</v>
      </c>
      <c r="T1903" s="6" t="s">
        <v>6</v>
      </c>
      <c r="U1903" s="14" t="s">
        <v>7</v>
      </c>
      <c r="V1903" s="6" t="s">
        <v>8</v>
      </c>
      <c r="W1903" s="6"/>
      <c r="X1903" s="6" t="s">
        <v>18</v>
      </c>
      <c r="Y1903" s="6" t="s">
        <v>19</v>
      </c>
      <c r="Z1903" s="6" t="s">
        <v>20</v>
      </c>
    </row>
    <row r="1904" spans="1:26">
      <c r="A1904" s="30" t="s">
        <v>24</v>
      </c>
      <c r="B1904" s="11" t="s">
        <v>217</v>
      </c>
      <c r="C1904" s="12" t="s">
        <v>109</v>
      </c>
      <c r="D1904" s="28">
        <v>0.15</v>
      </c>
      <c r="E1904" s="28">
        <v>0.05</v>
      </c>
      <c r="F1904" s="28">
        <f t="shared" ref="F1904:F1905" si="586">SUM(D1904*E1904)</f>
        <v>7.4999999999999997E-3</v>
      </c>
      <c r="G1904" s="10">
        <f>SUM(D1902+E1902+E1902+0.4)</f>
        <v>5.6109999999999998</v>
      </c>
      <c r="H1904" s="15">
        <v>3350</v>
      </c>
      <c r="I1904" s="10">
        <f t="shared" ref="I1904:I1905" si="587">SUM(F1904*G1904)*H1904</f>
        <v>140.97637499999999</v>
      </c>
      <c r="N1904" s="30" t="s">
        <v>24</v>
      </c>
      <c r="O1904" s="11" t="s">
        <v>217</v>
      </c>
      <c r="P1904" s="12" t="s">
        <v>109</v>
      </c>
      <c r="Q1904" s="28">
        <v>0.15</v>
      </c>
      <c r="R1904" s="28">
        <v>0.05</v>
      </c>
      <c r="S1904" s="28">
        <f t="shared" ref="S1904:S1905" si="588">SUM(Q1904*R1904)</f>
        <v>7.4999999999999997E-3</v>
      </c>
      <c r="T1904" s="10">
        <f>SUM(Q1902+R1902+R1902+0.4)</f>
        <v>5.6109999999999998</v>
      </c>
      <c r="U1904" s="15">
        <v>3350</v>
      </c>
      <c r="V1904" s="10">
        <f t="shared" ref="V1904:V1905" si="589">SUM(S1904*T1904)*U1904</f>
        <v>140.97637499999999</v>
      </c>
      <c r="W1904" s="5"/>
      <c r="X1904" s="5"/>
      <c r="Y1904" s="5"/>
      <c r="Z1904" s="5"/>
    </row>
    <row r="1905" spans="1:26">
      <c r="A1905" s="30" t="s">
        <v>24</v>
      </c>
      <c r="B1905" s="11" t="s">
        <v>580</v>
      </c>
      <c r="C1905" s="12" t="s">
        <v>109</v>
      </c>
      <c r="D1905" s="28">
        <v>0.15</v>
      </c>
      <c r="E1905" s="28">
        <v>2.5000000000000001E-2</v>
      </c>
      <c r="F1905" s="28">
        <f t="shared" si="586"/>
        <v>3.7499999999999999E-3</v>
      </c>
      <c r="G1905" s="10">
        <v>0</v>
      </c>
      <c r="H1905" s="15">
        <v>3091</v>
      </c>
      <c r="I1905" s="10">
        <f t="shared" si="587"/>
        <v>0</v>
      </c>
      <c r="N1905" s="30" t="s">
        <v>24</v>
      </c>
      <c r="O1905" s="11" t="s">
        <v>580</v>
      </c>
      <c r="P1905" s="12" t="s">
        <v>109</v>
      </c>
      <c r="Q1905" s="28">
        <v>0.15</v>
      </c>
      <c r="R1905" s="28">
        <v>2.5000000000000001E-2</v>
      </c>
      <c r="S1905" s="28">
        <f t="shared" si="588"/>
        <v>3.7499999999999999E-3</v>
      </c>
      <c r="T1905" s="10">
        <v>0</v>
      </c>
      <c r="U1905" s="15">
        <v>3091</v>
      </c>
      <c r="V1905" s="10">
        <f t="shared" si="589"/>
        <v>0</v>
      </c>
      <c r="W1905" s="5"/>
      <c r="X1905" s="5"/>
      <c r="Y1905" s="5"/>
      <c r="Z1905" s="5"/>
    </row>
    <row r="1906" spans="1:26">
      <c r="A1906" s="31" t="s">
        <v>39</v>
      </c>
      <c r="B1906" s="11" t="s">
        <v>558</v>
      </c>
      <c r="C1906" s="12"/>
      <c r="D1906" s="28"/>
      <c r="E1906" s="28"/>
      <c r="F1906" s="28"/>
      <c r="G1906" s="10">
        <v>2.5</v>
      </c>
      <c r="H1906" s="15">
        <v>2.5</v>
      </c>
      <c r="I1906" s="10">
        <f t="shared" ref="I1906:I1908" si="590">SUM(G1906*H1906)</f>
        <v>6.25</v>
      </c>
      <c r="N1906" s="31" t="s">
        <v>39</v>
      </c>
      <c r="O1906" s="11" t="s">
        <v>558</v>
      </c>
      <c r="P1906" s="12"/>
      <c r="Q1906" s="28"/>
      <c r="R1906" s="28"/>
      <c r="S1906" s="28"/>
      <c r="T1906" s="10">
        <v>2.5</v>
      </c>
      <c r="U1906" s="15">
        <v>2.5</v>
      </c>
      <c r="V1906" s="10">
        <f t="shared" ref="V1906:V1908" si="591">SUM(T1906*U1906)</f>
        <v>6.25</v>
      </c>
      <c r="W1906" s="5"/>
      <c r="X1906" s="5"/>
      <c r="Y1906" s="5"/>
      <c r="Z1906" s="5"/>
    </row>
    <row r="1907" spans="1:26">
      <c r="A1907" s="31" t="s">
        <v>39</v>
      </c>
      <c r="B1907" s="11" t="s">
        <v>559</v>
      </c>
      <c r="C1907" s="12"/>
      <c r="D1907" s="28"/>
      <c r="E1907" s="28"/>
      <c r="F1907" s="28"/>
      <c r="G1907" s="10">
        <v>2.5</v>
      </c>
      <c r="H1907" s="15">
        <v>3.5</v>
      </c>
      <c r="I1907" s="10">
        <f t="shared" si="590"/>
        <v>8.75</v>
      </c>
      <c r="N1907" s="31" t="s">
        <v>39</v>
      </c>
      <c r="O1907" s="11" t="s">
        <v>559</v>
      </c>
      <c r="P1907" s="12"/>
      <c r="Q1907" s="28"/>
      <c r="R1907" s="28"/>
      <c r="S1907" s="28"/>
      <c r="T1907" s="10">
        <v>2.5</v>
      </c>
      <c r="U1907" s="15">
        <v>3.5</v>
      </c>
      <c r="V1907" s="10">
        <f t="shared" si="591"/>
        <v>8.75</v>
      </c>
      <c r="W1907" s="5"/>
      <c r="X1907" s="5"/>
      <c r="Y1907" s="5"/>
      <c r="Z1907" s="5"/>
    </row>
    <row r="1908" spans="1:26">
      <c r="A1908" s="31" t="s">
        <v>39</v>
      </c>
      <c r="B1908" s="11" t="s">
        <v>560</v>
      </c>
      <c r="C1908" s="12"/>
      <c r="D1908" s="28"/>
      <c r="E1908" s="28"/>
      <c r="F1908" s="28"/>
      <c r="G1908" s="10">
        <v>0</v>
      </c>
      <c r="H1908" s="15">
        <v>1.5</v>
      </c>
      <c r="I1908" s="10">
        <f t="shared" si="590"/>
        <v>0</v>
      </c>
      <c r="N1908" s="31" t="s">
        <v>39</v>
      </c>
      <c r="O1908" s="11" t="s">
        <v>560</v>
      </c>
      <c r="P1908" s="12"/>
      <c r="Q1908" s="28"/>
      <c r="R1908" s="28"/>
      <c r="S1908" s="28"/>
      <c r="T1908" s="10">
        <v>0</v>
      </c>
      <c r="U1908" s="15">
        <v>1.5</v>
      </c>
      <c r="V1908" s="10">
        <f t="shared" si="591"/>
        <v>0</v>
      </c>
      <c r="W1908" s="5"/>
      <c r="X1908" s="5"/>
      <c r="Y1908" s="5"/>
      <c r="Z1908" s="5"/>
    </row>
    <row r="1909" spans="1:26">
      <c r="B1909" s="11" t="s">
        <v>27</v>
      </c>
      <c r="C1909" s="12"/>
      <c r="D1909" s="28"/>
      <c r="E1909" s="28"/>
      <c r="F1909" s="28"/>
      <c r="G1909" s="10">
        <f>SUM(G1904)</f>
        <v>5.6109999999999998</v>
      </c>
      <c r="H1909" s="15">
        <f>SUM(D1904+D1904+E1904+E1904)*6</f>
        <v>2.4</v>
      </c>
      <c r="I1909" s="10">
        <f t="shared" ref="I1909:I1914" si="592">SUM(G1909*H1909)</f>
        <v>13.466399999999998</v>
      </c>
      <c r="O1909" s="11" t="s">
        <v>27</v>
      </c>
      <c r="P1909" s="12"/>
      <c r="Q1909" s="28"/>
      <c r="R1909" s="28"/>
      <c r="S1909" s="28"/>
      <c r="T1909" s="10">
        <f>SUM(T1904)</f>
        <v>5.6109999999999998</v>
      </c>
      <c r="U1909" s="15">
        <f>SUM(Q1904+Q1904+R1904+R1904)*6</f>
        <v>2.4</v>
      </c>
      <c r="V1909" s="10">
        <f t="shared" ref="V1909:V1914" si="593">SUM(T1909*U1909)</f>
        <v>13.466399999999998</v>
      </c>
      <c r="W1909" s="5"/>
      <c r="X1909" s="5"/>
      <c r="Y1909" s="5"/>
      <c r="Z1909" s="5"/>
    </row>
    <row r="1910" spans="1:26">
      <c r="B1910" s="11" t="s">
        <v>13</v>
      </c>
      <c r="C1910" s="12" t="s">
        <v>14</v>
      </c>
      <c r="D1910" s="28" t="s">
        <v>29</v>
      </c>
      <c r="E1910" s="28"/>
      <c r="F1910" s="28">
        <f>SUM(G1904)</f>
        <v>5.6109999999999998</v>
      </c>
      <c r="G1910" s="34">
        <f>SUM(F1910)/20</f>
        <v>0.28054999999999997</v>
      </c>
      <c r="H1910" s="23"/>
      <c r="I1910" s="10">
        <f t="shared" si="592"/>
        <v>0</v>
      </c>
      <c r="O1910" s="11" t="s">
        <v>13</v>
      </c>
      <c r="P1910" s="12" t="s">
        <v>14</v>
      </c>
      <c r="Q1910" s="28" t="s">
        <v>29</v>
      </c>
      <c r="R1910" s="28"/>
      <c r="S1910" s="28">
        <f>SUM(T1904)</f>
        <v>5.6109999999999998</v>
      </c>
      <c r="T1910" s="34">
        <f>SUM(S1910)/20</f>
        <v>0.28054999999999997</v>
      </c>
      <c r="U1910" s="23"/>
      <c r="V1910" s="10">
        <f t="shared" si="593"/>
        <v>0</v>
      </c>
      <c r="W1910" s="5"/>
      <c r="X1910" s="5"/>
      <c r="Y1910" s="5"/>
      <c r="Z1910" s="5"/>
    </row>
    <row r="1911" spans="1:26">
      <c r="B1911" s="11" t="s">
        <v>13</v>
      </c>
      <c r="C1911" s="12" t="s">
        <v>14</v>
      </c>
      <c r="D1911" s="28" t="s">
        <v>60</v>
      </c>
      <c r="E1911" s="28"/>
      <c r="F1911" s="81">
        <v>2</v>
      </c>
      <c r="G1911" s="34">
        <f>SUM(F1911)*0.25</f>
        <v>0.5</v>
      </c>
      <c r="H1911" s="23"/>
      <c r="I1911" s="10">
        <f t="shared" si="592"/>
        <v>0</v>
      </c>
      <c r="O1911" s="11" t="s">
        <v>13</v>
      </c>
      <c r="P1911" s="12" t="s">
        <v>14</v>
      </c>
      <c r="Q1911" s="28" t="s">
        <v>60</v>
      </c>
      <c r="R1911" s="28"/>
      <c r="S1911" s="81">
        <v>2</v>
      </c>
      <c r="T1911" s="34">
        <f>SUM(S1911)*0.25</f>
        <v>0.5</v>
      </c>
      <c r="U1911" s="23"/>
      <c r="V1911" s="10">
        <f t="shared" si="593"/>
        <v>0</v>
      </c>
      <c r="W1911" s="5"/>
      <c r="X1911" s="5"/>
      <c r="Y1911" s="5"/>
      <c r="Z1911" s="5"/>
    </row>
    <row r="1912" spans="1:26">
      <c r="B1912" s="11" t="s">
        <v>13</v>
      </c>
      <c r="C1912" s="12" t="s">
        <v>14</v>
      </c>
      <c r="D1912" s="28" t="s">
        <v>113</v>
      </c>
      <c r="E1912" s="28"/>
      <c r="F1912" s="28"/>
      <c r="G1912" s="34">
        <f>SUM(G1910:G1911)</f>
        <v>0.78054999999999997</v>
      </c>
      <c r="H1912" s="23"/>
      <c r="I1912" s="10">
        <f t="shared" si="592"/>
        <v>0</v>
      </c>
      <c r="O1912" s="11" t="s">
        <v>13</v>
      </c>
      <c r="P1912" s="12" t="s">
        <v>14</v>
      </c>
      <c r="Q1912" s="28" t="s">
        <v>113</v>
      </c>
      <c r="R1912" s="28"/>
      <c r="S1912" s="28"/>
      <c r="T1912" s="34">
        <f>SUM(T1910:T1911)</f>
        <v>0.78054999999999997</v>
      </c>
      <c r="U1912" s="23"/>
      <c r="V1912" s="10">
        <f t="shared" si="593"/>
        <v>0</v>
      </c>
      <c r="W1912" s="5"/>
      <c r="X1912" s="5"/>
      <c r="Y1912" s="5"/>
      <c r="Z1912" s="5"/>
    </row>
    <row r="1913" spans="1:26">
      <c r="B1913" s="11" t="s">
        <v>13</v>
      </c>
      <c r="C1913" s="12" t="s">
        <v>14</v>
      </c>
      <c r="D1913" s="28" t="s">
        <v>558</v>
      </c>
      <c r="E1913" s="28"/>
      <c r="F1913" s="28"/>
      <c r="G1913" s="34">
        <v>0.5</v>
      </c>
      <c r="H1913" s="23"/>
      <c r="I1913" s="10">
        <f t="shared" si="592"/>
        <v>0</v>
      </c>
      <c r="O1913" s="11" t="s">
        <v>13</v>
      </c>
      <c r="P1913" s="12" t="s">
        <v>14</v>
      </c>
      <c r="Q1913" s="28" t="s">
        <v>558</v>
      </c>
      <c r="R1913" s="28"/>
      <c r="S1913" s="28"/>
      <c r="T1913" s="34">
        <v>0.5</v>
      </c>
      <c r="U1913" s="23"/>
      <c r="V1913" s="10">
        <f t="shared" si="593"/>
        <v>0</v>
      </c>
      <c r="W1913" s="5"/>
      <c r="X1913" s="5"/>
      <c r="Y1913" s="5"/>
      <c r="Z1913" s="5"/>
    </row>
    <row r="1914" spans="1:26">
      <c r="B1914" s="11" t="s">
        <v>13</v>
      </c>
      <c r="C1914" s="12" t="s">
        <v>15</v>
      </c>
      <c r="D1914" s="28"/>
      <c r="E1914" s="28"/>
      <c r="F1914" s="28"/>
      <c r="G1914" s="34">
        <v>1</v>
      </c>
      <c r="H1914" s="23"/>
      <c r="I1914" s="10">
        <f t="shared" si="592"/>
        <v>0</v>
      </c>
      <c r="O1914" s="11" t="s">
        <v>13</v>
      </c>
      <c r="P1914" s="12" t="s">
        <v>15</v>
      </c>
      <c r="Q1914" s="28"/>
      <c r="R1914" s="28"/>
      <c r="S1914" s="28"/>
      <c r="T1914" s="34">
        <v>1</v>
      </c>
      <c r="U1914" s="23"/>
      <c r="V1914" s="10">
        <f t="shared" si="593"/>
        <v>0</v>
      </c>
      <c r="W1914" s="5"/>
      <c r="X1914" s="5"/>
      <c r="Y1914" s="5"/>
      <c r="Z1914" s="5"/>
    </row>
    <row r="1915" spans="1:26">
      <c r="B1915" s="11" t="s">
        <v>13</v>
      </c>
      <c r="C1915" s="12" t="s">
        <v>15</v>
      </c>
      <c r="D1915" s="28"/>
      <c r="E1915" s="28"/>
      <c r="F1915" s="28"/>
      <c r="G1915" s="34"/>
      <c r="H1915" s="23"/>
      <c r="I1915" s="10">
        <f t="shared" ref="I1915" si="594">SUM(G1915*H1915)</f>
        <v>0</v>
      </c>
      <c r="O1915" s="11" t="s">
        <v>13</v>
      </c>
      <c r="P1915" s="12" t="s">
        <v>15</v>
      </c>
      <c r="Q1915" s="28"/>
      <c r="R1915" s="28"/>
      <c r="S1915" s="28"/>
      <c r="T1915" s="34"/>
      <c r="U1915" s="23"/>
      <c r="V1915" s="10">
        <f t="shared" ref="V1915" si="595">SUM(T1915*U1915)</f>
        <v>0</v>
      </c>
      <c r="W1915" s="5"/>
      <c r="X1915" s="5"/>
      <c r="Y1915" s="5"/>
      <c r="Z1915" s="5"/>
    </row>
    <row r="1916" spans="1:26">
      <c r="B1916" s="11" t="s">
        <v>13</v>
      </c>
      <c r="C1916" s="12" t="s">
        <v>15</v>
      </c>
      <c r="D1916" s="28"/>
      <c r="E1916" s="28"/>
      <c r="F1916" s="28"/>
      <c r="G1916" s="34"/>
      <c r="H1916" s="23"/>
      <c r="I1916" s="10">
        <f t="shared" ref="I1916:I1923" si="596">SUM(G1916*H1916)</f>
        <v>0</v>
      </c>
      <c r="O1916" s="11" t="s">
        <v>13</v>
      </c>
      <c r="P1916" s="12" t="s">
        <v>15</v>
      </c>
      <c r="Q1916" s="28"/>
      <c r="R1916" s="28"/>
      <c r="S1916" s="28"/>
      <c r="T1916" s="34"/>
      <c r="U1916" s="23"/>
      <c r="V1916" s="10">
        <f t="shared" ref="V1916:V1923" si="597">SUM(T1916*U1916)</f>
        <v>0</v>
      </c>
      <c r="W1916" s="5"/>
      <c r="X1916" s="5"/>
      <c r="Y1916" s="5"/>
      <c r="Z1916" s="5"/>
    </row>
    <row r="1917" spans="1:26">
      <c r="B1917" s="11" t="s">
        <v>13</v>
      </c>
      <c r="C1917" s="12" t="s">
        <v>16</v>
      </c>
      <c r="D1917" s="28"/>
      <c r="E1917" s="28"/>
      <c r="F1917" s="28"/>
      <c r="G1917" s="34">
        <f>SUM(G1904)/3</f>
        <v>1.8703333333333332</v>
      </c>
      <c r="H1917" s="23"/>
      <c r="I1917" s="10">
        <f t="shared" si="596"/>
        <v>0</v>
      </c>
      <c r="O1917" s="11" t="s">
        <v>13</v>
      </c>
      <c r="P1917" s="12" t="s">
        <v>16</v>
      </c>
      <c r="Q1917" s="28"/>
      <c r="R1917" s="28"/>
      <c r="S1917" s="28"/>
      <c r="T1917" s="34">
        <f>SUM(T1904)/3</f>
        <v>1.8703333333333332</v>
      </c>
      <c r="U1917" s="23"/>
      <c r="V1917" s="10">
        <f t="shared" si="597"/>
        <v>0</v>
      </c>
      <c r="W1917" s="5"/>
      <c r="X1917" s="5"/>
      <c r="Y1917" s="5"/>
      <c r="Z1917" s="5"/>
    </row>
    <row r="1918" spans="1:26">
      <c r="B1918" s="11" t="s">
        <v>13</v>
      </c>
      <c r="C1918" s="12" t="s">
        <v>16</v>
      </c>
      <c r="D1918" s="28"/>
      <c r="E1918" s="28"/>
      <c r="F1918" s="28"/>
      <c r="G1918" s="34"/>
      <c r="H1918" s="23"/>
      <c r="I1918" s="10">
        <f t="shared" si="596"/>
        <v>0</v>
      </c>
      <c r="O1918" s="11" t="s">
        <v>13</v>
      </c>
      <c r="P1918" s="12" t="s">
        <v>16</v>
      </c>
      <c r="Q1918" s="28"/>
      <c r="R1918" s="28"/>
      <c r="S1918" s="28"/>
      <c r="T1918" s="34"/>
      <c r="U1918" s="23"/>
      <c r="V1918" s="10">
        <f t="shared" si="597"/>
        <v>0</v>
      </c>
      <c r="W1918" s="5"/>
      <c r="X1918" s="5"/>
      <c r="Y1918" s="5"/>
      <c r="Z1918" s="5"/>
    </row>
    <row r="1919" spans="1:26">
      <c r="B1919" s="11" t="s">
        <v>21</v>
      </c>
      <c r="C1919" s="12" t="s">
        <v>14</v>
      </c>
      <c r="D1919" s="28"/>
      <c r="E1919" s="28"/>
      <c r="F1919" s="28"/>
      <c r="G1919" s="22">
        <f>SUM(G1910:G1913)</f>
        <v>2.0610999999999997</v>
      </c>
      <c r="H1919" s="15">
        <v>37.42</v>
      </c>
      <c r="I1919" s="10">
        <f t="shared" si="596"/>
        <v>77.126361999999986</v>
      </c>
      <c r="K1919" s="5">
        <f>SUM(G1919)*I1902</f>
        <v>4.1221999999999994</v>
      </c>
      <c r="O1919" s="11" t="s">
        <v>21</v>
      </c>
      <c r="P1919" s="12" t="s">
        <v>14</v>
      </c>
      <c r="Q1919" s="28"/>
      <c r="R1919" s="28"/>
      <c r="S1919" s="28"/>
      <c r="T1919" s="22">
        <f>SUM(T1910:T1913)</f>
        <v>2.0610999999999997</v>
      </c>
      <c r="U1919" s="15">
        <v>37.42</v>
      </c>
      <c r="V1919" s="10">
        <f t="shared" si="597"/>
        <v>77.126361999999986</v>
      </c>
      <c r="W1919" s="5"/>
      <c r="X1919" s="5">
        <f>SUM(T1919)*V1902</f>
        <v>4.1221999999999994</v>
      </c>
      <c r="Y1919" s="5"/>
      <c r="Z1919" s="5"/>
    </row>
    <row r="1920" spans="1:26">
      <c r="B1920" s="11" t="s">
        <v>21</v>
      </c>
      <c r="C1920" s="12" t="s">
        <v>15</v>
      </c>
      <c r="D1920" s="28"/>
      <c r="E1920" s="28"/>
      <c r="F1920" s="28"/>
      <c r="G1920" s="22">
        <f>SUM(G1914:G1916)</f>
        <v>1</v>
      </c>
      <c r="H1920" s="15">
        <v>37.42</v>
      </c>
      <c r="I1920" s="10">
        <f t="shared" si="596"/>
        <v>37.42</v>
      </c>
      <c r="L1920" s="5">
        <f>SUM(G1920)*I1902</f>
        <v>2</v>
      </c>
      <c r="O1920" s="11" t="s">
        <v>21</v>
      </c>
      <c r="P1920" s="12" t="s">
        <v>15</v>
      </c>
      <c r="Q1920" s="28"/>
      <c r="R1920" s="28"/>
      <c r="S1920" s="28"/>
      <c r="T1920" s="22">
        <f>SUM(T1914:T1916)</f>
        <v>1</v>
      </c>
      <c r="U1920" s="15">
        <v>37.42</v>
      </c>
      <c r="V1920" s="10">
        <f t="shared" si="597"/>
        <v>37.42</v>
      </c>
      <c r="W1920" s="5"/>
      <c r="X1920" s="5"/>
      <c r="Y1920" s="5">
        <f>SUM(T1920)*V1902</f>
        <v>2</v>
      </c>
      <c r="Z1920" s="5"/>
    </row>
    <row r="1921" spans="1:26">
      <c r="B1921" s="11" t="s">
        <v>21</v>
      </c>
      <c r="C1921" s="12" t="s">
        <v>16</v>
      </c>
      <c r="D1921" s="28"/>
      <c r="E1921" s="28"/>
      <c r="F1921" s="28"/>
      <c r="G1921" s="22">
        <f>SUM(G1917:G1918)</f>
        <v>1.8703333333333332</v>
      </c>
      <c r="H1921" s="15">
        <v>37.42</v>
      </c>
      <c r="I1921" s="10">
        <f t="shared" si="596"/>
        <v>69.987873333333326</v>
      </c>
      <c r="M1921" s="5">
        <f>SUM(G1921)*I1902</f>
        <v>3.7406666666666664</v>
      </c>
      <c r="O1921" s="11" t="s">
        <v>21</v>
      </c>
      <c r="P1921" s="12" t="s">
        <v>16</v>
      </c>
      <c r="Q1921" s="28"/>
      <c r="R1921" s="28"/>
      <c r="S1921" s="28"/>
      <c r="T1921" s="22">
        <f>SUM(T1917:T1918)</f>
        <v>1.8703333333333332</v>
      </c>
      <c r="U1921" s="15">
        <v>37.42</v>
      </c>
      <c r="V1921" s="10">
        <f t="shared" si="597"/>
        <v>69.987873333333326</v>
      </c>
      <c r="W1921" s="5"/>
      <c r="X1921" s="5"/>
      <c r="Y1921" s="5"/>
      <c r="Z1921" s="5">
        <f>SUM(T1921)*V1902</f>
        <v>3.7406666666666664</v>
      </c>
    </row>
    <row r="1922" spans="1:26">
      <c r="B1922" s="11" t="s">
        <v>13</v>
      </c>
      <c r="C1922" s="12" t="s">
        <v>17</v>
      </c>
      <c r="D1922" s="28"/>
      <c r="E1922" s="28"/>
      <c r="F1922" s="28"/>
      <c r="G1922" s="34">
        <v>0.25</v>
      </c>
      <c r="H1922" s="15">
        <v>37.42</v>
      </c>
      <c r="I1922" s="10">
        <f t="shared" si="596"/>
        <v>9.3550000000000004</v>
      </c>
      <c r="L1922" s="5">
        <f>SUM(G1922)*I1902</f>
        <v>0.5</v>
      </c>
      <c r="O1922" s="11" t="s">
        <v>13</v>
      </c>
      <c r="P1922" s="12" t="s">
        <v>17</v>
      </c>
      <c r="Q1922" s="28"/>
      <c r="R1922" s="28"/>
      <c r="S1922" s="28"/>
      <c r="T1922" s="34">
        <v>0.25</v>
      </c>
      <c r="U1922" s="15">
        <v>37.42</v>
      </c>
      <c r="V1922" s="10">
        <f t="shared" si="597"/>
        <v>9.3550000000000004</v>
      </c>
      <c r="W1922" s="5"/>
      <c r="X1922" s="5"/>
      <c r="Y1922" s="5">
        <f>SUM(T1922)*V1902</f>
        <v>0.5</v>
      </c>
      <c r="Z1922" s="5"/>
    </row>
    <row r="1923" spans="1:26">
      <c r="B1923" s="11" t="s">
        <v>12</v>
      </c>
      <c r="C1923" s="12"/>
      <c r="D1923" s="28"/>
      <c r="E1923" s="28"/>
      <c r="F1923" s="28"/>
      <c r="G1923" s="10"/>
      <c r="H1923" s="15">
        <v>37.42</v>
      </c>
      <c r="I1923" s="10">
        <f t="shared" si="596"/>
        <v>0</v>
      </c>
      <c r="O1923" s="11" t="s">
        <v>12</v>
      </c>
      <c r="P1923" s="12"/>
      <c r="Q1923" s="28"/>
      <c r="R1923" s="28"/>
      <c r="S1923" s="28"/>
      <c r="T1923" s="10"/>
      <c r="U1923" s="15">
        <v>37.42</v>
      </c>
      <c r="V1923" s="10">
        <f t="shared" si="597"/>
        <v>0</v>
      </c>
      <c r="W1923" s="5"/>
      <c r="X1923" s="5"/>
      <c r="Y1923" s="5"/>
      <c r="Z1923" s="5"/>
    </row>
    <row r="1924" spans="1:26">
      <c r="B1924" s="11" t="s">
        <v>11</v>
      </c>
      <c r="C1924" s="12"/>
      <c r="D1924" s="28"/>
      <c r="E1924" s="28"/>
      <c r="F1924" s="28"/>
      <c r="G1924" s="10">
        <v>1</v>
      </c>
      <c r="H1924" s="15">
        <f>SUM(I1904:I1923)*0.01</f>
        <v>3.6333201033333329</v>
      </c>
      <c r="I1924" s="10">
        <f>SUM(G1924*H1924)</f>
        <v>3.6333201033333329</v>
      </c>
      <c r="O1924" s="11" t="s">
        <v>11</v>
      </c>
      <c r="P1924" s="12"/>
      <c r="Q1924" s="28"/>
      <c r="R1924" s="28"/>
      <c r="S1924" s="28"/>
      <c r="T1924" s="10">
        <v>1</v>
      </c>
      <c r="U1924" s="15">
        <f>SUM(V1904:V1923)*0.01</f>
        <v>3.6333201033333329</v>
      </c>
      <c r="V1924" s="10">
        <f>SUM(T1924*U1924)</f>
        <v>3.6333201033333329</v>
      </c>
      <c r="W1924" s="5"/>
      <c r="X1924" s="5"/>
      <c r="Y1924" s="5"/>
      <c r="Z1924" s="5"/>
    </row>
    <row r="1925" spans="1:26" s="2" customFormat="1" ht="13.6">
      <c r="B1925" s="8" t="s">
        <v>10</v>
      </c>
      <c r="D1925" s="27"/>
      <c r="E1925" s="27"/>
      <c r="F1925" s="27"/>
      <c r="G1925" s="6">
        <f>SUM(G1919:G1922)</f>
        <v>5.1814333333333327</v>
      </c>
      <c r="H1925" s="14"/>
      <c r="I1925" s="6">
        <f>SUM(I1904:I1924)</f>
        <v>366.96533043666665</v>
      </c>
      <c r="J1925" s="6">
        <f>SUM(I1925)*I1902</f>
        <v>733.9306608733333</v>
      </c>
      <c r="K1925" s="6">
        <f>SUM(K1919:K1924)</f>
        <v>4.1221999999999994</v>
      </c>
      <c r="L1925" s="6">
        <f t="shared" ref="L1925:M1925" si="598">SUM(L1919:L1924)</f>
        <v>2.5</v>
      </c>
      <c r="M1925" s="6">
        <f t="shared" si="598"/>
        <v>3.7406666666666664</v>
      </c>
      <c r="O1925" s="8" t="s">
        <v>10</v>
      </c>
      <c r="Q1925" s="27"/>
      <c r="R1925" s="27"/>
      <c r="S1925" s="27"/>
      <c r="T1925" s="6">
        <f>SUM(T1919:T1922)</f>
        <v>5.1814333333333327</v>
      </c>
      <c r="U1925" s="14"/>
      <c r="V1925" s="6">
        <f>SUM(V1904:V1924)</f>
        <v>366.96533043666665</v>
      </c>
      <c r="W1925" s="6">
        <f>SUM(V1925)*V1902</f>
        <v>733.9306608733333</v>
      </c>
      <c r="X1925" s="6">
        <f>SUM(X1919:X1924)</f>
        <v>4.1221999999999994</v>
      </c>
      <c r="Y1925" s="6">
        <f t="shared" ref="Y1925:Z1925" si="599">SUM(Y1919:Y1924)</f>
        <v>2.5</v>
      </c>
      <c r="Z1925" s="6">
        <f t="shared" si="599"/>
        <v>3.7406666666666664</v>
      </c>
    </row>
    <row r="1926" spans="1:26" ht="15.65">
      <c r="A1926" s="3" t="s">
        <v>9</v>
      </c>
      <c r="B1926" s="154" t="s">
        <v>217</v>
      </c>
      <c r="C1926" s="12" t="s">
        <v>409</v>
      </c>
      <c r="D1926" s="26">
        <v>0.78300000000000003</v>
      </c>
      <c r="E1926" s="26">
        <v>2.2999999999999998</v>
      </c>
      <c r="F1926" s="182">
        <v>0.112</v>
      </c>
      <c r="G1926" s="10" t="s">
        <v>581</v>
      </c>
      <c r="H1926" s="13" t="s">
        <v>22</v>
      </c>
      <c r="I1926" s="24">
        <v>1</v>
      </c>
      <c r="N1926" s="3" t="s">
        <v>9</v>
      </c>
      <c r="O1926" s="154" t="s">
        <v>217</v>
      </c>
      <c r="P1926" s="12" t="s">
        <v>409</v>
      </c>
      <c r="Q1926" s="26">
        <v>0.78300000000000003</v>
      </c>
      <c r="R1926" s="26">
        <v>2.2999999999999998</v>
      </c>
      <c r="S1926" s="182">
        <v>0.112</v>
      </c>
      <c r="T1926" s="10" t="s">
        <v>581</v>
      </c>
      <c r="U1926" s="13" t="s">
        <v>22</v>
      </c>
      <c r="V1926" s="24">
        <v>1</v>
      </c>
      <c r="W1926" s="5"/>
      <c r="X1926" s="5"/>
      <c r="Y1926" s="5"/>
      <c r="Z1926" s="5"/>
    </row>
    <row r="1927" spans="1:26" s="2" customFormat="1" ht="13.6">
      <c r="A1927" s="77" t="s">
        <v>118</v>
      </c>
      <c r="B1927" s="8" t="s">
        <v>3</v>
      </c>
      <c r="C1927" s="2" t="s">
        <v>4</v>
      </c>
      <c r="D1927" s="27" t="s">
        <v>5</v>
      </c>
      <c r="E1927" s="27" t="s">
        <v>5</v>
      </c>
      <c r="F1927" s="27" t="s">
        <v>23</v>
      </c>
      <c r="G1927" s="6" t="s">
        <v>6</v>
      </c>
      <c r="H1927" s="14" t="s">
        <v>7</v>
      </c>
      <c r="I1927" s="6" t="s">
        <v>8</v>
      </c>
      <c r="J1927" s="6"/>
      <c r="K1927" s="6" t="s">
        <v>18</v>
      </c>
      <c r="L1927" s="6" t="s">
        <v>19</v>
      </c>
      <c r="M1927" s="6" t="s">
        <v>20</v>
      </c>
      <c r="N1927" s="77" t="s">
        <v>118</v>
      </c>
      <c r="O1927" s="8" t="s">
        <v>3</v>
      </c>
      <c r="P1927" s="2" t="s">
        <v>4</v>
      </c>
      <c r="Q1927" s="27" t="s">
        <v>5</v>
      </c>
      <c r="R1927" s="27" t="s">
        <v>5</v>
      </c>
      <c r="S1927" s="27" t="s">
        <v>23</v>
      </c>
      <c r="T1927" s="6" t="s">
        <v>6</v>
      </c>
      <c r="U1927" s="14" t="s">
        <v>7</v>
      </c>
      <c r="V1927" s="6" t="s">
        <v>8</v>
      </c>
      <c r="W1927" s="6"/>
      <c r="X1927" s="6" t="s">
        <v>18</v>
      </c>
      <c r="Y1927" s="6" t="s">
        <v>19</v>
      </c>
      <c r="Z1927" s="6" t="s">
        <v>20</v>
      </c>
    </row>
    <row r="1928" spans="1:26">
      <c r="A1928" s="30" t="s">
        <v>24</v>
      </c>
      <c r="B1928" s="11" t="s">
        <v>217</v>
      </c>
      <c r="C1928" s="12" t="s">
        <v>109</v>
      </c>
      <c r="D1928" s="28">
        <v>0.125</v>
      </c>
      <c r="E1928" s="28">
        <v>0.05</v>
      </c>
      <c r="F1928" s="28">
        <f t="shared" ref="F1928:F1929" si="600">SUM(D1928*E1928)</f>
        <v>6.2500000000000003E-3</v>
      </c>
      <c r="G1928" s="10">
        <f>SUM(D1926+E1926+E1926+0.4)</f>
        <v>5.7829999999999995</v>
      </c>
      <c r="H1928" s="15">
        <v>3350</v>
      </c>
      <c r="I1928" s="10">
        <f t="shared" ref="I1928:I1929" si="601">SUM(F1928*G1928)*H1928</f>
        <v>121.08156249999999</v>
      </c>
      <c r="N1928" s="30" t="s">
        <v>24</v>
      </c>
      <c r="O1928" s="11" t="s">
        <v>217</v>
      </c>
      <c r="P1928" s="12" t="s">
        <v>109</v>
      </c>
      <c r="Q1928" s="28">
        <v>0.125</v>
      </c>
      <c r="R1928" s="28">
        <v>0.05</v>
      </c>
      <c r="S1928" s="28">
        <f t="shared" ref="S1928:S1929" si="602">SUM(Q1928*R1928)</f>
        <v>6.2500000000000003E-3</v>
      </c>
      <c r="T1928" s="10">
        <f>SUM(Q1926+R1926+R1926+0.4)</f>
        <v>5.7829999999999995</v>
      </c>
      <c r="U1928" s="15">
        <v>3350</v>
      </c>
      <c r="V1928" s="10">
        <f t="shared" ref="V1928:V1929" si="603">SUM(S1928*T1928)*U1928</f>
        <v>121.08156249999999</v>
      </c>
      <c r="W1928" s="5"/>
      <c r="X1928" s="5"/>
      <c r="Y1928" s="5"/>
      <c r="Z1928" s="5"/>
    </row>
    <row r="1929" spans="1:26">
      <c r="A1929" s="30" t="s">
        <v>24</v>
      </c>
      <c r="B1929" s="11" t="s">
        <v>580</v>
      </c>
      <c r="C1929" s="12" t="s">
        <v>109</v>
      </c>
      <c r="D1929" s="28">
        <v>0.125</v>
      </c>
      <c r="E1929" s="28">
        <v>2.5000000000000001E-2</v>
      </c>
      <c r="F1929" s="28">
        <f t="shared" si="600"/>
        <v>3.1250000000000002E-3</v>
      </c>
      <c r="G1929" s="10">
        <v>0</v>
      </c>
      <c r="H1929" s="15">
        <v>3091</v>
      </c>
      <c r="I1929" s="10">
        <f t="shared" si="601"/>
        <v>0</v>
      </c>
      <c r="N1929" s="30" t="s">
        <v>24</v>
      </c>
      <c r="O1929" s="11" t="s">
        <v>580</v>
      </c>
      <c r="P1929" s="12" t="s">
        <v>109</v>
      </c>
      <c r="Q1929" s="28">
        <v>0.125</v>
      </c>
      <c r="R1929" s="28">
        <v>2.5000000000000001E-2</v>
      </c>
      <c r="S1929" s="28">
        <f t="shared" si="602"/>
        <v>3.1250000000000002E-3</v>
      </c>
      <c r="T1929" s="10">
        <v>0</v>
      </c>
      <c r="U1929" s="15">
        <v>3091</v>
      </c>
      <c r="V1929" s="10">
        <f t="shared" si="603"/>
        <v>0</v>
      </c>
      <c r="W1929" s="5"/>
      <c r="X1929" s="5"/>
      <c r="Y1929" s="5"/>
      <c r="Z1929" s="5"/>
    </row>
    <row r="1930" spans="1:26">
      <c r="A1930" s="31" t="s">
        <v>39</v>
      </c>
      <c r="B1930" s="11" t="s">
        <v>558</v>
      </c>
      <c r="C1930" s="12"/>
      <c r="D1930" s="28"/>
      <c r="E1930" s="28"/>
      <c r="F1930" s="28"/>
      <c r="G1930" s="10">
        <v>2.5</v>
      </c>
      <c r="H1930" s="15">
        <v>2.5</v>
      </c>
      <c r="I1930" s="10">
        <f t="shared" ref="I1930:I1932" si="604">SUM(G1930*H1930)</f>
        <v>6.25</v>
      </c>
      <c r="N1930" s="31" t="s">
        <v>39</v>
      </c>
      <c r="O1930" s="11" t="s">
        <v>558</v>
      </c>
      <c r="P1930" s="12"/>
      <c r="Q1930" s="28"/>
      <c r="R1930" s="28"/>
      <c r="S1930" s="28"/>
      <c r="T1930" s="10">
        <v>2.5</v>
      </c>
      <c r="U1930" s="15">
        <v>2.5</v>
      </c>
      <c r="V1930" s="10">
        <f t="shared" ref="V1930:V1932" si="605">SUM(T1930*U1930)</f>
        <v>6.25</v>
      </c>
      <c r="W1930" s="5"/>
      <c r="X1930" s="5"/>
      <c r="Y1930" s="5"/>
      <c r="Z1930" s="5"/>
    </row>
    <row r="1931" spans="1:26">
      <c r="A1931" s="31" t="s">
        <v>39</v>
      </c>
      <c r="B1931" s="11" t="s">
        <v>559</v>
      </c>
      <c r="C1931" s="12"/>
      <c r="D1931" s="28"/>
      <c r="E1931" s="28"/>
      <c r="F1931" s="28"/>
      <c r="G1931" s="10">
        <v>2.5</v>
      </c>
      <c r="H1931" s="15">
        <v>3.5</v>
      </c>
      <c r="I1931" s="10">
        <f t="shared" si="604"/>
        <v>8.75</v>
      </c>
      <c r="N1931" s="31" t="s">
        <v>39</v>
      </c>
      <c r="O1931" s="11" t="s">
        <v>559</v>
      </c>
      <c r="P1931" s="12"/>
      <c r="Q1931" s="28"/>
      <c r="R1931" s="28"/>
      <c r="S1931" s="28"/>
      <c r="T1931" s="10">
        <v>2.5</v>
      </c>
      <c r="U1931" s="15">
        <v>3.5</v>
      </c>
      <c r="V1931" s="10">
        <f t="shared" si="605"/>
        <v>8.75</v>
      </c>
      <c r="W1931" s="5"/>
      <c r="X1931" s="5"/>
      <c r="Y1931" s="5"/>
      <c r="Z1931" s="5"/>
    </row>
    <row r="1932" spans="1:26">
      <c r="A1932" s="31" t="s">
        <v>39</v>
      </c>
      <c r="B1932" s="11" t="s">
        <v>560</v>
      </c>
      <c r="C1932" s="12"/>
      <c r="D1932" s="28"/>
      <c r="E1932" s="28"/>
      <c r="F1932" s="28"/>
      <c r="G1932" s="10">
        <v>0</v>
      </c>
      <c r="H1932" s="15">
        <v>1.5</v>
      </c>
      <c r="I1932" s="10">
        <f t="shared" si="604"/>
        <v>0</v>
      </c>
      <c r="N1932" s="31" t="s">
        <v>39</v>
      </c>
      <c r="O1932" s="11" t="s">
        <v>560</v>
      </c>
      <c r="P1932" s="12"/>
      <c r="Q1932" s="28"/>
      <c r="R1932" s="28"/>
      <c r="S1932" s="28"/>
      <c r="T1932" s="10">
        <v>0</v>
      </c>
      <c r="U1932" s="15">
        <v>1.5</v>
      </c>
      <c r="V1932" s="10">
        <f t="shared" si="605"/>
        <v>0</v>
      </c>
      <c r="W1932" s="5"/>
      <c r="X1932" s="5"/>
      <c r="Y1932" s="5"/>
      <c r="Z1932" s="5"/>
    </row>
    <row r="1933" spans="1:26">
      <c r="B1933" s="11" t="s">
        <v>27</v>
      </c>
      <c r="C1933" s="12"/>
      <c r="D1933" s="28"/>
      <c r="E1933" s="28"/>
      <c r="F1933" s="28"/>
      <c r="G1933" s="10">
        <f>SUM(G1928)</f>
        <v>5.7829999999999995</v>
      </c>
      <c r="H1933" s="15">
        <f>SUM(D1928+D1928+E1928+E1928)*6</f>
        <v>2.0999999999999996</v>
      </c>
      <c r="I1933" s="10">
        <f t="shared" ref="I1933:I1938" si="606">SUM(G1933*H1933)</f>
        <v>12.144299999999998</v>
      </c>
      <c r="O1933" s="11" t="s">
        <v>27</v>
      </c>
      <c r="P1933" s="12"/>
      <c r="Q1933" s="28"/>
      <c r="R1933" s="28"/>
      <c r="S1933" s="28"/>
      <c r="T1933" s="10">
        <f>SUM(T1928)</f>
        <v>5.7829999999999995</v>
      </c>
      <c r="U1933" s="15">
        <f>SUM(Q1928+Q1928+R1928+R1928)*6</f>
        <v>2.0999999999999996</v>
      </c>
      <c r="V1933" s="10">
        <f t="shared" ref="V1933:V1938" si="607">SUM(T1933*U1933)</f>
        <v>12.144299999999998</v>
      </c>
      <c r="W1933" s="5"/>
      <c r="X1933" s="5"/>
      <c r="Y1933" s="5"/>
      <c r="Z1933" s="5"/>
    </row>
    <row r="1934" spans="1:26">
      <c r="B1934" s="11" t="s">
        <v>13</v>
      </c>
      <c r="C1934" s="12" t="s">
        <v>14</v>
      </c>
      <c r="D1934" s="28" t="s">
        <v>29</v>
      </c>
      <c r="E1934" s="28"/>
      <c r="F1934" s="28">
        <f>SUM(G1928)</f>
        <v>5.7829999999999995</v>
      </c>
      <c r="G1934" s="34">
        <f>SUM(F1934)/20</f>
        <v>0.28914999999999996</v>
      </c>
      <c r="H1934" s="23"/>
      <c r="I1934" s="10">
        <f t="shared" si="606"/>
        <v>0</v>
      </c>
      <c r="O1934" s="11" t="s">
        <v>13</v>
      </c>
      <c r="P1934" s="12" t="s">
        <v>14</v>
      </c>
      <c r="Q1934" s="28" t="s">
        <v>29</v>
      </c>
      <c r="R1934" s="28"/>
      <c r="S1934" s="28">
        <f>SUM(T1928)</f>
        <v>5.7829999999999995</v>
      </c>
      <c r="T1934" s="34">
        <f>SUM(S1934)/20</f>
        <v>0.28914999999999996</v>
      </c>
      <c r="U1934" s="23"/>
      <c r="V1934" s="10">
        <f t="shared" si="607"/>
        <v>0</v>
      </c>
      <c r="W1934" s="5"/>
      <c r="X1934" s="5"/>
      <c r="Y1934" s="5"/>
      <c r="Z1934" s="5"/>
    </row>
    <row r="1935" spans="1:26">
      <c r="B1935" s="11" t="s">
        <v>13</v>
      </c>
      <c r="C1935" s="12" t="s">
        <v>14</v>
      </c>
      <c r="D1935" s="28" t="s">
        <v>60</v>
      </c>
      <c r="E1935" s="28"/>
      <c r="F1935" s="81">
        <v>2</v>
      </c>
      <c r="G1935" s="34">
        <f>SUM(F1935)*0.25</f>
        <v>0.5</v>
      </c>
      <c r="H1935" s="23"/>
      <c r="I1935" s="10">
        <f t="shared" si="606"/>
        <v>0</v>
      </c>
      <c r="O1935" s="11" t="s">
        <v>13</v>
      </c>
      <c r="P1935" s="12" t="s">
        <v>14</v>
      </c>
      <c r="Q1935" s="28" t="s">
        <v>60</v>
      </c>
      <c r="R1935" s="28"/>
      <c r="S1935" s="81">
        <v>2</v>
      </c>
      <c r="T1935" s="34">
        <f>SUM(S1935)*0.25</f>
        <v>0.5</v>
      </c>
      <c r="U1935" s="23"/>
      <c r="V1935" s="10">
        <f t="shared" si="607"/>
        <v>0</v>
      </c>
      <c r="W1935" s="5"/>
      <c r="X1935" s="5"/>
      <c r="Y1935" s="5"/>
      <c r="Z1935" s="5"/>
    </row>
    <row r="1936" spans="1:26">
      <c r="B1936" s="11" t="s">
        <v>13</v>
      </c>
      <c r="C1936" s="12" t="s">
        <v>14</v>
      </c>
      <c r="D1936" s="28" t="s">
        <v>113</v>
      </c>
      <c r="E1936" s="28"/>
      <c r="F1936" s="28"/>
      <c r="G1936" s="34">
        <f>SUM(G1934:G1935)</f>
        <v>0.78915000000000002</v>
      </c>
      <c r="H1936" s="23"/>
      <c r="I1936" s="10">
        <f t="shared" si="606"/>
        <v>0</v>
      </c>
      <c r="O1936" s="11" t="s">
        <v>13</v>
      </c>
      <c r="P1936" s="12" t="s">
        <v>14</v>
      </c>
      <c r="Q1936" s="28" t="s">
        <v>113</v>
      </c>
      <c r="R1936" s="28"/>
      <c r="S1936" s="28"/>
      <c r="T1936" s="34">
        <f>SUM(T1934:T1935)</f>
        <v>0.78915000000000002</v>
      </c>
      <c r="U1936" s="23"/>
      <c r="V1936" s="10">
        <f t="shared" si="607"/>
        <v>0</v>
      </c>
      <c r="W1936" s="5"/>
      <c r="X1936" s="5"/>
      <c r="Y1936" s="5"/>
      <c r="Z1936" s="5"/>
    </row>
    <row r="1937" spans="1:52">
      <c r="B1937" s="11" t="s">
        <v>13</v>
      </c>
      <c r="C1937" s="12" t="s">
        <v>14</v>
      </c>
      <c r="D1937" s="28" t="s">
        <v>558</v>
      </c>
      <c r="E1937" s="28"/>
      <c r="F1937" s="28"/>
      <c r="G1937" s="34">
        <v>0.5</v>
      </c>
      <c r="H1937" s="23"/>
      <c r="I1937" s="10">
        <f t="shared" si="606"/>
        <v>0</v>
      </c>
      <c r="O1937" s="11" t="s">
        <v>13</v>
      </c>
      <c r="P1937" s="12" t="s">
        <v>14</v>
      </c>
      <c r="Q1937" s="28" t="s">
        <v>558</v>
      </c>
      <c r="R1937" s="28"/>
      <c r="S1937" s="28"/>
      <c r="T1937" s="34">
        <v>0.5</v>
      </c>
      <c r="U1937" s="23"/>
      <c r="V1937" s="10">
        <f t="shared" si="607"/>
        <v>0</v>
      </c>
      <c r="W1937" s="5"/>
      <c r="X1937" s="5"/>
      <c r="Y1937" s="5"/>
      <c r="Z1937" s="5"/>
    </row>
    <row r="1938" spans="1:52">
      <c r="B1938" s="11" t="s">
        <v>13</v>
      </c>
      <c r="C1938" s="12" t="s">
        <v>15</v>
      </c>
      <c r="D1938" s="28"/>
      <c r="E1938" s="28"/>
      <c r="F1938" s="28"/>
      <c r="G1938" s="34">
        <v>1</v>
      </c>
      <c r="H1938" s="23"/>
      <c r="I1938" s="10">
        <f t="shared" si="606"/>
        <v>0</v>
      </c>
      <c r="O1938" s="11" t="s">
        <v>13</v>
      </c>
      <c r="P1938" s="12" t="s">
        <v>15</v>
      </c>
      <c r="Q1938" s="28"/>
      <c r="R1938" s="28"/>
      <c r="S1938" s="28"/>
      <c r="T1938" s="34">
        <v>1</v>
      </c>
      <c r="U1938" s="23"/>
      <c r="V1938" s="10">
        <f t="shared" si="607"/>
        <v>0</v>
      </c>
      <c r="W1938" s="5"/>
      <c r="X1938" s="5"/>
      <c r="Y1938" s="5"/>
      <c r="Z1938" s="5"/>
    </row>
    <row r="1939" spans="1:52">
      <c r="B1939" s="11" t="s">
        <v>13</v>
      </c>
      <c r="C1939" s="12" t="s">
        <v>15</v>
      </c>
      <c r="D1939" s="28"/>
      <c r="E1939" s="28"/>
      <c r="F1939" s="28"/>
      <c r="G1939" s="34"/>
      <c r="H1939" s="23"/>
      <c r="I1939" s="10">
        <f t="shared" ref="I1939" si="608">SUM(G1939*H1939)</f>
        <v>0</v>
      </c>
      <c r="O1939" s="11" t="s">
        <v>13</v>
      </c>
      <c r="P1939" s="12" t="s">
        <v>15</v>
      </c>
      <c r="Q1939" s="28"/>
      <c r="R1939" s="28"/>
      <c r="S1939" s="28"/>
      <c r="T1939" s="34"/>
      <c r="U1939" s="23"/>
      <c r="V1939" s="10">
        <f t="shared" ref="V1939" si="609">SUM(T1939*U1939)</f>
        <v>0</v>
      </c>
      <c r="W1939" s="5"/>
      <c r="X1939" s="5"/>
      <c r="Y1939" s="5"/>
      <c r="Z1939" s="5"/>
    </row>
    <row r="1940" spans="1:52">
      <c r="B1940" s="11" t="s">
        <v>13</v>
      </c>
      <c r="C1940" s="12" t="s">
        <v>15</v>
      </c>
      <c r="D1940" s="28"/>
      <c r="E1940" s="28"/>
      <c r="F1940" s="28"/>
      <c r="G1940" s="34"/>
      <c r="H1940" s="23"/>
      <c r="I1940" s="10">
        <f t="shared" ref="I1940:I1947" si="610">SUM(G1940*H1940)</f>
        <v>0</v>
      </c>
      <c r="O1940" s="11" t="s">
        <v>13</v>
      </c>
      <c r="P1940" s="12" t="s">
        <v>15</v>
      </c>
      <c r="Q1940" s="28"/>
      <c r="R1940" s="28"/>
      <c r="S1940" s="28"/>
      <c r="T1940" s="34"/>
      <c r="U1940" s="23"/>
      <c r="V1940" s="10">
        <f t="shared" ref="V1940:V1947" si="611">SUM(T1940*U1940)</f>
        <v>0</v>
      </c>
      <c r="W1940" s="5"/>
      <c r="X1940" s="5"/>
      <c r="Y1940" s="5"/>
      <c r="Z1940" s="5"/>
    </row>
    <row r="1941" spans="1:52">
      <c r="B1941" s="11" t="s">
        <v>13</v>
      </c>
      <c r="C1941" s="12" t="s">
        <v>16</v>
      </c>
      <c r="D1941" s="28"/>
      <c r="E1941" s="28"/>
      <c r="F1941" s="28"/>
      <c r="G1941" s="34">
        <f>SUM(G1928)/3</f>
        <v>1.9276666666666664</v>
      </c>
      <c r="H1941" s="23"/>
      <c r="I1941" s="10">
        <f t="shared" si="610"/>
        <v>0</v>
      </c>
      <c r="O1941" s="11" t="s">
        <v>13</v>
      </c>
      <c r="P1941" s="12" t="s">
        <v>16</v>
      </c>
      <c r="Q1941" s="28"/>
      <c r="R1941" s="28"/>
      <c r="S1941" s="28"/>
      <c r="T1941" s="34">
        <f>SUM(T1928)/3</f>
        <v>1.9276666666666664</v>
      </c>
      <c r="U1941" s="23"/>
      <c r="V1941" s="10">
        <f t="shared" si="611"/>
        <v>0</v>
      </c>
      <c r="W1941" s="5"/>
      <c r="X1941" s="5"/>
      <c r="Y1941" s="5"/>
      <c r="Z1941" s="5"/>
    </row>
    <row r="1942" spans="1:52">
      <c r="B1942" s="11" t="s">
        <v>13</v>
      </c>
      <c r="C1942" s="12" t="s">
        <v>16</v>
      </c>
      <c r="D1942" s="28"/>
      <c r="E1942" s="28"/>
      <c r="F1942" s="28"/>
      <c r="G1942" s="34"/>
      <c r="H1942" s="23"/>
      <c r="I1942" s="10">
        <f t="shared" si="610"/>
        <v>0</v>
      </c>
      <c r="O1942" s="11" t="s">
        <v>13</v>
      </c>
      <c r="P1942" s="12" t="s">
        <v>16</v>
      </c>
      <c r="Q1942" s="28"/>
      <c r="R1942" s="28"/>
      <c r="S1942" s="28"/>
      <c r="T1942" s="34"/>
      <c r="U1942" s="23"/>
      <c r="V1942" s="10">
        <f t="shared" si="611"/>
        <v>0</v>
      </c>
      <c r="W1942" s="5"/>
      <c r="X1942" s="5"/>
      <c r="Y1942" s="5"/>
      <c r="Z1942" s="5"/>
    </row>
    <row r="1943" spans="1:52">
      <c r="B1943" s="11" t="s">
        <v>21</v>
      </c>
      <c r="C1943" s="12" t="s">
        <v>14</v>
      </c>
      <c r="D1943" s="28"/>
      <c r="E1943" s="28"/>
      <c r="F1943" s="28"/>
      <c r="G1943" s="22">
        <f>SUM(G1934:G1937)</f>
        <v>2.0783</v>
      </c>
      <c r="H1943" s="15">
        <v>37.42</v>
      </c>
      <c r="I1943" s="10">
        <f t="shared" si="610"/>
        <v>77.769986000000003</v>
      </c>
      <c r="K1943" s="5">
        <f>SUM(G1943)*I1926</f>
        <v>2.0783</v>
      </c>
      <c r="O1943" s="11" t="s">
        <v>21</v>
      </c>
      <c r="P1943" s="12" t="s">
        <v>14</v>
      </c>
      <c r="Q1943" s="28"/>
      <c r="R1943" s="28"/>
      <c r="S1943" s="28"/>
      <c r="T1943" s="22">
        <f>SUM(T1934:T1937)</f>
        <v>2.0783</v>
      </c>
      <c r="U1943" s="15">
        <v>37.42</v>
      </c>
      <c r="V1943" s="10">
        <f t="shared" si="611"/>
        <v>77.769986000000003</v>
      </c>
      <c r="W1943" s="5"/>
      <c r="X1943" s="5">
        <f>SUM(T1943)*V1926</f>
        <v>2.0783</v>
      </c>
      <c r="Y1943" s="5"/>
      <c r="Z1943" s="5"/>
    </row>
    <row r="1944" spans="1:52">
      <c r="B1944" s="11" t="s">
        <v>21</v>
      </c>
      <c r="C1944" s="12" t="s">
        <v>15</v>
      </c>
      <c r="D1944" s="28"/>
      <c r="E1944" s="28"/>
      <c r="F1944" s="28"/>
      <c r="G1944" s="22">
        <f>SUM(G1938:G1940)</f>
        <v>1</v>
      </c>
      <c r="H1944" s="15">
        <v>37.42</v>
      </c>
      <c r="I1944" s="10">
        <f t="shared" si="610"/>
        <v>37.42</v>
      </c>
      <c r="L1944" s="5">
        <f>SUM(G1944)*I1926</f>
        <v>1</v>
      </c>
      <c r="O1944" s="11" t="s">
        <v>21</v>
      </c>
      <c r="P1944" s="12" t="s">
        <v>15</v>
      </c>
      <c r="Q1944" s="28"/>
      <c r="R1944" s="28"/>
      <c r="S1944" s="28"/>
      <c r="T1944" s="22">
        <f>SUM(T1938:T1940)</f>
        <v>1</v>
      </c>
      <c r="U1944" s="15">
        <v>37.42</v>
      </c>
      <c r="V1944" s="10">
        <f t="shared" si="611"/>
        <v>37.42</v>
      </c>
      <c r="W1944" s="5"/>
      <c r="X1944" s="5"/>
      <c r="Y1944" s="5">
        <f>SUM(T1944)*V1926</f>
        <v>1</v>
      </c>
      <c r="Z1944" s="5"/>
    </row>
    <row r="1945" spans="1:52">
      <c r="B1945" s="11" t="s">
        <v>21</v>
      </c>
      <c r="C1945" s="12" t="s">
        <v>16</v>
      </c>
      <c r="D1945" s="28"/>
      <c r="E1945" s="28"/>
      <c r="F1945" s="28"/>
      <c r="G1945" s="22">
        <f>SUM(G1941:G1942)</f>
        <v>1.9276666666666664</v>
      </c>
      <c r="H1945" s="15">
        <v>37.42</v>
      </c>
      <c r="I1945" s="10">
        <f t="shared" si="610"/>
        <v>72.133286666666663</v>
      </c>
      <c r="M1945" s="5">
        <f>SUM(G1945)*I1926</f>
        <v>1.9276666666666664</v>
      </c>
      <c r="O1945" s="11" t="s">
        <v>21</v>
      </c>
      <c r="P1945" s="12" t="s">
        <v>16</v>
      </c>
      <c r="Q1945" s="28"/>
      <c r="R1945" s="28"/>
      <c r="S1945" s="28"/>
      <c r="T1945" s="22">
        <f>SUM(T1941:T1942)</f>
        <v>1.9276666666666664</v>
      </c>
      <c r="U1945" s="15">
        <v>37.42</v>
      </c>
      <c r="V1945" s="10">
        <f t="shared" si="611"/>
        <v>72.133286666666663</v>
      </c>
      <c r="W1945" s="5"/>
      <c r="X1945" s="5"/>
      <c r="Y1945" s="5"/>
      <c r="Z1945" s="5">
        <f>SUM(T1945)*V1926</f>
        <v>1.9276666666666664</v>
      </c>
    </row>
    <row r="1946" spans="1:52">
      <c r="B1946" s="11" t="s">
        <v>13</v>
      </c>
      <c r="C1946" s="12" t="s">
        <v>17</v>
      </c>
      <c r="D1946" s="28"/>
      <c r="E1946" s="28"/>
      <c r="F1946" s="28"/>
      <c r="G1946" s="34">
        <v>0.25</v>
      </c>
      <c r="H1946" s="15">
        <v>37.42</v>
      </c>
      <c r="I1946" s="10">
        <f t="shared" si="610"/>
        <v>9.3550000000000004</v>
      </c>
      <c r="L1946" s="5">
        <f>SUM(G1946)*I1926</f>
        <v>0.25</v>
      </c>
      <c r="O1946" s="11" t="s">
        <v>13</v>
      </c>
      <c r="P1946" s="12" t="s">
        <v>17</v>
      </c>
      <c r="Q1946" s="28"/>
      <c r="R1946" s="28"/>
      <c r="S1946" s="28"/>
      <c r="T1946" s="34">
        <v>0.25</v>
      </c>
      <c r="U1946" s="15">
        <v>37.42</v>
      </c>
      <c r="V1946" s="10">
        <f t="shared" si="611"/>
        <v>9.3550000000000004</v>
      </c>
      <c r="W1946" s="5"/>
      <c r="X1946" s="5"/>
      <c r="Y1946" s="5">
        <f>SUM(T1946)*V1926</f>
        <v>0.25</v>
      </c>
      <c r="Z1946" s="5"/>
    </row>
    <row r="1947" spans="1:52">
      <c r="B1947" s="11" t="s">
        <v>12</v>
      </c>
      <c r="C1947" s="12"/>
      <c r="D1947" s="28"/>
      <c r="E1947" s="28"/>
      <c r="F1947" s="28"/>
      <c r="G1947" s="10"/>
      <c r="H1947" s="15">
        <v>37.42</v>
      </c>
      <c r="I1947" s="10">
        <f t="shared" si="610"/>
        <v>0</v>
      </c>
      <c r="O1947" s="11" t="s">
        <v>12</v>
      </c>
      <c r="P1947" s="12"/>
      <c r="Q1947" s="28"/>
      <c r="R1947" s="28"/>
      <c r="S1947" s="28"/>
      <c r="T1947" s="10"/>
      <c r="U1947" s="15">
        <v>37.42</v>
      </c>
      <c r="V1947" s="10">
        <f t="shared" si="611"/>
        <v>0</v>
      </c>
      <c r="W1947" s="5"/>
      <c r="X1947" s="5"/>
      <c r="Y1947" s="5"/>
      <c r="Z1947" s="5"/>
    </row>
    <row r="1948" spans="1:52">
      <c r="B1948" s="11" t="s">
        <v>11</v>
      </c>
      <c r="C1948" s="12"/>
      <c r="D1948" s="28"/>
      <c r="E1948" s="28"/>
      <c r="F1948" s="28"/>
      <c r="G1948" s="10">
        <v>1</v>
      </c>
      <c r="H1948" s="15">
        <f>SUM(I1928:I1947)*0.01</f>
        <v>3.4490413516666667</v>
      </c>
      <c r="I1948" s="10">
        <f>SUM(G1948*H1948)</f>
        <v>3.4490413516666667</v>
      </c>
      <c r="O1948" s="11" t="s">
        <v>11</v>
      </c>
      <c r="P1948" s="12"/>
      <c r="Q1948" s="28"/>
      <c r="R1948" s="28"/>
      <c r="S1948" s="28"/>
      <c r="T1948" s="10">
        <v>1</v>
      </c>
      <c r="U1948" s="15">
        <f>SUM(V1928:V1947)*0.01</f>
        <v>3.4490413516666667</v>
      </c>
      <c r="V1948" s="10">
        <f>SUM(T1948*U1948)</f>
        <v>3.4490413516666667</v>
      </c>
      <c r="W1948" s="5"/>
      <c r="X1948" s="5"/>
      <c r="Y1948" s="5"/>
      <c r="Z1948" s="5"/>
    </row>
    <row r="1949" spans="1:52" s="2" customFormat="1" ht="13.6">
      <c r="B1949" s="8" t="s">
        <v>10</v>
      </c>
      <c r="D1949" s="27"/>
      <c r="E1949" s="27"/>
      <c r="F1949" s="27"/>
      <c r="G1949" s="6">
        <f>SUM(G1943:G1946)</f>
        <v>5.2559666666666667</v>
      </c>
      <c r="H1949" s="14"/>
      <c r="I1949" s="6">
        <f>SUM(I1928:I1948)</f>
        <v>348.35317651833333</v>
      </c>
      <c r="J1949" s="6">
        <f>SUM(I1949)*I1926</f>
        <v>348.35317651833333</v>
      </c>
      <c r="K1949" s="6">
        <f>SUM(K1943:K1948)</f>
        <v>2.0783</v>
      </c>
      <c r="L1949" s="6">
        <f t="shared" ref="L1949:M1949" si="612">SUM(L1943:L1948)</f>
        <v>1.25</v>
      </c>
      <c r="M1949" s="6">
        <f t="shared" si="612"/>
        <v>1.9276666666666664</v>
      </c>
      <c r="O1949" s="8" t="s">
        <v>10</v>
      </c>
      <c r="Q1949" s="27"/>
      <c r="R1949" s="27"/>
      <c r="S1949" s="27"/>
      <c r="T1949" s="6">
        <f>SUM(T1943:T1946)</f>
        <v>5.2559666666666667</v>
      </c>
      <c r="U1949" s="14"/>
      <c r="V1949" s="6">
        <f>SUM(V1928:V1948)</f>
        <v>348.35317651833333</v>
      </c>
      <c r="W1949" s="6">
        <f>SUM(V1949)*V1926</f>
        <v>348.35317651833333</v>
      </c>
      <c r="X1949" s="6">
        <f>SUM(X1943:X1948)</f>
        <v>2.0783</v>
      </c>
      <c r="Y1949" s="6">
        <f t="shared" ref="Y1949:Z1949" si="613">SUM(Y1943:Y1948)</f>
        <v>1.25</v>
      </c>
      <c r="Z1949" s="6">
        <f t="shared" si="613"/>
        <v>1.9276666666666664</v>
      </c>
    </row>
    <row r="1950" spans="1:52" ht="15.65">
      <c r="A1950" s="3" t="s">
        <v>9</v>
      </c>
      <c r="B1950" s="154" t="s">
        <v>217</v>
      </c>
      <c r="C1950" s="12" t="s">
        <v>409</v>
      </c>
      <c r="D1950" s="26">
        <v>0.78300000000000003</v>
      </c>
      <c r="E1950" s="26">
        <v>2.81</v>
      </c>
      <c r="F1950" s="182">
        <v>0.112</v>
      </c>
      <c r="G1950" s="10" t="s">
        <v>581</v>
      </c>
      <c r="H1950" s="13" t="s">
        <v>22</v>
      </c>
      <c r="I1950" s="24">
        <v>6</v>
      </c>
      <c r="N1950" s="3" t="s">
        <v>9</v>
      </c>
      <c r="O1950" s="154" t="s">
        <v>217</v>
      </c>
      <c r="P1950" s="12" t="s">
        <v>409</v>
      </c>
      <c r="Q1950" s="26">
        <v>0.78300000000000003</v>
      </c>
      <c r="R1950" s="26">
        <v>2.81</v>
      </c>
      <c r="S1950" s="182">
        <v>0.112</v>
      </c>
      <c r="T1950" s="205" t="s">
        <v>566</v>
      </c>
      <c r="U1950" s="13" t="s">
        <v>22</v>
      </c>
      <c r="V1950" s="24">
        <v>6</v>
      </c>
      <c r="W1950" s="5"/>
      <c r="X1950" s="5"/>
      <c r="Y1950" s="5"/>
      <c r="Z1950" s="5"/>
      <c r="AA1950" s="3" t="s">
        <v>9</v>
      </c>
      <c r="AB1950" s="154" t="s">
        <v>217</v>
      </c>
      <c r="AC1950" s="12" t="s">
        <v>409</v>
      </c>
      <c r="AD1950" s="207">
        <v>1.1259999999999999</v>
      </c>
      <c r="AE1950" s="26">
        <v>2.81</v>
      </c>
      <c r="AF1950" s="182">
        <v>0.112</v>
      </c>
      <c r="AG1950" s="205" t="s">
        <v>566</v>
      </c>
      <c r="AH1950" s="13" t="s">
        <v>22</v>
      </c>
      <c r="AI1950" s="24">
        <v>6</v>
      </c>
      <c r="AJ1950" s="5"/>
      <c r="AK1950" s="5"/>
      <c r="AL1950" s="5"/>
      <c r="AM1950" s="5"/>
      <c r="AN1950" s="3" t="s">
        <v>9</v>
      </c>
      <c r="AO1950" s="154" t="s">
        <v>217</v>
      </c>
      <c r="AP1950" s="12" t="s">
        <v>409</v>
      </c>
      <c r="AQ1950" s="207">
        <v>0.95399999999999996</v>
      </c>
      <c r="AR1950" s="26">
        <v>2.81</v>
      </c>
      <c r="AS1950" s="182">
        <v>0.112</v>
      </c>
      <c r="AT1950" s="205" t="s">
        <v>566</v>
      </c>
      <c r="AU1950" s="13" t="s">
        <v>22</v>
      </c>
      <c r="AV1950" s="24">
        <v>6</v>
      </c>
      <c r="AW1950" s="5"/>
      <c r="AX1950" s="5"/>
      <c r="AY1950" s="5"/>
      <c r="AZ1950" s="5"/>
    </row>
    <row r="1951" spans="1:52" s="2" customFormat="1" ht="13.6">
      <c r="A1951" s="77" t="s">
        <v>118</v>
      </c>
      <c r="B1951" s="8" t="s">
        <v>3</v>
      </c>
      <c r="C1951" s="2" t="s">
        <v>4</v>
      </c>
      <c r="D1951" s="27" t="s">
        <v>5</v>
      </c>
      <c r="E1951" s="27" t="s">
        <v>5</v>
      </c>
      <c r="F1951" s="27" t="s">
        <v>23</v>
      </c>
      <c r="G1951" s="6" t="s">
        <v>6</v>
      </c>
      <c r="H1951" s="14" t="s">
        <v>7</v>
      </c>
      <c r="I1951" s="6" t="s">
        <v>8</v>
      </c>
      <c r="J1951" s="6"/>
      <c r="K1951" s="6" t="s">
        <v>18</v>
      </c>
      <c r="L1951" s="6" t="s">
        <v>19</v>
      </c>
      <c r="M1951" s="6" t="s">
        <v>20</v>
      </c>
      <c r="N1951" s="77" t="s">
        <v>118</v>
      </c>
      <c r="O1951" s="8" t="s">
        <v>3</v>
      </c>
      <c r="P1951" s="2" t="s">
        <v>4</v>
      </c>
      <c r="Q1951" s="27" t="s">
        <v>5</v>
      </c>
      <c r="R1951" s="27" t="s">
        <v>5</v>
      </c>
      <c r="S1951" s="27" t="s">
        <v>23</v>
      </c>
      <c r="T1951" s="6" t="s">
        <v>6</v>
      </c>
      <c r="U1951" s="14" t="s">
        <v>7</v>
      </c>
      <c r="V1951" s="6" t="s">
        <v>8</v>
      </c>
      <c r="W1951" s="6"/>
      <c r="X1951" s="6" t="s">
        <v>18</v>
      </c>
      <c r="Y1951" s="6" t="s">
        <v>19</v>
      </c>
      <c r="Z1951" s="6" t="s">
        <v>20</v>
      </c>
      <c r="AA1951" s="77" t="s">
        <v>118</v>
      </c>
      <c r="AB1951" s="8" t="s">
        <v>3</v>
      </c>
      <c r="AC1951" s="2" t="s">
        <v>4</v>
      </c>
      <c r="AD1951" s="27" t="s">
        <v>5</v>
      </c>
      <c r="AE1951" s="27" t="s">
        <v>5</v>
      </c>
      <c r="AF1951" s="27" t="s">
        <v>23</v>
      </c>
      <c r="AG1951" s="6" t="s">
        <v>6</v>
      </c>
      <c r="AH1951" s="14" t="s">
        <v>7</v>
      </c>
      <c r="AI1951" s="6" t="s">
        <v>8</v>
      </c>
      <c r="AJ1951" s="6"/>
      <c r="AK1951" s="6" t="s">
        <v>18</v>
      </c>
      <c r="AL1951" s="6" t="s">
        <v>19</v>
      </c>
      <c r="AM1951" s="6" t="s">
        <v>20</v>
      </c>
      <c r="AN1951" s="77" t="s">
        <v>118</v>
      </c>
      <c r="AO1951" s="8" t="s">
        <v>3</v>
      </c>
      <c r="AP1951" s="2" t="s">
        <v>4</v>
      </c>
      <c r="AQ1951" s="27" t="s">
        <v>5</v>
      </c>
      <c r="AR1951" s="27" t="s">
        <v>5</v>
      </c>
      <c r="AS1951" s="27" t="s">
        <v>23</v>
      </c>
      <c r="AT1951" s="6" t="s">
        <v>6</v>
      </c>
      <c r="AU1951" s="14" t="s">
        <v>7</v>
      </c>
      <c r="AV1951" s="6" t="s">
        <v>8</v>
      </c>
      <c r="AW1951" s="6"/>
      <c r="AX1951" s="6" t="s">
        <v>18</v>
      </c>
      <c r="AY1951" s="6" t="s">
        <v>19</v>
      </c>
      <c r="AZ1951" s="6" t="s">
        <v>20</v>
      </c>
    </row>
    <row r="1952" spans="1:52">
      <c r="A1952" s="30" t="s">
        <v>24</v>
      </c>
      <c r="B1952" s="11" t="s">
        <v>217</v>
      </c>
      <c r="C1952" s="12" t="s">
        <v>109</v>
      </c>
      <c r="D1952" s="28">
        <v>0.125</v>
      </c>
      <c r="E1952" s="28">
        <v>0.05</v>
      </c>
      <c r="F1952" s="28">
        <f t="shared" ref="F1952:F1953" si="614">SUM(D1952*E1952)</f>
        <v>6.2500000000000003E-3</v>
      </c>
      <c r="G1952" s="10">
        <f>SUM(D1950+E1950+E1950+0.4)</f>
        <v>6.8030000000000008</v>
      </c>
      <c r="H1952" s="15">
        <v>3350</v>
      </c>
      <c r="I1952" s="10">
        <f t="shared" ref="I1952:I1953" si="615">SUM(F1952*G1952)*H1952</f>
        <v>142.43781250000004</v>
      </c>
      <c r="N1952" s="30" t="s">
        <v>24</v>
      </c>
      <c r="O1952" s="11" t="s">
        <v>217</v>
      </c>
      <c r="P1952" s="12" t="s">
        <v>109</v>
      </c>
      <c r="Q1952" s="207">
        <v>0.1</v>
      </c>
      <c r="R1952" s="28">
        <v>0.05</v>
      </c>
      <c r="S1952" s="28">
        <f t="shared" ref="S1952:S1953" si="616">SUM(Q1952*R1952)</f>
        <v>5.000000000000001E-3</v>
      </c>
      <c r="T1952" s="10">
        <f>SUM(Q1950+R1950+R1950+0.4)</f>
        <v>6.8030000000000008</v>
      </c>
      <c r="U1952" s="15">
        <v>3350</v>
      </c>
      <c r="V1952" s="10">
        <f t="shared" ref="V1952:V1953" si="617">SUM(S1952*T1952)*U1952</f>
        <v>113.95025000000004</v>
      </c>
      <c r="W1952" s="5"/>
      <c r="X1952" s="5"/>
      <c r="Y1952" s="5"/>
      <c r="Z1952" s="5"/>
      <c r="AA1952" s="30" t="s">
        <v>24</v>
      </c>
      <c r="AB1952" s="11" t="s">
        <v>217</v>
      </c>
      <c r="AC1952" s="12" t="s">
        <v>109</v>
      </c>
      <c r="AD1952" s="207">
        <v>0.1</v>
      </c>
      <c r="AE1952" s="28">
        <v>0.05</v>
      </c>
      <c r="AF1952" s="28">
        <f t="shared" ref="AF1952:AF1953" si="618">SUM(AD1952*AE1952)</f>
        <v>5.000000000000001E-3</v>
      </c>
      <c r="AG1952" s="10">
        <f>SUM(AD1950+AE1950+AE1950+0.4)</f>
        <v>7.1460000000000008</v>
      </c>
      <c r="AH1952" s="15">
        <v>3350</v>
      </c>
      <c r="AI1952" s="10">
        <f t="shared" ref="AI1952:AI1953" si="619">SUM(AF1952*AG1952)*AH1952</f>
        <v>119.69550000000004</v>
      </c>
      <c r="AJ1952" s="5"/>
      <c r="AK1952" s="5"/>
      <c r="AL1952" s="5"/>
      <c r="AM1952" s="5"/>
      <c r="AN1952" s="30" t="s">
        <v>24</v>
      </c>
      <c r="AO1952" s="11" t="s">
        <v>217</v>
      </c>
      <c r="AP1952" s="12" t="s">
        <v>109</v>
      </c>
      <c r="AQ1952" s="207">
        <v>0.1</v>
      </c>
      <c r="AR1952" s="28">
        <v>0.05</v>
      </c>
      <c r="AS1952" s="28">
        <f t="shared" ref="AS1952:AS1953" si="620">SUM(AQ1952*AR1952)</f>
        <v>5.000000000000001E-3</v>
      </c>
      <c r="AT1952" s="10">
        <f>SUM(AQ1950+AR1950+AR1950+0.4)</f>
        <v>6.9740000000000002</v>
      </c>
      <c r="AU1952" s="15">
        <v>3350</v>
      </c>
      <c r="AV1952" s="10">
        <f t="shared" ref="AV1952:AV1953" si="621">SUM(AS1952*AT1952)*AU1952</f>
        <v>116.81450000000002</v>
      </c>
      <c r="AW1952" s="5"/>
      <c r="AX1952" s="5"/>
      <c r="AY1952" s="5"/>
      <c r="AZ1952" s="5"/>
    </row>
    <row r="1953" spans="1:52">
      <c r="A1953" s="30" t="s">
        <v>24</v>
      </c>
      <c r="B1953" s="11" t="s">
        <v>580</v>
      </c>
      <c r="C1953" s="12" t="s">
        <v>109</v>
      </c>
      <c r="D1953" s="28">
        <v>0.125</v>
      </c>
      <c r="E1953" s="28">
        <v>2.5000000000000001E-2</v>
      </c>
      <c r="F1953" s="28">
        <f t="shared" si="614"/>
        <v>3.1250000000000002E-3</v>
      </c>
      <c r="G1953" s="10">
        <v>0</v>
      </c>
      <c r="H1953" s="15">
        <v>3091</v>
      </c>
      <c r="I1953" s="10">
        <f t="shared" si="615"/>
        <v>0</v>
      </c>
      <c r="N1953" s="30" t="s">
        <v>24</v>
      </c>
      <c r="O1953" s="11" t="s">
        <v>580</v>
      </c>
      <c r="P1953" s="12" t="s">
        <v>109</v>
      </c>
      <c r="Q1953" s="207">
        <v>0.1</v>
      </c>
      <c r="R1953" s="28">
        <v>2.5000000000000001E-2</v>
      </c>
      <c r="S1953" s="28">
        <f t="shared" si="616"/>
        <v>2.5000000000000005E-3</v>
      </c>
      <c r="T1953" s="10">
        <v>0</v>
      </c>
      <c r="U1953" s="15">
        <v>3091</v>
      </c>
      <c r="V1953" s="10">
        <f t="shared" si="617"/>
        <v>0</v>
      </c>
      <c r="W1953" s="5"/>
      <c r="X1953" s="5"/>
      <c r="Y1953" s="5"/>
      <c r="Z1953" s="5"/>
      <c r="AA1953" s="30" t="s">
        <v>24</v>
      </c>
      <c r="AB1953" s="11" t="s">
        <v>580</v>
      </c>
      <c r="AC1953" s="12" t="s">
        <v>109</v>
      </c>
      <c r="AD1953" s="207">
        <v>0.1</v>
      </c>
      <c r="AE1953" s="28">
        <v>2.5000000000000001E-2</v>
      </c>
      <c r="AF1953" s="28">
        <f t="shared" si="618"/>
        <v>2.5000000000000005E-3</v>
      </c>
      <c r="AG1953" s="10">
        <v>0</v>
      </c>
      <c r="AH1953" s="15">
        <v>3091</v>
      </c>
      <c r="AI1953" s="10">
        <f t="shared" si="619"/>
        <v>0</v>
      </c>
      <c r="AJ1953" s="5"/>
      <c r="AK1953" s="5"/>
      <c r="AL1953" s="5"/>
      <c r="AM1953" s="5"/>
      <c r="AN1953" s="30" t="s">
        <v>24</v>
      </c>
      <c r="AO1953" s="11" t="s">
        <v>580</v>
      </c>
      <c r="AP1953" s="12" t="s">
        <v>109</v>
      </c>
      <c r="AQ1953" s="207">
        <v>0.1</v>
      </c>
      <c r="AR1953" s="28">
        <v>2.5000000000000001E-2</v>
      </c>
      <c r="AS1953" s="28">
        <f t="shared" si="620"/>
        <v>2.5000000000000005E-3</v>
      </c>
      <c r="AT1953" s="10">
        <v>0</v>
      </c>
      <c r="AU1953" s="15">
        <v>3091</v>
      </c>
      <c r="AV1953" s="10">
        <f t="shared" si="621"/>
        <v>0</v>
      </c>
      <c r="AW1953" s="5"/>
      <c r="AX1953" s="5"/>
      <c r="AY1953" s="5"/>
      <c r="AZ1953" s="5"/>
    </row>
    <row r="1954" spans="1:52">
      <c r="A1954" s="31" t="s">
        <v>39</v>
      </c>
      <c r="B1954" s="11" t="s">
        <v>558</v>
      </c>
      <c r="C1954" s="12"/>
      <c r="D1954" s="28"/>
      <c r="E1954" s="28"/>
      <c r="F1954" s="28"/>
      <c r="G1954" s="10">
        <v>3.5</v>
      </c>
      <c r="H1954" s="15">
        <v>2.5</v>
      </c>
      <c r="I1954" s="10">
        <f t="shared" ref="I1954:I1956" si="622">SUM(G1954*H1954)</f>
        <v>8.75</v>
      </c>
      <c r="N1954" s="31" t="s">
        <v>39</v>
      </c>
      <c r="O1954" s="11" t="s">
        <v>558</v>
      </c>
      <c r="P1954" s="12"/>
      <c r="Q1954" s="28"/>
      <c r="R1954" s="28"/>
      <c r="S1954" s="28"/>
      <c r="T1954" s="205">
        <v>0</v>
      </c>
      <c r="U1954" s="15">
        <v>2.5</v>
      </c>
      <c r="V1954" s="10">
        <f t="shared" ref="V1954:V1956" si="623">SUM(T1954*U1954)</f>
        <v>0</v>
      </c>
      <c r="W1954" s="5"/>
      <c r="X1954" s="5"/>
      <c r="Y1954" s="5"/>
      <c r="Z1954" s="5"/>
      <c r="AA1954" s="31" t="s">
        <v>39</v>
      </c>
      <c r="AB1954" s="11" t="s">
        <v>558</v>
      </c>
      <c r="AC1954" s="12"/>
      <c r="AD1954" s="28"/>
      <c r="AE1954" s="28"/>
      <c r="AF1954" s="28"/>
      <c r="AG1954" s="205">
        <v>0</v>
      </c>
      <c r="AH1954" s="15">
        <v>2.5</v>
      </c>
      <c r="AI1954" s="10">
        <f t="shared" ref="AI1954:AI1956" si="624">SUM(AG1954*AH1954)</f>
        <v>0</v>
      </c>
      <c r="AJ1954" s="5"/>
      <c r="AK1954" s="5"/>
      <c r="AL1954" s="5"/>
      <c r="AM1954" s="5"/>
      <c r="AN1954" s="31" t="s">
        <v>39</v>
      </c>
      <c r="AO1954" s="11" t="s">
        <v>558</v>
      </c>
      <c r="AP1954" s="12"/>
      <c r="AQ1954" s="28"/>
      <c r="AR1954" s="28"/>
      <c r="AS1954" s="28"/>
      <c r="AT1954" s="205">
        <v>0</v>
      </c>
      <c r="AU1954" s="15">
        <v>2.5</v>
      </c>
      <c r="AV1954" s="10">
        <f t="shared" ref="AV1954:AV1956" si="625">SUM(AT1954*AU1954)</f>
        <v>0</v>
      </c>
      <c r="AW1954" s="5"/>
      <c r="AX1954" s="5"/>
      <c r="AY1954" s="5"/>
      <c r="AZ1954" s="5"/>
    </row>
    <row r="1955" spans="1:52">
      <c r="A1955" s="31" t="s">
        <v>39</v>
      </c>
      <c r="B1955" s="11" t="s">
        <v>559</v>
      </c>
      <c r="C1955" s="12"/>
      <c r="D1955" s="28"/>
      <c r="E1955" s="28"/>
      <c r="F1955" s="28"/>
      <c r="G1955" s="10">
        <v>3.5</v>
      </c>
      <c r="H1955" s="15">
        <v>3.5</v>
      </c>
      <c r="I1955" s="10">
        <f t="shared" si="622"/>
        <v>12.25</v>
      </c>
      <c r="N1955" s="31" t="s">
        <v>39</v>
      </c>
      <c r="O1955" s="11" t="s">
        <v>559</v>
      </c>
      <c r="P1955" s="12"/>
      <c r="Q1955" s="28"/>
      <c r="R1955" s="28"/>
      <c r="S1955" s="28"/>
      <c r="T1955" s="10">
        <v>3.5</v>
      </c>
      <c r="U1955" s="15">
        <v>3.5</v>
      </c>
      <c r="V1955" s="10">
        <f t="shared" si="623"/>
        <v>12.25</v>
      </c>
      <c r="W1955" s="5"/>
      <c r="X1955" s="5"/>
      <c r="Y1955" s="5"/>
      <c r="Z1955" s="5"/>
      <c r="AA1955" s="31" t="s">
        <v>39</v>
      </c>
      <c r="AB1955" s="11" t="s">
        <v>559</v>
      </c>
      <c r="AC1955" s="12"/>
      <c r="AD1955" s="28"/>
      <c r="AE1955" s="28"/>
      <c r="AF1955" s="28"/>
      <c r="AG1955" s="10">
        <v>3.5</v>
      </c>
      <c r="AH1955" s="15">
        <v>3.5</v>
      </c>
      <c r="AI1955" s="10">
        <f t="shared" si="624"/>
        <v>12.25</v>
      </c>
      <c r="AJ1955" s="5"/>
      <c r="AK1955" s="5"/>
      <c r="AL1955" s="5"/>
      <c r="AM1955" s="5"/>
      <c r="AN1955" s="31" t="s">
        <v>39</v>
      </c>
      <c r="AO1955" s="11" t="s">
        <v>559</v>
      </c>
      <c r="AP1955" s="12"/>
      <c r="AQ1955" s="28"/>
      <c r="AR1955" s="28"/>
      <c r="AS1955" s="28"/>
      <c r="AT1955" s="10">
        <v>3.5</v>
      </c>
      <c r="AU1955" s="15">
        <v>3.5</v>
      </c>
      <c r="AV1955" s="10">
        <f t="shared" si="625"/>
        <v>12.25</v>
      </c>
      <c r="AW1955" s="5"/>
      <c r="AX1955" s="5"/>
      <c r="AY1955" s="5"/>
      <c r="AZ1955" s="5"/>
    </row>
    <row r="1956" spans="1:52">
      <c r="A1956" s="31" t="s">
        <v>39</v>
      </c>
      <c r="B1956" s="11" t="s">
        <v>560</v>
      </c>
      <c r="C1956" s="12"/>
      <c r="D1956" s="28"/>
      <c r="E1956" s="28"/>
      <c r="F1956" s="28"/>
      <c r="G1956" s="10">
        <v>0</v>
      </c>
      <c r="H1956" s="15">
        <v>1.5</v>
      </c>
      <c r="I1956" s="10">
        <f t="shared" si="622"/>
        <v>0</v>
      </c>
      <c r="N1956" s="31" t="s">
        <v>39</v>
      </c>
      <c r="O1956" s="11" t="s">
        <v>560</v>
      </c>
      <c r="P1956" s="12"/>
      <c r="Q1956" s="28"/>
      <c r="R1956" s="28"/>
      <c r="S1956" s="28"/>
      <c r="T1956" s="10">
        <v>0</v>
      </c>
      <c r="U1956" s="15">
        <v>1.5</v>
      </c>
      <c r="V1956" s="10">
        <f t="shared" si="623"/>
        <v>0</v>
      </c>
      <c r="W1956" s="5"/>
      <c r="X1956" s="5"/>
      <c r="Y1956" s="5"/>
      <c r="Z1956" s="5"/>
      <c r="AA1956" s="31" t="s">
        <v>39</v>
      </c>
      <c r="AB1956" s="11" t="s">
        <v>560</v>
      </c>
      <c r="AC1956" s="12"/>
      <c r="AD1956" s="28"/>
      <c r="AE1956" s="28"/>
      <c r="AF1956" s="28"/>
      <c r="AG1956" s="10">
        <v>0</v>
      </c>
      <c r="AH1956" s="15">
        <v>1.5</v>
      </c>
      <c r="AI1956" s="10">
        <f t="shared" si="624"/>
        <v>0</v>
      </c>
      <c r="AJ1956" s="5"/>
      <c r="AK1956" s="5"/>
      <c r="AL1956" s="5"/>
      <c r="AM1956" s="5"/>
      <c r="AN1956" s="31" t="s">
        <v>39</v>
      </c>
      <c r="AO1956" s="11" t="s">
        <v>560</v>
      </c>
      <c r="AP1956" s="12"/>
      <c r="AQ1956" s="28"/>
      <c r="AR1956" s="28"/>
      <c r="AS1956" s="28"/>
      <c r="AT1956" s="10">
        <v>0</v>
      </c>
      <c r="AU1956" s="15">
        <v>1.5</v>
      </c>
      <c r="AV1956" s="10">
        <f t="shared" si="625"/>
        <v>0</v>
      </c>
      <c r="AW1956" s="5"/>
      <c r="AX1956" s="5"/>
      <c r="AY1956" s="5"/>
      <c r="AZ1956" s="5"/>
    </row>
    <row r="1957" spans="1:52">
      <c r="B1957" s="11" t="s">
        <v>27</v>
      </c>
      <c r="C1957" s="12"/>
      <c r="D1957" s="28"/>
      <c r="E1957" s="28"/>
      <c r="F1957" s="28"/>
      <c r="G1957" s="10">
        <f>SUM(G1952)</f>
        <v>6.8030000000000008</v>
      </c>
      <c r="H1957" s="15">
        <f>SUM(D1952+D1952+E1952+E1952)*6</f>
        <v>2.0999999999999996</v>
      </c>
      <c r="I1957" s="10">
        <f t="shared" ref="I1957:I1962" si="626">SUM(G1957*H1957)</f>
        <v>14.286299999999999</v>
      </c>
      <c r="O1957" s="11" t="s">
        <v>27</v>
      </c>
      <c r="P1957" s="12"/>
      <c r="Q1957" s="28"/>
      <c r="R1957" s="28"/>
      <c r="S1957" s="28"/>
      <c r="T1957" s="10">
        <f>SUM(T1952)</f>
        <v>6.8030000000000008</v>
      </c>
      <c r="U1957" s="15">
        <f>SUM(Q1952+Q1952+R1952+R1952)*6</f>
        <v>1.7999999999999998</v>
      </c>
      <c r="V1957" s="10">
        <f t="shared" ref="V1957:V1962" si="627">SUM(T1957*U1957)</f>
        <v>12.2454</v>
      </c>
      <c r="W1957" s="5"/>
      <c r="X1957" s="5"/>
      <c r="Y1957" s="5"/>
      <c r="Z1957" s="5"/>
      <c r="AB1957" s="11" t="s">
        <v>27</v>
      </c>
      <c r="AC1957" s="12"/>
      <c r="AD1957" s="28"/>
      <c r="AE1957" s="28"/>
      <c r="AF1957" s="28"/>
      <c r="AG1957" s="10">
        <f>SUM(AG1952)</f>
        <v>7.1460000000000008</v>
      </c>
      <c r="AH1957" s="15">
        <f>SUM(AD1952+AD1952+AE1952+AE1952)*6</f>
        <v>1.7999999999999998</v>
      </c>
      <c r="AI1957" s="10">
        <f t="shared" ref="AI1957:AI1962" si="628">SUM(AG1957*AH1957)</f>
        <v>12.8628</v>
      </c>
      <c r="AJ1957" s="5"/>
      <c r="AK1957" s="5"/>
      <c r="AL1957" s="5"/>
      <c r="AM1957" s="5"/>
      <c r="AO1957" s="11" t="s">
        <v>27</v>
      </c>
      <c r="AP1957" s="12"/>
      <c r="AQ1957" s="28"/>
      <c r="AR1957" s="28"/>
      <c r="AS1957" s="28"/>
      <c r="AT1957" s="10">
        <f>SUM(AT1952)</f>
        <v>6.9740000000000002</v>
      </c>
      <c r="AU1957" s="15">
        <f>SUM(AQ1952+AQ1952+AR1952+AR1952)*6</f>
        <v>1.7999999999999998</v>
      </c>
      <c r="AV1957" s="10">
        <f t="shared" ref="AV1957:AV1962" si="629">SUM(AT1957*AU1957)</f>
        <v>12.553199999999999</v>
      </c>
      <c r="AW1957" s="5"/>
      <c r="AX1957" s="5"/>
      <c r="AY1957" s="5"/>
      <c r="AZ1957" s="5"/>
    </row>
    <row r="1958" spans="1:52">
      <c r="B1958" s="11" t="s">
        <v>13</v>
      </c>
      <c r="C1958" s="12" t="s">
        <v>14</v>
      </c>
      <c r="D1958" s="28" t="s">
        <v>29</v>
      </c>
      <c r="E1958" s="28"/>
      <c r="F1958" s="28">
        <f>SUM(G1952)</f>
        <v>6.8030000000000008</v>
      </c>
      <c r="G1958" s="34">
        <f>SUM(F1958)/20</f>
        <v>0.34015000000000006</v>
      </c>
      <c r="H1958" s="23"/>
      <c r="I1958" s="10">
        <f t="shared" si="626"/>
        <v>0</v>
      </c>
      <c r="O1958" s="11" t="s">
        <v>13</v>
      </c>
      <c r="P1958" s="12" t="s">
        <v>14</v>
      </c>
      <c r="Q1958" s="28" t="s">
        <v>29</v>
      </c>
      <c r="R1958" s="28"/>
      <c r="S1958" s="28">
        <f>SUM(T1952)</f>
        <v>6.8030000000000008</v>
      </c>
      <c r="T1958" s="34">
        <f>SUM(S1958)/20</f>
        <v>0.34015000000000006</v>
      </c>
      <c r="U1958" s="23"/>
      <c r="V1958" s="10">
        <f t="shared" si="627"/>
        <v>0</v>
      </c>
      <c r="W1958" s="5"/>
      <c r="X1958" s="5"/>
      <c r="Y1958" s="5"/>
      <c r="Z1958" s="5"/>
      <c r="AB1958" s="11" t="s">
        <v>13</v>
      </c>
      <c r="AC1958" s="12" t="s">
        <v>14</v>
      </c>
      <c r="AD1958" s="28" t="s">
        <v>29</v>
      </c>
      <c r="AE1958" s="28"/>
      <c r="AF1958" s="28">
        <f>SUM(AG1952)</f>
        <v>7.1460000000000008</v>
      </c>
      <c r="AG1958" s="34">
        <f>SUM(AF1958)/20</f>
        <v>0.35730000000000006</v>
      </c>
      <c r="AH1958" s="23"/>
      <c r="AI1958" s="10">
        <f t="shared" si="628"/>
        <v>0</v>
      </c>
      <c r="AJ1958" s="5"/>
      <c r="AK1958" s="5"/>
      <c r="AL1958" s="5"/>
      <c r="AM1958" s="5"/>
      <c r="AO1958" s="11" t="s">
        <v>13</v>
      </c>
      <c r="AP1958" s="12" t="s">
        <v>14</v>
      </c>
      <c r="AQ1958" s="28" t="s">
        <v>29</v>
      </c>
      <c r="AR1958" s="28"/>
      <c r="AS1958" s="28">
        <f>SUM(AT1952)</f>
        <v>6.9740000000000002</v>
      </c>
      <c r="AT1958" s="34">
        <f>SUM(AS1958)/20</f>
        <v>0.34870000000000001</v>
      </c>
      <c r="AU1958" s="23"/>
      <c r="AV1958" s="10">
        <f t="shared" si="629"/>
        <v>0</v>
      </c>
      <c r="AW1958" s="5"/>
      <c r="AX1958" s="5"/>
      <c r="AY1958" s="5"/>
      <c r="AZ1958" s="5"/>
    </row>
    <row r="1959" spans="1:52">
      <c r="B1959" s="11" t="s">
        <v>13</v>
      </c>
      <c r="C1959" s="12" t="s">
        <v>14</v>
      </c>
      <c r="D1959" s="28" t="s">
        <v>60</v>
      </c>
      <c r="E1959" s="28"/>
      <c r="F1959" s="81">
        <v>2</v>
      </c>
      <c r="G1959" s="34">
        <f>SUM(F1959)*0.25</f>
        <v>0.5</v>
      </c>
      <c r="H1959" s="23"/>
      <c r="I1959" s="10">
        <f t="shared" si="626"/>
        <v>0</v>
      </c>
      <c r="O1959" s="11" t="s">
        <v>13</v>
      </c>
      <c r="P1959" s="12" t="s">
        <v>14</v>
      </c>
      <c r="Q1959" s="28" t="s">
        <v>60</v>
      </c>
      <c r="R1959" s="28"/>
      <c r="S1959" s="81">
        <v>2</v>
      </c>
      <c r="T1959" s="34">
        <f>SUM(S1959)*0.25</f>
        <v>0.5</v>
      </c>
      <c r="U1959" s="23"/>
      <c r="V1959" s="10">
        <f t="shared" si="627"/>
        <v>0</v>
      </c>
      <c r="W1959" s="5"/>
      <c r="X1959" s="5"/>
      <c r="Y1959" s="5"/>
      <c r="Z1959" s="5"/>
      <c r="AB1959" s="11" t="s">
        <v>13</v>
      </c>
      <c r="AC1959" s="12" t="s">
        <v>14</v>
      </c>
      <c r="AD1959" s="28" t="s">
        <v>60</v>
      </c>
      <c r="AE1959" s="28"/>
      <c r="AF1959" s="81">
        <v>2</v>
      </c>
      <c r="AG1959" s="34">
        <f>SUM(AF1959)*0.25</f>
        <v>0.5</v>
      </c>
      <c r="AH1959" s="23"/>
      <c r="AI1959" s="10">
        <f t="shared" si="628"/>
        <v>0</v>
      </c>
      <c r="AJ1959" s="5"/>
      <c r="AK1959" s="5"/>
      <c r="AL1959" s="5"/>
      <c r="AM1959" s="5"/>
      <c r="AO1959" s="11" t="s">
        <v>13</v>
      </c>
      <c r="AP1959" s="12" t="s">
        <v>14</v>
      </c>
      <c r="AQ1959" s="28" t="s">
        <v>60</v>
      </c>
      <c r="AR1959" s="28"/>
      <c r="AS1959" s="81">
        <v>2</v>
      </c>
      <c r="AT1959" s="34">
        <f>SUM(AS1959)*0.25</f>
        <v>0.5</v>
      </c>
      <c r="AU1959" s="23"/>
      <c r="AV1959" s="10">
        <f t="shared" si="629"/>
        <v>0</v>
      </c>
      <c r="AW1959" s="5"/>
      <c r="AX1959" s="5"/>
      <c r="AY1959" s="5"/>
      <c r="AZ1959" s="5"/>
    </row>
    <row r="1960" spans="1:52">
      <c r="B1960" s="11" t="s">
        <v>13</v>
      </c>
      <c r="C1960" s="12" t="s">
        <v>14</v>
      </c>
      <c r="D1960" s="28" t="s">
        <v>113</v>
      </c>
      <c r="E1960" s="28"/>
      <c r="F1960" s="28"/>
      <c r="G1960" s="34">
        <f>SUM(G1958:G1959)</f>
        <v>0.84015000000000006</v>
      </c>
      <c r="H1960" s="23"/>
      <c r="I1960" s="10">
        <f t="shared" si="626"/>
        <v>0</v>
      </c>
      <c r="O1960" s="11" t="s">
        <v>13</v>
      </c>
      <c r="P1960" s="12" t="s">
        <v>14</v>
      </c>
      <c r="Q1960" s="28" t="s">
        <v>113</v>
      </c>
      <c r="R1960" s="28"/>
      <c r="S1960" s="28"/>
      <c r="T1960" s="34">
        <f>SUM(T1958:T1959)</f>
        <v>0.84015000000000006</v>
      </c>
      <c r="U1960" s="23"/>
      <c r="V1960" s="10">
        <f t="shared" si="627"/>
        <v>0</v>
      </c>
      <c r="W1960" s="5"/>
      <c r="X1960" s="5"/>
      <c r="Y1960" s="5"/>
      <c r="Z1960" s="5"/>
      <c r="AB1960" s="11" t="s">
        <v>13</v>
      </c>
      <c r="AC1960" s="12" t="s">
        <v>14</v>
      </c>
      <c r="AD1960" s="28" t="s">
        <v>113</v>
      </c>
      <c r="AE1960" s="28"/>
      <c r="AF1960" s="28"/>
      <c r="AG1960" s="34">
        <f>SUM(AG1958:AG1959)</f>
        <v>0.85730000000000006</v>
      </c>
      <c r="AH1960" s="23"/>
      <c r="AI1960" s="10">
        <f t="shared" si="628"/>
        <v>0</v>
      </c>
      <c r="AJ1960" s="5"/>
      <c r="AK1960" s="5"/>
      <c r="AL1960" s="5"/>
      <c r="AM1960" s="5"/>
      <c r="AO1960" s="11" t="s">
        <v>13</v>
      </c>
      <c r="AP1960" s="12" t="s">
        <v>14</v>
      </c>
      <c r="AQ1960" s="28" t="s">
        <v>113</v>
      </c>
      <c r="AR1960" s="28"/>
      <c r="AS1960" s="28"/>
      <c r="AT1960" s="34">
        <f>SUM(AT1958:AT1959)</f>
        <v>0.84870000000000001</v>
      </c>
      <c r="AU1960" s="23"/>
      <c r="AV1960" s="10">
        <f t="shared" si="629"/>
        <v>0</v>
      </c>
      <c r="AW1960" s="5"/>
      <c r="AX1960" s="5"/>
      <c r="AY1960" s="5"/>
      <c r="AZ1960" s="5"/>
    </row>
    <row r="1961" spans="1:52">
      <c r="B1961" s="11" t="s">
        <v>13</v>
      </c>
      <c r="C1961" s="12" t="s">
        <v>14</v>
      </c>
      <c r="D1961" s="28" t="s">
        <v>558</v>
      </c>
      <c r="E1961" s="28"/>
      <c r="F1961" s="28"/>
      <c r="G1961" s="34">
        <v>0.5</v>
      </c>
      <c r="H1961" s="23"/>
      <c r="I1961" s="10">
        <f t="shared" si="626"/>
        <v>0</v>
      </c>
      <c r="O1961" s="11" t="s">
        <v>13</v>
      </c>
      <c r="P1961" s="12" t="s">
        <v>14</v>
      </c>
      <c r="Q1961" s="28" t="s">
        <v>558</v>
      </c>
      <c r="R1961" s="28"/>
      <c r="S1961" s="28"/>
      <c r="T1961" s="206">
        <v>0.5</v>
      </c>
      <c r="U1961" s="23"/>
      <c r="V1961" s="10">
        <f t="shared" si="627"/>
        <v>0</v>
      </c>
      <c r="W1961" s="5"/>
      <c r="X1961" s="5"/>
      <c r="Y1961" s="5"/>
      <c r="Z1961" s="5"/>
      <c r="AB1961" s="11" t="s">
        <v>13</v>
      </c>
      <c r="AC1961" s="12" t="s">
        <v>14</v>
      </c>
      <c r="AD1961" s="28" t="s">
        <v>558</v>
      </c>
      <c r="AE1961" s="28"/>
      <c r="AF1961" s="28"/>
      <c r="AG1961" s="206">
        <v>0.5</v>
      </c>
      <c r="AH1961" s="23"/>
      <c r="AI1961" s="10">
        <f t="shared" si="628"/>
        <v>0</v>
      </c>
      <c r="AJ1961" s="5"/>
      <c r="AK1961" s="5"/>
      <c r="AL1961" s="5"/>
      <c r="AM1961" s="5"/>
      <c r="AO1961" s="11" t="s">
        <v>13</v>
      </c>
      <c r="AP1961" s="12" t="s">
        <v>14</v>
      </c>
      <c r="AQ1961" s="28" t="s">
        <v>558</v>
      </c>
      <c r="AR1961" s="28"/>
      <c r="AS1961" s="28"/>
      <c r="AT1961" s="206">
        <v>0.5</v>
      </c>
      <c r="AU1961" s="23"/>
      <c r="AV1961" s="10">
        <f t="shared" si="629"/>
        <v>0</v>
      </c>
      <c r="AW1961" s="5"/>
      <c r="AX1961" s="5"/>
      <c r="AY1961" s="5"/>
      <c r="AZ1961" s="5"/>
    </row>
    <row r="1962" spans="1:52">
      <c r="B1962" s="11" t="s">
        <v>13</v>
      </c>
      <c r="C1962" s="12" t="s">
        <v>15</v>
      </c>
      <c r="D1962" s="28"/>
      <c r="E1962" s="28"/>
      <c r="F1962" s="28"/>
      <c r="G1962" s="34">
        <v>1</v>
      </c>
      <c r="H1962" s="23"/>
      <c r="I1962" s="10">
        <f t="shared" si="626"/>
        <v>0</v>
      </c>
      <c r="O1962" s="11" t="s">
        <v>13</v>
      </c>
      <c r="P1962" s="12" t="s">
        <v>15</v>
      </c>
      <c r="Q1962" s="28"/>
      <c r="R1962" s="28"/>
      <c r="S1962" s="28"/>
      <c r="T1962" s="34">
        <v>1</v>
      </c>
      <c r="U1962" s="23"/>
      <c r="V1962" s="10">
        <f t="shared" si="627"/>
        <v>0</v>
      </c>
      <c r="W1962" s="5"/>
      <c r="X1962" s="5"/>
      <c r="Y1962" s="5"/>
      <c r="Z1962" s="5"/>
      <c r="AB1962" s="11" t="s">
        <v>13</v>
      </c>
      <c r="AC1962" s="12" t="s">
        <v>15</v>
      </c>
      <c r="AD1962" s="28"/>
      <c r="AE1962" s="28"/>
      <c r="AF1962" s="28"/>
      <c r="AG1962" s="34">
        <v>1</v>
      </c>
      <c r="AH1962" s="23"/>
      <c r="AI1962" s="10">
        <f t="shared" si="628"/>
        <v>0</v>
      </c>
      <c r="AJ1962" s="5"/>
      <c r="AK1962" s="5"/>
      <c r="AL1962" s="5"/>
      <c r="AM1962" s="5"/>
      <c r="AO1962" s="11" t="s">
        <v>13</v>
      </c>
      <c r="AP1962" s="12" t="s">
        <v>15</v>
      </c>
      <c r="AQ1962" s="28"/>
      <c r="AR1962" s="28"/>
      <c r="AS1962" s="28"/>
      <c r="AT1962" s="34">
        <v>1</v>
      </c>
      <c r="AU1962" s="23"/>
      <c r="AV1962" s="10">
        <f t="shared" si="629"/>
        <v>0</v>
      </c>
      <c r="AW1962" s="5"/>
      <c r="AX1962" s="5"/>
      <c r="AY1962" s="5"/>
      <c r="AZ1962" s="5"/>
    </row>
    <row r="1963" spans="1:52">
      <c r="B1963" s="11" t="s">
        <v>13</v>
      </c>
      <c r="C1963" s="12" t="s">
        <v>15</v>
      </c>
      <c r="D1963" s="28"/>
      <c r="E1963" s="28"/>
      <c r="F1963" s="28"/>
      <c r="G1963" s="34"/>
      <c r="H1963" s="23"/>
      <c r="I1963" s="10">
        <f t="shared" ref="I1963" si="630">SUM(G1963*H1963)</f>
        <v>0</v>
      </c>
      <c r="O1963" s="11" t="s">
        <v>13</v>
      </c>
      <c r="P1963" s="12" t="s">
        <v>15</v>
      </c>
      <c r="Q1963" s="28"/>
      <c r="R1963" s="28"/>
      <c r="S1963" s="28"/>
      <c r="T1963" s="34"/>
      <c r="U1963" s="23"/>
      <c r="V1963" s="10">
        <f t="shared" ref="V1963" si="631">SUM(T1963*U1963)</f>
        <v>0</v>
      </c>
      <c r="W1963" s="5"/>
      <c r="X1963" s="5"/>
      <c r="Y1963" s="5"/>
      <c r="Z1963" s="5"/>
      <c r="AB1963" s="11" t="s">
        <v>13</v>
      </c>
      <c r="AC1963" s="12" t="s">
        <v>15</v>
      </c>
      <c r="AD1963" s="28"/>
      <c r="AE1963" s="28"/>
      <c r="AF1963" s="28"/>
      <c r="AG1963" s="34"/>
      <c r="AH1963" s="23"/>
      <c r="AI1963" s="10">
        <f t="shared" ref="AI1963" si="632">SUM(AG1963*AH1963)</f>
        <v>0</v>
      </c>
      <c r="AJ1963" s="5"/>
      <c r="AK1963" s="5"/>
      <c r="AL1963" s="5"/>
      <c r="AM1963" s="5"/>
      <c r="AO1963" s="11" t="s">
        <v>13</v>
      </c>
      <c r="AP1963" s="12" t="s">
        <v>15</v>
      </c>
      <c r="AQ1963" s="28"/>
      <c r="AR1963" s="28"/>
      <c r="AS1963" s="28"/>
      <c r="AT1963" s="34"/>
      <c r="AU1963" s="23"/>
      <c r="AV1963" s="10">
        <f t="shared" ref="AV1963" si="633">SUM(AT1963*AU1963)</f>
        <v>0</v>
      </c>
      <c r="AW1963" s="5"/>
      <c r="AX1963" s="5"/>
      <c r="AY1963" s="5"/>
      <c r="AZ1963" s="5"/>
    </row>
    <row r="1964" spans="1:52">
      <c r="B1964" s="11" t="s">
        <v>13</v>
      </c>
      <c r="C1964" s="12" t="s">
        <v>15</v>
      </c>
      <c r="D1964" s="28"/>
      <c r="E1964" s="28"/>
      <c r="F1964" s="28"/>
      <c r="G1964" s="34"/>
      <c r="H1964" s="23"/>
      <c r="I1964" s="10">
        <f t="shared" ref="I1964:I1971" si="634">SUM(G1964*H1964)</f>
        <v>0</v>
      </c>
      <c r="O1964" s="11" t="s">
        <v>13</v>
      </c>
      <c r="P1964" s="12" t="s">
        <v>15</v>
      </c>
      <c r="Q1964" s="28"/>
      <c r="R1964" s="28"/>
      <c r="S1964" s="28"/>
      <c r="T1964" s="34"/>
      <c r="U1964" s="23"/>
      <c r="V1964" s="10">
        <f t="shared" ref="V1964:V1971" si="635">SUM(T1964*U1964)</f>
        <v>0</v>
      </c>
      <c r="W1964" s="5"/>
      <c r="X1964" s="5"/>
      <c r="Y1964" s="5"/>
      <c r="Z1964" s="5"/>
      <c r="AB1964" s="11" t="s">
        <v>13</v>
      </c>
      <c r="AC1964" s="12" t="s">
        <v>15</v>
      </c>
      <c r="AD1964" s="28"/>
      <c r="AE1964" s="28"/>
      <c r="AF1964" s="28"/>
      <c r="AG1964" s="34"/>
      <c r="AH1964" s="23"/>
      <c r="AI1964" s="10">
        <f t="shared" ref="AI1964:AI1971" si="636">SUM(AG1964*AH1964)</f>
        <v>0</v>
      </c>
      <c r="AJ1964" s="5"/>
      <c r="AK1964" s="5"/>
      <c r="AL1964" s="5"/>
      <c r="AM1964" s="5"/>
      <c r="AO1964" s="11" t="s">
        <v>13</v>
      </c>
      <c r="AP1964" s="12" t="s">
        <v>15</v>
      </c>
      <c r="AQ1964" s="28"/>
      <c r="AR1964" s="28"/>
      <c r="AS1964" s="28"/>
      <c r="AT1964" s="34"/>
      <c r="AU1964" s="23"/>
      <c r="AV1964" s="10">
        <f t="shared" ref="AV1964:AV1971" si="637">SUM(AT1964*AU1964)</f>
        <v>0</v>
      </c>
      <c r="AW1964" s="5"/>
      <c r="AX1964" s="5"/>
      <c r="AY1964" s="5"/>
      <c r="AZ1964" s="5"/>
    </row>
    <row r="1965" spans="1:52">
      <c r="B1965" s="11" t="s">
        <v>13</v>
      </c>
      <c r="C1965" s="12" t="s">
        <v>16</v>
      </c>
      <c r="D1965" s="28"/>
      <c r="E1965" s="28"/>
      <c r="F1965" s="28"/>
      <c r="G1965" s="34">
        <f>SUM(G1952)/3</f>
        <v>2.2676666666666669</v>
      </c>
      <c r="H1965" s="23"/>
      <c r="I1965" s="10">
        <f t="shared" si="634"/>
        <v>0</v>
      </c>
      <c r="O1965" s="11" t="s">
        <v>13</v>
      </c>
      <c r="P1965" s="12" t="s">
        <v>16</v>
      </c>
      <c r="Q1965" s="28"/>
      <c r="R1965" s="28"/>
      <c r="S1965" s="28"/>
      <c r="T1965" s="34">
        <f>SUM(T1952)/3</f>
        <v>2.2676666666666669</v>
      </c>
      <c r="U1965" s="23"/>
      <c r="V1965" s="10">
        <f t="shared" si="635"/>
        <v>0</v>
      </c>
      <c r="W1965" s="5"/>
      <c r="X1965" s="5"/>
      <c r="Y1965" s="5"/>
      <c r="Z1965" s="5"/>
      <c r="AB1965" s="11" t="s">
        <v>13</v>
      </c>
      <c r="AC1965" s="12" t="s">
        <v>16</v>
      </c>
      <c r="AD1965" s="28"/>
      <c r="AE1965" s="28"/>
      <c r="AF1965" s="28"/>
      <c r="AG1965" s="34">
        <f>SUM(AG1952)/3</f>
        <v>2.3820000000000001</v>
      </c>
      <c r="AH1965" s="23"/>
      <c r="AI1965" s="10">
        <f t="shared" si="636"/>
        <v>0</v>
      </c>
      <c r="AJ1965" s="5"/>
      <c r="AK1965" s="5"/>
      <c r="AL1965" s="5"/>
      <c r="AM1965" s="5"/>
      <c r="AO1965" s="11" t="s">
        <v>13</v>
      </c>
      <c r="AP1965" s="12" t="s">
        <v>16</v>
      </c>
      <c r="AQ1965" s="28"/>
      <c r="AR1965" s="28"/>
      <c r="AS1965" s="28"/>
      <c r="AT1965" s="34">
        <f>SUM(AT1952)/3</f>
        <v>2.3246666666666669</v>
      </c>
      <c r="AU1965" s="23"/>
      <c r="AV1965" s="10">
        <f t="shared" si="637"/>
        <v>0</v>
      </c>
      <c r="AW1965" s="5"/>
      <c r="AX1965" s="5"/>
      <c r="AY1965" s="5"/>
      <c r="AZ1965" s="5"/>
    </row>
    <row r="1966" spans="1:52">
      <c r="B1966" s="11" t="s">
        <v>13</v>
      </c>
      <c r="C1966" s="12" t="s">
        <v>16</v>
      </c>
      <c r="D1966" s="28"/>
      <c r="E1966" s="28"/>
      <c r="F1966" s="28"/>
      <c r="G1966" s="34"/>
      <c r="H1966" s="23"/>
      <c r="I1966" s="10">
        <f t="shared" si="634"/>
        <v>0</v>
      </c>
      <c r="O1966" s="11" t="s">
        <v>13</v>
      </c>
      <c r="P1966" s="12" t="s">
        <v>16</v>
      </c>
      <c r="Q1966" s="28"/>
      <c r="R1966" s="28"/>
      <c r="S1966" s="28"/>
      <c r="T1966" s="34"/>
      <c r="U1966" s="23"/>
      <c r="V1966" s="10">
        <f t="shared" si="635"/>
        <v>0</v>
      </c>
      <c r="W1966" s="5"/>
      <c r="X1966" s="5"/>
      <c r="Y1966" s="5"/>
      <c r="Z1966" s="5"/>
      <c r="AB1966" s="11" t="s">
        <v>13</v>
      </c>
      <c r="AC1966" s="12" t="s">
        <v>16</v>
      </c>
      <c r="AD1966" s="28"/>
      <c r="AE1966" s="28"/>
      <c r="AF1966" s="28"/>
      <c r="AG1966" s="34"/>
      <c r="AH1966" s="23"/>
      <c r="AI1966" s="10">
        <f t="shared" si="636"/>
        <v>0</v>
      </c>
      <c r="AJ1966" s="5"/>
      <c r="AK1966" s="5"/>
      <c r="AL1966" s="5"/>
      <c r="AM1966" s="5"/>
      <c r="AO1966" s="11" t="s">
        <v>13</v>
      </c>
      <c r="AP1966" s="12" t="s">
        <v>16</v>
      </c>
      <c r="AQ1966" s="28"/>
      <c r="AR1966" s="28"/>
      <c r="AS1966" s="28"/>
      <c r="AT1966" s="34"/>
      <c r="AU1966" s="23"/>
      <c r="AV1966" s="10">
        <f t="shared" si="637"/>
        <v>0</v>
      </c>
      <c r="AW1966" s="5"/>
      <c r="AX1966" s="5"/>
      <c r="AY1966" s="5"/>
      <c r="AZ1966" s="5"/>
    </row>
    <row r="1967" spans="1:52">
      <c r="B1967" s="11" t="s">
        <v>21</v>
      </c>
      <c r="C1967" s="12" t="s">
        <v>14</v>
      </c>
      <c r="D1967" s="28"/>
      <c r="E1967" s="28"/>
      <c r="F1967" s="28"/>
      <c r="G1967" s="22">
        <f>SUM(G1958:G1961)</f>
        <v>2.1802999999999999</v>
      </c>
      <c r="H1967" s="15">
        <v>37.42</v>
      </c>
      <c r="I1967" s="10">
        <f t="shared" si="634"/>
        <v>81.586826000000002</v>
      </c>
      <c r="K1967" s="5">
        <f>SUM(G1967)*I1950</f>
        <v>13.081799999999999</v>
      </c>
      <c r="O1967" s="11" t="s">
        <v>21</v>
      </c>
      <c r="P1967" s="12" t="s">
        <v>14</v>
      </c>
      <c r="Q1967" s="28"/>
      <c r="R1967" s="28"/>
      <c r="S1967" s="28"/>
      <c r="T1967" s="22">
        <f>SUM(T1958:T1961)</f>
        <v>2.1802999999999999</v>
      </c>
      <c r="U1967" s="15">
        <v>37.42</v>
      </c>
      <c r="V1967" s="10">
        <f t="shared" si="635"/>
        <v>81.586826000000002</v>
      </c>
      <c r="W1967" s="5"/>
      <c r="X1967" s="5">
        <f>SUM(T1967)*V1950</f>
        <v>13.081799999999999</v>
      </c>
      <c r="Y1967" s="5"/>
      <c r="Z1967" s="5"/>
      <c r="AB1967" s="11" t="s">
        <v>21</v>
      </c>
      <c r="AC1967" s="12" t="s">
        <v>14</v>
      </c>
      <c r="AD1967" s="28"/>
      <c r="AE1967" s="28"/>
      <c r="AF1967" s="28"/>
      <c r="AG1967" s="22">
        <f>SUM(AG1958:AG1961)</f>
        <v>2.2145999999999999</v>
      </c>
      <c r="AH1967" s="15">
        <v>37.42</v>
      </c>
      <c r="AI1967" s="10">
        <f t="shared" si="636"/>
        <v>82.870332000000005</v>
      </c>
      <c r="AJ1967" s="5"/>
      <c r="AK1967" s="5">
        <f>SUM(AG1967)*AI1950</f>
        <v>13.287599999999999</v>
      </c>
      <c r="AL1967" s="5"/>
      <c r="AM1967" s="5"/>
      <c r="AO1967" s="11" t="s">
        <v>21</v>
      </c>
      <c r="AP1967" s="12" t="s">
        <v>14</v>
      </c>
      <c r="AQ1967" s="28"/>
      <c r="AR1967" s="28"/>
      <c r="AS1967" s="28"/>
      <c r="AT1967" s="22">
        <f>SUM(AT1958:AT1961)</f>
        <v>2.1974</v>
      </c>
      <c r="AU1967" s="15">
        <v>37.42</v>
      </c>
      <c r="AV1967" s="10">
        <f t="shared" si="637"/>
        <v>82.226708000000002</v>
      </c>
      <c r="AW1967" s="5"/>
      <c r="AX1967" s="5">
        <f>SUM(AT1967)*AV1950</f>
        <v>13.1844</v>
      </c>
      <c r="AY1967" s="5"/>
      <c r="AZ1967" s="5"/>
    </row>
    <row r="1968" spans="1:52">
      <c r="B1968" s="11" t="s">
        <v>21</v>
      </c>
      <c r="C1968" s="12" t="s">
        <v>15</v>
      </c>
      <c r="D1968" s="28"/>
      <c r="E1968" s="28"/>
      <c r="F1968" s="28"/>
      <c r="G1968" s="22">
        <f>SUM(G1962:G1964)</f>
        <v>1</v>
      </c>
      <c r="H1968" s="15">
        <v>37.42</v>
      </c>
      <c r="I1968" s="10">
        <f t="shared" si="634"/>
        <v>37.42</v>
      </c>
      <c r="L1968" s="5">
        <f>SUM(G1968)*I1950</f>
        <v>6</v>
      </c>
      <c r="O1968" s="11" t="s">
        <v>21</v>
      </c>
      <c r="P1968" s="12" t="s">
        <v>15</v>
      </c>
      <c r="Q1968" s="28"/>
      <c r="R1968" s="28"/>
      <c r="S1968" s="28"/>
      <c r="T1968" s="22">
        <f>SUM(T1962:T1964)</f>
        <v>1</v>
      </c>
      <c r="U1968" s="15">
        <v>37.42</v>
      </c>
      <c r="V1968" s="10">
        <f t="shared" si="635"/>
        <v>37.42</v>
      </c>
      <c r="W1968" s="5"/>
      <c r="X1968" s="5"/>
      <c r="Y1968" s="5">
        <f>SUM(T1968)*V1950</f>
        <v>6</v>
      </c>
      <c r="Z1968" s="5"/>
      <c r="AB1968" s="11" t="s">
        <v>21</v>
      </c>
      <c r="AC1968" s="12" t="s">
        <v>15</v>
      </c>
      <c r="AD1968" s="28"/>
      <c r="AE1968" s="28"/>
      <c r="AF1968" s="28"/>
      <c r="AG1968" s="22">
        <f>SUM(AG1962:AG1964)</f>
        <v>1</v>
      </c>
      <c r="AH1968" s="15">
        <v>37.42</v>
      </c>
      <c r="AI1968" s="10">
        <f t="shared" si="636"/>
        <v>37.42</v>
      </c>
      <c r="AJ1968" s="5"/>
      <c r="AK1968" s="5"/>
      <c r="AL1968" s="5">
        <f>SUM(AG1968)*AI1950</f>
        <v>6</v>
      </c>
      <c r="AM1968" s="5"/>
      <c r="AO1968" s="11" t="s">
        <v>21</v>
      </c>
      <c r="AP1968" s="12" t="s">
        <v>15</v>
      </c>
      <c r="AQ1968" s="28"/>
      <c r="AR1968" s="28"/>
      <c r="AS1968" s="28"/>
      <c r="AT1968" s="22">
        <f>SUM(AT1962:AT1964)</f>
        <v>1</v>
      </c>
      <c r="AU1968" s="15">
        <v>37.42</v>
      </c>
      <c r="AV1968" s="10">
        <f t="shared" si="637"/>
        <v>37.42</v>
      </c>
      <c r="AW1968" s="5"/>
      <c r="AX1968" s="5"/>
      <c r="AY1968" s="5">
        <f>SUM(AT1968)*AV1950</f>
        <v>6</v>
      </c>
      <c r="AZ1968" s="5"/>
    </row>
    <row r="1969" spans="1:52">
      <c r="B1969" s="11" t="s">
        <v>21</v>
      </c>
      <c r="C1969" s="12" t="s">
        <v>16</v>
      </c>
      <c r="D1969" s="28"/>
      <c r="E1969" s="28"/>
      <c r="F1969" s="28"/>
      <c r="G1969" s="22">
        <f>SUM(G1965:G1966)</f>
        <v>2.2676666666666669</v>
      </c>
      <c r="H1969" s="15">
        <v>37.42</v>
      </c>
      <c r="I1969" s="10">
        <f t="shared" si="634"/>
        <v>84.856086666666684</v>
      </c>
      <c r="M1969" s="5">
        <f>SUM(G1969)*I1950</f>
        <v>13.606000000000002</v>
      </c>
      <c r="O1969" s="11" t="s">
        <v>21</v>
      </c>
      <c r="P1969" s="12" t="s">
        <v>16</v>
      </c>
      <c r="Q1969" s="28"/>
      <c r="R1969" s="28"/>
      <c r="S1969" s="28"/>
      <c r="T1969" s="22">
        <f>SUM(T1965:T1966)</f>
        <v>2.2676666666666669</v>
      </c>
      <c r="U1969" s="15">
        <v>37.42</v>
      </c>
      <c r="V1969" s="10">
        <f t="shared" si="635"/>
        <v>84.856086666666684</v>
      </c>
      <c r="W1969" s="5"/>
      <c r="X1969" s="5"/>
      <c r="Y1969" s="5"/>
      <c r="Z1969" s="5">
        <f>SUM(T1969)*V1950</f>
        <v>13.606000000000002</v>
      </c>
      <c r="AB1969" s="11" t="s">
        <v>21</v>
      </c>
      <c r="AC1969" s="12" t="s">
        <v>16</v>
      </c>
      <c r="AD1969" s="28"/>
      <c r="AE1969" s="28"/>
      <c r="AF1969" s="28"/>
      <c r="AG1969" s="22">
        <f>SUM(AG1965:AG1966)</f>
        <v>2.3820000000000001</v>
      </c>
      <c r="AH1969" s="15">
        <v>37.42</v>
      </c>
      <c r="AI1969" s="10">
        <f t="shared" si="636"/>
        <v>89.134440000000012</v>
      </c>
      <c r="AJ1969" s="5"/>
      <c r="AK1969" s="5"/>
      <c r="AL1969" s="5"/>
      <c r="AM1969" s="5">
        <f>SUM(AG1969)*AI1950</f>
        <v>14.292000000000002</v>
      </c>
      <c r="AO1969" s="11" t="s">
        <v>21</v>
      </c>
      <c r="AP1969" s="12" t="s">
        <v>16</v>
      </c>
      <c r="AQ1969" s="28"/>
      <c r="AR1969" s="28"/>
      <c r="AS1969" s="28"/>
      <c r="AT1969" s="22">
        <f>SUM(AT1965:AT1966)</f>
        <v>2.3246666666666669</v>
      </c>
      <c r="AU1969" s="15">
        <v>37.42</v>
      </c>
      <c r="AV1969" s="10">
        <f t="shared" si="637"/>
        <v>86.989026666666675</v>
      </c>
      <c r="AW1969" s="5"/>
      <c r="AX1969" s="5"/>
      <c r="AY1969" s="5"/>
      <c r="AZ1969" s="5">
        <f>SUM(AT1969)*AV1950</f>
        <v>13.948</v>
      </c>
    </row>
    <row r="1970" spans="1:52">
      <c r="B1970" s="11" t="s">
        <v>13</v>
      </c>
      <c r="C1970" s="12" t="s">
        <v>17</v>
      </c>
      <c r="D1970" s="28"/>
      <c r="E1970" s="28"/>
      <c r="F1970" s="28"/>
      <c r="G1970" s="34">
        <v>0.25</v>
      </c>
      <c r="H1970" s="15">
        <v>37.42</v>
      </c>
      <c r="I1970" s="10">
        <f t="shared" si="634"/>
        <v>9.3550000000000004</v>
      </c>
      <c r="L1970" s="5">
        <f>SUM(G1970)*I1950</f>
        <v>1.5</v>
      </c>
      <c r="O1970" s="11" t="s">
        <v>13</v>
      </c>
      <c r="P1970" s="12" t="s">
        <v>17</v>
      </c>
      <c r="Q1970" s="28"/>
      <c r="R1970" s="28"/>
      <c r="S1970" s="28"/>
      <c r="T1970" s="34">
        <v>0.25</v>
      </c>
      <c r="U1970" s="15">
        <v>37.42</v>
      </c>
      <c r="V1970" s="10">
        <f t="shared" si="635"/>
        <v>9.3550000000000004</v>
      </c>
      <c r="W1970" s="5"/>
      <c r="X1970" s="5"/>
      <c r="Y1970" s="5">
        <f>SUM(T1970)*V1950</f>
        <v>1.5</v>
      </c>
      <c r="Z1970" s="5"/>
      <c r="AB1970" s="11" t="s">
        <v>13</v>
      </c>
      <c r="AC1970" s="12" t="s">
        <v>17</v>
      </c>
      <c r="AD1970" s="28"/>
      <c r="AE1970" s="28"/>
      <c r="AF1970" s="28"/>
      <c r="AG1970" s="34">
        <v>0.25</v>
      </c>
      <c r="AH1970" s="15">
        <v>37.42</v>
      </c>
      <c r="AI1970" s="10">
        <f t="shared" si="636"/>
        <v>9.3550000000000004</v>
      </c>
      <c r="AJ1970" s="5"/>
      <c r="AK1970" s="5"/>
      <c r="AL1970" s="5">
        <f>SUM(AG1970)*AI1950</f>
        <v>1.5</v>
      </c>
      <c r="AM1970" s="5"/>
      <c r="AO1970" s="11" t="s">
        <v>13</v>
      </c>
      <c r="AP1970" s="12" t="s">
        <v>17</v>
      </c>
      <c r="AQ1970" s="28"/>
      <c r="AR1970" s="28"/>
      <c r="AS1970" s="28"/>
      <c r="AT1970" s="34">
        <v>0.25</v>
      </c>
      <c r="AU1970" s="15">
        <v>37.42</v>
      </c>
      <c r="AV1970" s="10">
        <f t="shared" si="637"/>
        <v>9.3550000000000004</v>
      </c>
      <c r="AW1970" s="5"/>
      <c r="AX1970" s="5"/>
      <c r="AY1970" s="5">
        <f>SUM(AT1970)*AV1950</f>
        <v>1.5</v>
      </c>
      <c r="AZ1970" s="5"/>
    </row>
    <row r="1971" spans="1:52">
      <c r="B1971" s="11" t="s">
        <v>12</v>
      </c>
      <c r="C1971" s="12"/>
      <c r="D1971" s="28"/>
      <c r="E1971" s="28"/>
      <c r="F1971" s="28"/>
      <c r="G1971" s="10"/>
      <c r="H1971" s="15">
        <v>37.42</v>
      </c>
      <c r="I1971" s="10">
        <f t="shared" si="634"/>
        <v>0</v>
      </c>
      <c r="O1971" s="11" t="s">
        <v>12</v>
      </c>
      <c r="P1971" s="12"/>
      <c r="Q1971" s="28"/>
      <c r="R1971" s="28"/>
      <c r="S1971" s="28"/>
      <c r="T1971" s="10"/>
      <c r="U1971" s="15">
        <v>37.42</v>
      </c>
      <c r="V1971" s="10">
        <f t="shared" si="635"/>
        <v>0</v>
      </c>
      <c r="W1971" s="5"/>
      <c r="X1971" s="5"/>
      <c r="Y1971" s="5"/>
      <c r="Z1971" s="5"/>
      <c r="AB1971" s="11" t="s">
        <v>12</v>
      </c>
      <c r="AC1971" s="12"/>
      <c r="AD1971" s="28"/>
      <c r="AE1971" s="28"/>
      <c r="AF1971" s="28"/>
      <c r="AG1971" s="10"/>
      <c r="AH1971" s="15">
        <v>37.42</v>
      </c>
      <c r="AI1971" s="10">
        <f t="shared" si="636"/>
        <v>0</v>
      </c>
      <c r="AJ1971" s="5"/>
      <c r="AK1971" s="5"/>
      <c r="AL1971" s="5"/>
      <c r="AM1971" s="5"/>
      <c r="AO1971" s="11" t="s">
        <v>12</v>
      </c>
      <c r="AP1971" s="12"/>
      <c r="AQ1971" s="28"/>
      <c r="AR1971" s="28"/>
      <c r="AS1971" s="28"/>
      <c r="AT1971" s="10"/>
      <c r="AU1971" s="15">
        <v>37.42</v>
      </c>
      <c r="AV1971" s="10">
        <f t="shared" si="637"/>
        <v>0</v>
      </c>
      <c r="AW1971" s="5"/>
      <c r="AX1971" s="5"/>
      <c r="AY1971" s="5"/>
      <c r="AZ1971" s="5"/>
    </row>
    <row r="1972" spans="1:52">
      <c r="B1972" s="11" t="s">
        <v>11</v>
      </c>
      <c r="C1972" s="12"/>
      <c r="D1972" s="28"/>
      <c r="E1972" s="28"/>
      <c r="F1972" s="28"/>
      <c r="G1972" s="10">
        <v>1</v>
      </c>
      <c r="H1972" s="15">
        <f>SUM(I1952:I1971)*0.01</f>
        <v>3.9094202516666674</v>
      </c>
      <c r="I1972" s="10">
        <f>SUM(G1972*H1972)</f>
        <v>3.9094202516666674</v>
      </c>
      <c r="O1972" s="11" t="s">
        <v>11</v>
      </c>
      <c r="P1972" s="12"/>
      <c r="Q1972" s="28"/>
      <c r="R1972" s="28"/>
      <c r="S1972" s="28"/>
      <c r="T1972" s="10">
        <v>1</v>
      </c>
      <c r="U1972" s="15">
        <f>SUM(V1952:V1971)*0.01</f>
        <v>3.5166356266666674</v>
      </c>
      <c r="V1972" s="10">
        <f>SUM(T1972*U1972)</f>
        <v>3.5166356266666674</v>
      </c>
      <c r="W1972" s="5"/>
      <c r="X1972" s="5"/>
      <c r="Y1972" s="5"/>
      <c r="Z1972" s="5"/>
      <c r="AB1972" s="11" t="s">
        <v>11</v>
      </c>
      <c r="AC1972" s="12"/>
      <c r="AD1972" s="28"/>
      <c r="AE1972" s="28"/>
      <c r="AF1972" s="28"/>
      <c r="AG1972" s="10">
        <v>1</v>
      </c>
      <c r="AH1972" s="15">
        <f>SUM(AI1952:AI1971)*0.01</f>
        <v>3.6358807200000012</v>
      </c>
      <c r="AI1972" s="10">
        <f>SUM(AG1972*AH1972)</f>
        <v>3.6358807200000012</v>
      </c>
      <c r="AJ1972" s="5"/>
      <c r="AK1972" s="5"/>
      <c r="AL1972" s="5"/>
      <c r="AM1972" s="5"/>
      <c r="AO1972" s="11" t="s">
        <v>11</v>
      </c>
      <c r="AP1972" s="12"/>
      <c r="AQ1972" s="28"/>
      <c r="AR1972" s="28"/>
      <c r="AS1972" s="28"/>
      <c r="AT1972" s="10">
        <v>1</v>
      </c>
      <c r="AU1972" s="15">
        <f>SUM(AV1952:AV1971)*0.01</f>
        <v>3.5760843466666672</v>
      </c>
      <c r="AV1972" s="10">
        <f>SUM(AT1972*AU1972)</f>
        <v>3.5760843466666672</v>
      </c>
      <c r="AW1972" s="5"/>
      <c r="AX1972" s="5"/>
      <c r="AY1972" s="5"/>
      <c r="AZ1972" s="5"/>
    </row>
    <row r="1973" spans="1:52" s="2" customFormat="1" ht="13.6">
      <c r="B1973" s="8" t="s">
        <v>10</v>
      </c>
      <c r="D1973" s="27"/>
      <c r="E1973" s="27"/>
      <c r="F1973" s="27"/>
      <c r="G1973" s="6">
        <f>SUM(G1967:G1970)</f>
        <v>5.6979666666666668</v>
      </c>
      <c r="H1973" s="14"/>
      <c r="I1973" s="6">
        <f>SUM(I1952:I1972)</f>
        <v>394.85144541833341</v>
      </c>
      <c r="J1973" s="6">
        <f>SUM(I1973)*I1950</f>
        <v>2369.1086725100004</v>
      </c>
      <c r="K1973" s="6">
        <f>SUM(K1967:K1972)</f>
        <v>13.081799999999999</v>
      </c>
      <c r="L1973" s="6">
        <f t="shared" ref="L1973:M1973" si="638">SUM(L1967:L1972)</f>
        <v>7.5</v>
      </c>
      <c r="M1973" s="6">
        <f t="shared" si="638"/>
        <v>13.606000000000002</v>
      </c>
      <c r="O1973" s="8" t="s">
        <v>10</v>
      </c>
      <c r="Q1973" s="27"/>
      <c r="R1973" s="27"/>
      <c r="S1973" s="27"/>
      <c r="T1973" s="6">
        <f>SUM(T1967:T1970)</f>
        <v>5.6979666666666668</v>
      </c>
      <c r="U1973" s="14"/>
      <c r="V1973" s="6">
        <f>SUM(V1952:V1972)</f>
        <v>355.18019829333338</v>
      </c>
      <c r="W1973" s="6">
        <f>SUM(V1973)*V1950</f>
        <v>2131.0811897600001</v>
      </c>
      <c r="X1973" s="6">
        <f>SUM(X1967:X1972)</f>
        <v>13.081799999999999</v>
      </c>
      <c r="Y1973" s="6">
        <f t="shared" ref="Y1973:Z1973" si="639">SUM(Y1967:Y1972)</f>
        <v>7.5</v>
      </c>
      <c r="Z1973" s="6">
        <f t="shared" si="639"/>
        <v>13.606000000000002</v>
      </c>
      <c r="AB1973" s="8" t="s">
        <v>10</v>
      </c>
      <c r="AD1973" s="27"/>
      <c r="AE1973" s="27"/>
      <c r="AF1973" s="27"/>
      <c r="AG1973" s="6">
        <f>SUM(AG1967:AG1970)</f>
        <v>5.8466000000000005</v>
      </c>
      <c r="AH1973" s="14"/>
      <c r="AI1973" s="6">
        <f>SUM(AI1952:AI1972)</f>
        <v>367.22395272000011</v>
      </c>
      <c r="AJ1973" s="6">
        <f>SUM(AI1973)*AI1950</f>
        <v>2203.3437163200006</v>
      </c>
      <c r="AK1973" s="6">
        <f>SUM(AK1967:AK1972)</f>
        <v>13.287599999999999</v>
      </c>
      <c r="AL1973" s="6">
        <f t="shared" ref="AL1973:AM1973" si="640">SUM(AL1967:AL1972)</f>
        <v>7.5</v>
      </c>
      <c r="AM1973" s="6">
        <f t="shared" si="640"/>
        <v>14.292000000000002</v>
      </c>
      <c r="AO1973" s="8" t="s">
        <v>10</v>
      </c>
      <c r="AQ1973" s="27"/>
      <c r="AR1973" s="27"/>
      <c r="AS1973" s="27"/>
      <c r="AT1973" s="6">
        <f>SUM(AT1967:AT1970)</f>
        <v>5.7720666666666673</v>
      </c>
      <c r="AU1973" s="14"/>
      <c r="AV1973" s="6">
        <f>SUM(AV1952:AV1972)</f>
        <v>361.18451901333339</v>
      </c>
      <c r="AW1973" s="6">
        <f>SUM(AV1973)*AV1950</f>
        <v>2167.1071140800004</v>
      </c>
      <c r="AX1973" s="6">
        <f>SUM(AX1967:AX1972)</f>
        <v>13.1844</v>
      </c>
      <c r="AY1973" s="6">
        <f t="shared" ref="AY1973:AZ1973" si="641">SUM(AY1967:AY1972)</f>
        <v>7.5</v>
      </c>
      <c r="AZ1973" s="6">
        <f t="shared" si="641"/>
        <v>13.948</v>
      </c>
    </row>
    <row r="1974" spans="1:52" ht="15.65">
      <c r="A1974" s="3" t="s">
        <v>9</v>
      </c>
      <c r="B1974" s="154" t="s">
        <v>217</v>
      </c>
      <c r="C1974" s="12" t="s">
        <v>409</v>
      </c>
      <c r="D1974" s="26">
        <v>0.95399999999999996</v>
      </c>
      <c r="E1974" s="26">
        <v>2.2999999999999998</v>
      </c>
      <c r="F1974" s="182">
        <v>0.112</v>
      </c>
      <c r="G1974" s="10" t="s">
        <v>581</v>
      </c>
      <c r="H1974" s="13" t="s">
        <v>22</v>
      </c>
      <c r="I1974" s="24">
        <v>1</v>
      </c>
      <c r="N1974" s="3" t="s">
        <v>9</v>
      </c>
      <c r="O1974" s="154" t="s">
        <v>217</v>
      </c>
      <c r="P1974" s="12" t="s">
        <v>409</v>
      </c>
      <c r="Q1974" s="26">
        <v>0.95399999999999996</v>
      </c>
      <c r="R1974" s="26">
        <v>2.2999999999999998</v>
      </c>
      <c r="S1974" s="182">
        <v>0.112</v>
      </c>
      <c r="T1974" s="205" t="s">
        <v>566</v>
      </c>
      <c r="U1974" s="13" t="s">
        <v>22</v>
      </c>
      <c r="V1974" s="24">
        <v>1</v>
      </c>
      <c r="W1974" s="5"/>
      <c r="X1974" s="5"/>
      <c r="Y1974" s="5"/>
      <c r="Z1974" s="5"/>
    </row>
    <row r="1975" spans="1:52" s="2" customFormat="1" ht="13.6">
      <c r="A1975" s="77" t="s">
        <v>118</v>
      </c>
      <c r="B1975" s="8" t="s">
        <v>3</v>
      </c>
      <c r="C1975" s="2" t="s">
        <v>4</v>
      </c>
      <c r="D1975" s="27" t="s">
        <v>5</v>
      </c>
      <c r="E1975" s="27" t="s">
        <v>5</v>
      </c>
      <c r="F1975" s="27" t="s">
        <v>23</v>
      </c>
      <c r="G1975" s="6" t="s">
        <v>6</v>
      </c>
      <c r="H1975" s="14" t="s">
        <v>7</v>
      </c>
      <c r="I1975" s="6" t="s">
        <v>8</v>
      </c>
      <c r="J1975" s="6"/>
      <c r="K1975" s="6" t="s">
        <v>18</v>
      </c>
      <c r="L1975" s="6" t="s">
        <v>19</v>
      </c>
      <c r="M1975" s="6" t="s">
        <v>20</v>
      </c>
      <c r="N1975" s="77" t="s">
        <v>118</v>
      </c>
      <c r="O1975" s="8" t="s">
        <v>3</v>
      </c>
      <c r="P1975" s="2" t="s">
        <v>4</v>
      </c>
      <c r="Q1975" s="27" t="s">
        <v>5</v>
      </c>
      <c r="R1975" s="27" t="s">
        <v>5</v>
      </c>
      <c r="S1975" s="27" t="s">
        <v>23</v>
      </c>
      <c r="T1975" s="6" t="s">
        <v>6</v>
      </c>
      <c r="U1975" s="14" t="s">
        <v>7</v>
      </c>
      <c r="V1975" s="6" t="s">
        <v>8</v>
      </c>
      <c r="W1975" s="6"/>
      <c r="X1975" s="6" t="s">
        <v>18</v>
      </c>
      <c r="Y1975" s="6" t="s">
        <v>19</v>
      </c>
      <c r="Z1975" s="6" t="s">
        <v>20</v>
      </c>
    </row>
    <row r="1976" spans="1:52">
      <c r="A1976" s="30" t="s">
        <v>24</v>
      </c>
      <c r="B1976" s="11" t="s">
        <v>217</v>
      </c>
      <c r="C1976" s="12" t="s">
        <v>109</v>
      </c>
      <c r="D1976" s="28">
        <v>0.125</v>
      </c>
      <c r="E1976" s="28">
        <v>0.05</v>
      </c>
      <c r="F1976" s="28">
        <f t="shared" ref="F1976:F1977" si="642">SUM(D1976*E1976)</f>
        <v>6.2500000000000003E-3</v>
      </c>
      <c r="G1976" s="10">
        <f>SUM(D1974+E1974+E1974+0.4)</f>
        <v>5.9539999999999997</v>
      </c>
      <c r="H1976" s="15">
        <v>3350</v>
      </c>
      <c r="I1976" s="10">
        <f t="shared" ref="I1976:I1977" si="643">SUM(F1976*G1976)*H1976</f>
        <v>124.66187500000001</v>
      </c>
      <c r="N1976" s="30" t="s">
        <v>24</v>
      </c>
      <c r="O1976" s="11" t="s">
        <v>217</v>
      </c>
      <c r="P1976" s="12" t="s">
        <v>109</v>
      </c>
      <c r="Q1976" s="207">
        <v>0.1</v>
      </c>
      <c r="R1976" s="28">
        <v>0.05</v>
      </c>
      <c r="S1976" s="28">
        <f t="shared" ref="S1976:S1977" si="644">SUM(Q1976*R1976)</f>
        <v>5.000000000000001E-3</v>
      </c>
      <c r="T1976" s="10">
        <f>SUM(Q1974+R1974+R1974+0.4)</f>
        <v>5.9539999999999997</v>
      </c>
      <c r="U1976" s="15">
        <v>3350</v>
      </c>
      <c r="V1976" s="10">
        <f t="shared" ref="V1976:V1977" si="645">SUM(S1976*T1976)*U1976</f>
        <v>99.729500000000016</v>
      </c>
      <c r="W1976" s="5"/>
      <c r="X1976" s="5"/>
      <c r="Y1976" s="5"/>
      <c r="Z1976" s="5"/>
    </row>
    <row r="1977" spans="1:52">
      <c r="A1977" s="30" t="s">
        <v>24</v>
      </c>
      <c r="B1977" s="11" t="s">
        <v>580</v>
      </c>
      <c r="C1977" s="12" t="s">
        <v>109</v>
      </c>
      <c r="D1977" s="28">
        <v>0.125</v>
      </c>
      <c r="E1977" s="28">
        <v>2.5000000000000001E-2</v>
      </c>
      <c r="F1977" s="28">
        <f t="shared" si="642"/>
        <v>3.1250000000000002E-3</v>
      </c>
      <c r="G1977" s="10">
        <v>0</v>
      </c>
      <c r="H1977" s="15">
        <v>3091</v>
      </c>
      <c r="I1977" s="10">
        <f t="shared" si="643"/>
        <v>0</v>
      </c>
      <c r="N1977" s="30" t="s">
        <v>24</v>
      </c>
      <c r="O1977" s="11" t="s">
        <v>580</v>
      </c>
      <c r="P1977" s="12" t="s">
        <v>109</v>
      </c>
      <c r="Q1977" s="207">
        <v>0.1</v>
      </c>
      <c r="R1977" s="28">
        <v>2.5000000000000001E-2</v>
      </c>
      <c r="S1977" s="28">
        <f t="shared" si="644"/>
        <v>2.5000000000000005E-3</v>
      </c>
      <c r="T1977" s="10">
        <v>0</v>
      </c>
      <c r="U1977" s="15">
        <v>3091</v>
      </c>
      <c r="V1977" s="10">
        <f t="shared" si="645"/>
        <v>0</v>
      </c>
      <c r="W1977" s="5"/>
      <c r="X1977" s="5"/>
      <c r="Y1977" s="5"/>
      <c r="Z1977" s="5"/>
    </row>
    <row r="1978" spans="1:52">
      <c r="A1978" s="31" t="s">
        <v>39</v>
      </c>
      <c r="B1978" s="11" t="s">
        <v>558</v>
      </c>
      <c r="C1978" s="12"/>
      <c r="D1978" s="28"/>
      <c r="E1978" s="28"/>
      <c r="F1978" s="28"/>
      <c r="G1978" s="10">
        <v>3</v>
      </c>
      <c r="H1978" s="15">
        <v>2.5</v>
      </c>
      <c r="I1978" s="10">
        <f t="shared" ref="I1978:I1980" si="646">SUM(G1978*H1978)</f>
        <v>7.5</v>
      </c>
      <c r="N1978" s="31" t="s">
        <v>39</v>
      </c>
      <c r="O1978" s="11" t="s">
        <v>558</v>
      </c>
      <c r="P1978" s="12"/>
      <c r="Q1978" s="28"/>
      <c r="R1978" s="28"/>
      <c r="S1978" s="28"/>
      <c r="T1978" s="205">
        <v>0</v>
      </c>
      <c r="U1978" s="15">
        <v>2.5</v>
      </c>
      <c r="V1978" s="10">
        <f t="shared" ref="V1978:V1980" si="647">SUM(T1978*U1978)</f>
        <v>0</v>
      </c>
      <c r="W1978" s="5"/>
      <c r="X1978" s="5"/>
      <c r="Y1978" s="5"/>
      <c r="Z1978" s="5"/>
    </row>
    <row r="1979" spans="1:52">
      <c r="A1979" s="31" t="s">
        <v>39</v>
      </c>
      <c r="B1979" s="11" t="s">
        <v>559</v>
      </c>
      <c r="C1979" s="12"/>
      <c r="D1979" s="28"/>
      <c r="E1979" s="28"/>
      <c r="F1979" s="28"/>
      <c r="G1979" s="10">
        <v>3</v>
      </c>
      <c r="H1979" s="15">
        <v>3.5</v>
      </c>
      <c r="I1979" s="10">
        <f t="shared" si="646"/>
        <v>10.5</v>
      </c>
      <c r="N1979" s="31" t="s">
        <v>39</v>
      </c>
      <c r="O1979" s="11" t="s">
        <v>559</v>
      </c>
      <c r="P1979" s="12"/>
      <c r="Q1979" s="28"/>
      <c r="R1979" s="28"/>
      <c r="S1979" s="28"/>
      <c r="T1979" s="10">
        <v>3</v>
      </c>
      <c r="U1979" s="15">
        <v>3.5</v>
      </c>
      <c r="V1979" s="10">
        <f t="shared" si="647"/>
        <v>10.5</v>
      </c>
      <c r="W1979" s="5"/>
      <c r="X1979" s="5"/>
      <c r="Y1979" s="5"/>
      <c r="Z1979" s="5"/>
    </row>
    <row r="1980" spans="1:52">
      <c r="A1980" s="31" t="s">
        <v>39</v>
      </c>
      <c r="B1980" s="11" t="s">
        <v>560</v>
      </c>
      <c r="C1980" s="12"/>
      <c r="D1980" s="28"/>
      <c r="E1980" s="28"/>
      <c r="F1980" s="28"/>
      <c r="G1980" s="10">
        <v>0</v>
      </c>
      <c r="H1980" s="15">
        <v>1.5</v>
      </c>
      <c r="I1980" s="10">
        <f t="shared" si="646"/>
        <v>0</v>
      </c>
      <c r="N1980" s="31" t="s">
        <v>39</v>
      </c>
      <c r="O1980" s="11" t="s">
        <v>560</v>
      </c>
      <c r="P1980" s="12"/>
      <c r="Q1980" s="28"/>
      <c r="R1980" s="28"/>
      <c r="S1980" s="28"/>
      <c r="T1980" s="10">
        <v>0</v>
      </c>
      <c r="U1980" s="15">
        <v>1.5</v>
      </c>
      <c r="V1980" s="10">
        <f t="shared" si="647"/>
        <v>0</v>
      </c>
      <c r="W1980" s="5"/>
      <c r="X1980" s="5"/>
      <c r="Y1980" s="5"/>
      <c r="Z1980" s="5"/>
    </row>
    <row r="1981" spans="1:52">
      <c r="B1981" s="11" t="s">
        <v>27</v>
      </c>
      <c r="C1981" s="12"/>
      <c r="D1981" s="28"/>
      <c r="E1981" s="28"/>
      <c r="F1981" s="28"/>
      <c r="G1981" s="10">
        <f>SUM(G1976)</f>
        <v>5.9539999999999997</v>
      </c>
      <c r="H1981" s="15">
        <f>SUM(D1976+D1976+E1976+E1976)*6</f>
        <v>2.0999999999999996</v>
      </c>
      <c r="I1981" s="10">
        <f t="shared" ref="I1981:I1986" si="648">SUM(G1981*H1981)</f>
        <v>12.503399999999997</v>
      </c>
      <c r="O1981" s="11" t="s">
        <v>27</v>
      </c>
      <c r="P1981" s="12"/>
      <c r="Q1981" s="28"/>
      <c r="R1981" s="28"/>
      <c r="S1981" s="28"/>
      <c r="T1981" s="10">
        <f>SUM(T1976)</f>
        <v>5.9539999999999997</v>
      </c>
      <c r="U1981" s="15">
        <f>SUM(Q1976+Q1976+R1976+R1976)*6</f>
        <v>1.7999999999999998</v>
      </c>
      <c r="V1981" s="10">
        <f t="shared" ref="V1981:V1986" si="649">SUM(T1981*U1981)</f>
        <v>10.717199999999998</v>
      </c>
      <c r="W1981" s="5"/>
      <c r="X1981" s="5"/>
      <c r="Y1981" s="5"/>
      <c r="Z1981" s="5"/>
    </row>
    <row r="1982" spans="1:52">
      <c r="B1982" s="11" t="s">
        <v>13</v>
      </c>
      <c r="C1982" s="12" t="s">
        <v>14</v>
      </c>
      <c r="D1982" s="28" t="s">
        <v>29</v>
      </c>
      <c r="E1982" s="28"/>
      <c r="F1982" s="28">
        <f>SUM(G1976)</f>
        <v>5.9539999999999997</v>
      </c>
      <c r="G1982" s="34">
        <f>SUM(F1982)/20</f>
        <v>0.29769999999999996</v>
      </c>
      <c r="H1982" s="23"/>
      <c r="I1982" s="10">
        <f t="shared" si="648"/>
        <v>0</v>
      </c>
      <c r="O1982" s="11" t="s">
        <v>13</v>
      </c>
      <c r="P1982" s="12" t="s">
        <v>14</v>
      </c>
      <c r="Q1982" s="28" t="s">
        <v>29</v>
      </c>
      <c r="R1982" s="28"/>
      <c r="S1982" s="28">
        <f>SUM(T1976)</f>
        <v>5.9539999999999997</v>
      </c>
      <c r="T1982" s="34">
        <f>SUM(S1982)/20</f>
        <v>0.29769999999999996</v>
      </c>
      <c r="U1982" s="23"/>
      <c r="V1982" s="10">
        <f t="shared" si="649"/>
        <v>0</v>
      </c>
      <c r="W1982" s="5"/>
      <c r="X1982" s="5"/>
      <c r="Y1982" s="5"/>
      <c r="Z1982" s="5"/>
    </row>
    <row r="1983" spans="1:52">
      <c r="B1983" s="11" t="s">
        <v>13</v>
      </c>
      <c r="C1983" s="12" t="s">
        <v>14</v>
      </c>
      <c r="D1983" s="28" t="s">
        <v>60</v>
      </c>
      <c r="E1983" s="28"/>
      <c r="F1983" s="81">
        <v>2</v>
      </c>
      <c r="G1983" s="34">
        <f>SUM(F1983)*0.25</f>
        <v>0.5</v>
      </c>
      <c r="H1983" s="23"/>
      <c r="I1983" s="10">
        <f t="shared" si="648"/>
        <v>0</v>
      </c>
      <c r="O1983" s="11" t="s">
        <v>13</v>
      </c>
      <c r="P1983" s="12" t="s">
        <v>14</v>
      </c>
      <c r="Q1983" s="28" t="s">
        <v>60</v>
      </c>
      <c r="R1983" s="28"/>
      <c r="S1983" s="81">
        <v>2</v>
      </c>
      <c r="T1983" s="34">
        <f>SUM(S1983)*0.25</f>
        <v>0.5</v>
      </c>
      <c r="U1983" s="23"/>
      <c r="V1983" s="10">
        <f t="shared" si="649"/>
        <v>0</v>
      </c>
      <c r="W1983" s="5"/>
      <c r="X1983" s="5"/>
      <c r="Y1983" s="5"/>
      <c r="Z1983" s="5"/>
    </row>
    <row r="1984" spans="1:52">
      <c r="B1984" s="11" t="s">
        <v>13</v>
      </c>
      <c r="C1984" s="12" t="s">
        <v>14</v>
      </c>
      <c r="D1984" s="28" t="s">
        <v>113</v>
      </c>
      <c r="E1984" s="28"/>
      <c r="F1984" s="28"/>
      <c r="G1984" s="34">
        <f>SUM(G1982:G1983)</f>
        <v>0.79769999999999996</v>
      </c>
      <c r="H1984" s="23"/>
      <c r="I1984" s="10">
        <f t="shared" si="648"/>
        <v>0</v>
      </c>
      <c r="O1984" s="11" t="s">
        <v>13</v>
      </c>
      <c r="P1984" s="12" t="s">
        <v>14</v>
      </c>
      <c r="Q1984" s="28" t="s">
        <v>113</v>
      </c>
      <c r="R1984" s="28"/>
      <c r="S1984" s="28"/>
      <c r="T1984" s="34">
        <f>SUM(T1982:T1983)</f>
        <v>0.79769999999999996</v>
      </c>
      <c r="U1984" s="23"/>
      <c r="V1984" s="10">
        <f t="shared" si="649"/>
        <v>0</v>
      </c>
      <c r="W1984" s="5"/>
      <c r="X1984" s="5"/>
      <c r="Y1984" s="5"/>
      <c r="Z1984" s="5"/>
    </row>
    <row r="1985" spans="1:26">
      <c r="B1985" s="11" t="s">
        <v>13</v>
      </c>
      <c r="C1985" s="12" t="s">
        <v>14</v>
      </c>
      <c r="D1985" s="28" t="s">
        <v>558</v>
      </c>
      <c r="E1985" s="28"/>
      <c r="F1985" s="28"/>
      <c r="G1985" s="34">
        <v>0.5</v>
      </c>
      <c r="H1985" s="23"/>
      <c r="I1985" s="10">
        <f t="shared" si="648"/>
        <v>0</v>
      </c>
      <c r="O1985" s="11" t="s">
        <v>13</v>
      </c>
      <c r="P1985" s="12" t="s">
        <v>14</v>
      </c>
      <c r="Q1985" s="28" t="s">
        <v>558</v>
      </c>
      <c r="R1985" s="28"/>
      <c r="S1985" s="28"/>
      <c r="T1985" s="206">
        <v>0.25</v>
      </c>
      <c r="U1985" s="23"/>
      <c r="V1985" s="10">
        <f t="shared" si="649"/>
        <v>0</v>
      </c>
      <c r="W1985" s="5"/>
      <c r="X1985" s="5"/>
      <c r="Y1985" s="5"/>
      <c r="Z1985" s="5"/>
    </row>
    <row r="1986" spans="1:26">
      <c r="B1986" s="11" t="s">
        <v>13</v>
      </c>
      <c r="C1986" s="12" t="s">
        <v>15</v>
      </c>
      <c r="D1986" s="28"/>
      <c r="E1986" s="28"/>
      <c r="F1986" s="28"/>
      <c r="G1986" s="34">
        <v>1</v>
      </c>
      <c r="H1986" s="23"/>
      <c r="I1986" s="10">
        <f t="shared" si="648"/>
        <v>0</v>
      </c>
      <c r="O1986" s="11" t="s">
        <v>13</v>
      </c>
      <c r="P1986" s="12" t="s">
        <v>15</v>
      </c>
      <c r="Q1986" s="28"/>
      <c r="R1986" s="28"/>
      <c r="S1986" s="28"/>
      <c r="T1986" s="34">
        <v>1</v>
      </c>
      <c r="U1986" s="23"/>
      <c r="V1986" s="10">
        <f t="shared" si="649"/>
        <v>0</v>
      </c>
      <c r="W1986" s="5"/>
      <c r="X1986" s="5"/>
      <c r="Y1986" s="5"/>
      <c r="Z1986" s="5"/>
    </row>
    <row r="1987" spans="1:26">
      <c r="B1987" s="11" t="s">
        <v>13</v>
      </c>
      <c r="C1987" s="12" t="s">
        <v>15</v>
      </c>
      <c r="D1987" s="28"/>
      <c r="E1987" s="28"/>
      <c r="F1987" s="28"/>
      <c r="G1987" s="34"/>
      <c r="H1987" s="23"/>
      <c r="I1987" s="10">
        <f t="shared" ref="I1987" si="650">SUM(G1987*H1987)</f>
        <v>0</v>
      </c>
      <c r="O1987" s="11" t="s">
        <v>13</v>
      </c>
      <c r="P1987" s="12" t="s">
        <v>15</v>
      </c>
      <c r="Q1987" s="28"/>
      <c r="R1987" s="28"/>
      <c r="S1987" s="28"/>
      <c r="T1987" s="34"/>
      <c r="U1987" s="23"/>
      <c r="V1987" s="10">
        <f t="shared" ref="V1987" si="651">SUM(T1987*U1987)</f>
        <v>0</v>
      </c>
      <c r="W1987" s="5"/>
      <c r="X1987" s="5"/>
      <c r="Y1987" s="5"/>
      <c r="Z1987" s="5"/>
    </row>
    <row r="1988" spans="1:26">
      <c r="B1988" s="11" t="s">
        <v>13</v>
      </c>
      <c r="C1988" s="12" t="s">
        <v>15</v>
      </c>
      <c r="D1988" s="28"/>
      <c r="E1988" s="28"/>
      <c r="F1988" s="28"/>
      <c r="G1988" s="34"/>
      <c r="H1988" s="23"/>
      <c r="I1988" s="10">
        <f t="shared" ref="I1988:I1995" si="652">SUM(G1988*H1988)</f>
        <v>0</v>
      </c>
      <c r="O1988" s="11" t="s">
        <v>13</v>
      </c>
      <c r="P1988" s="12" t="s">
        <v>15</v>
      </c>
      <c r="Q1988" s="28"/>
      <c r="R1988" s="28"/>
      <c r="S1988" s="28"/>
      <c r="T1988" s="34"/>
      <c r="U1988" s="23"/>
      <c r="V1988" s="10">
        <f t="shared" ref="V1988:V1995" si="653">SUM(T1988*U1988)</f>
        <v>0</v>
      </c>
      <c r="W1988" s="5"/>
      <c r="X1988" s="5"/>
      <c r="Y1988" s="5"/>
      <c r="Z1988" s="5"/>
    </row>
    <row r="1989" spans="1:26">
      <c r="B1989" s="11" t="s">
        <v>13</v>
      </c>
      <c r="C1989" s="12" t="s">
        <v>16</v>
      </c>
      <c r="D1989" s="28"/>
      <c r="E1989" s="28"/>
      <c r="F1989" s="28"/>
      <c r="G1989" s="34">
        <f>SUM(G1976)/3</f>
        <v>1.9846666666666666</v>
      </c>
      <c r="H1989" s="23"/>
      <c r="I1989" s="10">
        <f t="shared" si="652"/>
        <v>0</v>
      </c>
      <c r="O1989" s="11" t="s">
        <v>13</v>
      </c>
      <c r="P1989" s="12" t="s">
        <v>16</v>
      </c>
      <c r="Q1989" s="28"/>
      <c r="R1989" s="28"/>
      <c r="S1989" s="28"/>
      <c r="T1989" s="34">
        <f>SUM(T1976)/3</f>
        <v>1.9846666666666666</v>
      </c>
      <c r="U1989" s="23"/>
      <c r="V1989" s="10">
        <f t="shared" si="653"/>
        <v>0</v>
      </c>
      <c r="W1989" s="5"/>
      <c r="X1989" s="5"/>
      <c r="Y1989" s="5"/>
      <c r="Z1989" s="5"/>
    </row>
    <row r="1990" spans="1:26">
      <c r="B1990" s="11" t="s">
        <v>13</v>
      </c>
      <c r="C1990" s="12" t="s">
        <v>16</v>
      </c>
      <c r="D1990" s="28"/>
      <c r="E1990" s="28"/>
      <c r="F1990" s="28"/>
      <c r="G1990" s="34"/>
      <c r="H1990" s="23"/>
      <c r="I1990" s="10">
        <f t="shared" si="652"/>
        <v>0</v>
      </c>
      <c r="O1990" s="11" t="s">
        <v>13</v>
      </c>
      <c r="P1990" s="12" t="s">
        <v>16</v>
      </c>
      <c r="Q1990" s="28"/>
      <c r="R1990" s="28"/>
      <c r="S1990" s="28"/>
      <c r="T1990" s="34"/>
      <c r="U1990" s="23"/>
      <c r="V1990" s="10">
        <f t="shared" si="653"/>
        <v>0</v>
      </c>
      <c r="W1990" s="5"/>
      <c r="X1990" s="5"/>
      <c r="Y1990" s="5"/>
      <c r="Z1990" s="5"/>
    </row>
    <row r="1991" spans="1:26">
      <c r="B1991" s="11" t="s">
        <v>21</v>
      </c>
      <c r="C1991" s="12" t="s">
        <v>14</v>
      </c>
      <c r="D1991" s="28"/>
      <c r="E1991" s="28"/>
      <c r="F1991" s="28"/>
      <c r="G1991" s="22">
        <f>SUM(G1982:G1985)</f>
        <v>2.0953999999999997</v>
      </c>
      <c r="H1991" s="15">
        <v>37.42</v>
      </c>
      <c r="I1991" s="10">
        <f t="shared" si="652"/>
        <v>78.409867999999989</v>
      </c>
      <c r="K1991" s="5">
        <f>SUM(G1991)*I1974</f>
        <v>2.0953999999999997</v>
      </c>
      <c r="O1991" s="11" t="s">
        <v>21</v>
      </c>
      <c r="P1991" s="12" t="s">
        <v>14</v>
      </c>
      <c r="Q1991" s="28"/>
      <c r="R1991" s="28"/>
      <c r="S1991" s="28"/>
      <c r="T1991" s="22">
        <f>SUM(T1982:T1985)</f>
        <v>1.8453999999999999</v>
      </c>
      <c r="U1991" s="15">
        <v>37.42</v>
      </c>
      <c r="V1991" s="10">
        <f t="shared" si="653"/>
        <v>69.054867999999999</v>
      </c>
      <c r="W1991" s="5"/>
      <c r="X1991" s="5">
        <f>SUM(T1991)*V1974</f>
        <v>1.8453999999999999</v>
      </c>
      <c r="Y1991" s="5"/>
      <c r="Z1991" s="5"/>
    </row>
    <row r="1992" spans="1:26">
      <c r="B1992" s="11" t="s">
        <v>21</v>
      </c>
      <c r="C1992" s="12" t="s">
        <v>15</v>
      </c>
      <c r="D1992" s="28"/>
      <c r="E1992" s="28"/>
      <c r="F1992" s="28"/>
      <c r="G1992" s="22">
        <f>SUM(G1986:G1988)</f>
        <v>1</v>
      </c>
      <c r="H1992" s="15">
        <v>37.42</v>
      </c>
      <c r="I1992" s="10">
        <f t="shared" si="652"/>
        <v>37.42</v>
      </c>
      <c r="L1992" s="5">
        <f>SUM(G1992)*I1974</f>
        <v>1</v>
      </c>
      <c r="O1992" s="11" t="s">
        <v>21</v>
      </c>
      <c r="P1992" s="12" t="s">
        <v>15</v>
      </c>
      <c r="Q1992" s="28"/>
      <c r="R1992" s="28"/>
      <c r="S1992" s="28"/>
      <c r="T1992" s="22">
        <f>SUM(T1986:T1988)</f>
        <v>1</v>
      </c>
      <c r="U1992" s="15">
        <v>37.42</v>
      </c>
      <c r="V1992" s="10">
        <f t="shared" si="653"/>
        <v>37.42</v>
      </c>
      <c r="W1992" s="5"/>
      <c r="X1992" s="5"/>
      <c r="Y1992" s="5">
        <f>SUM(T1992)*V1974</f>
        <v>1</v>
      </c>
      <c r="Z1992" s="5"/>
    </row>
    <row r="1993" spans="1:26">
      <c r="B1993" s="11" t="s">
        <v>21</v>
      </c>
      <c r="C1993" s="12" t="s">
        <v>16</v>
      </c>
      <c r="D1993" s="28"/>
      <c r="E1993" s="28"/>
      <c r="F1993" s="28"/>
      <c r="G1993" s="22">
        <f>SUM(G1989:G1990)</f>
        <v>1.9846666666666666</v>
      </c>
      <c r="H1993" s="15">
        <v>37.42</v>
      </c>
      <c r="I1993" s="10">
        <f t="shared" si="652"/>
        <v>74.266226666666668</v>
      </c>
      <c r="M1993" s="5">
        <f>SUM(G1993)*I1974</f>
        <v>1.9846666666666666</v>
      </c>
      <c r="O1993" s="11" t="s">
        <v>21</v>
      </c>
      <c r="P1993" s="12" t="s">
        <v>16</v>
      </c>
      <c r="Q1993" s="28"/>
      <c r="R1993" s="28"/>
      <c r="S1993" s="28"/>
      <c r="T1993" s="22">
        <f>SUM(T1989:T1990)</f>
        <v>1.9846666666666666</v>
      </c>
      <c r="U1993" s="15">
        <v>37.42</v>
      </c>
      <c r="V1993" s="10">
        <f t="shared" si="653"/>
        <v>74.266226666666668</v>
      </c>
      <c r="W1993" s="5"/>
      <c r="X1993" s="5"/>
      <c r="Y1993" s="5"/>
      <c r="Z1993" s="5">
        <f>SUM(T1993)*V1974</f>
        <v>1.9846666666666666</v>
      </c>
    </row>
    <row r="1994" spans="1:26">
      <c r="B1994" s="11" t="s">
        <v>13</v>
      </c>
      <c r="C1994" s="12" t="s">
        <v>17</v>
      </c>
      <c r="D1994" s="28"/>
      <c r="E1994" s="28"/>
      <c r="F1994" s="28"/>
      <c r="G1994" s="34">
        <v>0.25</v>
      </c>
      <c r="H1994" s="15">
        <v>37.42</v>
      </c>
      <c r="I1994" s="10">
        <f t="shared" si="652"/>
        <v>9.3550000000000004</v>
      </c>
      <c r="L1994" s="5">
        <f>SUM(G1994)*I1974</f>
        <v>0.25</v>
      </c>
      <c r="O1994" s="11" t="s">
        <v>13</v>
      </c>
      <c r="P1994" s="12" t="s">
        <v>17</v>
      </c>
      <c r="Q1994" s="28"/>
      <c r="R1994" s="28"/>
      <c r="S1994" s="28"/>
      <c r="T1994" s="34">
        <v>0.25</v>
      </c>
      <c r="U1994" s="15">
        <v>37.42</v>
      </c>
      <c r="V1994" s="10">
        <f t="shared" si="653"/>
        <v>9.3550000000000004</v>
      </c>
      <c r="W1994" s="5"/>
      <c r="X1994" s="5"/>
      <c r="Y1994" s="5">
        <f>SUM(T1994)*V1974</f>
        <v>0.25</v>
      </c>
      <c r="Z1994" s="5"/>
    </row>
    <row r="1995" spans="1:26">
      <c r="B1995" s="11" t="s">
        <v>12</v>
      </c>
      <c r="C1995" s="12"/>
      <c r="D1995" s="28"/>
      <c r="E1995" s="28"/>
      <c r="F1995" s="28"/>
      <c r="G1995" s="10"/>
      <c r="H1995" s="15">
        <v>37.42</v>
      </c>
      <c r="I1995" s="10">
        <f t="shared" si="652"/>
        <v>0</v>
      </c>
      <c r="O1995" s="11" t="s">
        <v>12</v>
      </c>
      <c r="P1995" s="12"/>
      <c r="Q1995" s="28"/>
      <c r="R1995" s="28"/>
      <c r="S1995" s="28"/>
      <c r="T1995" s="10"/>
      <c r="U1995" s="15">
        <v>37.42</v>
      </c>
      <c r="V1995" s="10">
        <f t="shared" si="653"/>
        <v>0</v>
      </c>
      <c r="W1995" s="5"/>
      <c r="X1995" s="5"/>
      <c r="Y1995" s="5"/>
      <c r="Z1995" s="5"/>
    </row>
    <row r="1996" spans="1:26">
      <c r="B1996" s="11" t="s">
        <v>11</v>
      </c>
      <c r="C1996" s="12"/>
      <c r="D1996" s="28"/>
      <c r="E1996" s="28"/>
      <c r="F1996" s="28"/>
      <c r="G1996" s="10">
        <v>1</v>
      </c>
      <c r="H1996" s="15">
        <f>SUM(I1976:I1995)*0.01</f>
        <v>3.546163696666667</v>
      </c>
      <c r="I1996" s="10">
        <f>SUM(G1996*H1996)</f>
        <v>3.546163696666667</v>
      </c>
      <c r="O1996" s="11" t="s">
        <v>11</v>
      </c>
      <c r="P1996" s="12"/>
      <c r="Q1996" s="28"/>
      <c r="R1996" s="28"/>
      <c r="S1996" s="28"/>
      <c r="T1996" s="10">
        <v>1</v>
      </c>
      <c r="U1996" s="15">
        <f>SUM(V1976:V1995)*0.01</f>
        <v>3.1104279466666673</v>
      </c>
      <c r="V1996" s="10">
        <f>SUM(T1996*U1996)</f>
        <v>3.1104279466666673</v>
      </c>
      <c r="W1996" s="5"/>
      <c r="X1996" s="5"/>
      <c r="Y1996" s="5"/>
      <c r="Z1996" s="5"/>
    </row>
    <row r="1997" spans="1:26" s="2" customFormat="1" ht="13.6">
      <c r="B1997" s="8" t="s">
        <v>10</v>
      </c>
      <c r="D1997" s="27"/>
      <c r="E1997" s="27"/>
      <c r="F1997" s="27"/>
      <c r="G1997" s="6">
        <f>SUM(G1991:G1994)</f>
        <v>5.3300666666666663</v>
      </c>
      <c r="H1997" s="14"/>
      <c r="I1997" s="6">
        <f>SUM(I1976:I1996)</f>
        <v>358.16253336333335</v>
      </c>
      <c r="J1997" s="6">
        <f>SUM(I1997)*I1974</f>
        <v>358.16253336333335</v>
      </c>
      <c r="K1997" s="6">
        <f>SUM(K1991:K1996)</f>
        <v>2.0953999999999997</v>
      </c>
      <c r="L1997" s="6">
        <f t="shared" ref="L1997:M1997" si="654">SUM(L1991:L1996)</f>
        <v>1.25</v>
      </c>
      <c r="M1997" s="6">
        <f t="shared" si="654"/>
        <v>1.9846666666666666</v>
      </c>
      <c r="O1997" s="8" t="s">
        <v>10</v>
      </c>
      <c r="Q1997" s="27"/>
      <c r="R1997" s="27"/>
      <c r="S1997" s="27"/>
      <c r="T1997" s="6">
        <f>SUM(T1991:T1994)</f>
        <v>5.0800666666666663</v>
      </c>
      <c r="U1997" s="14"/>
      <c r="V1997" s="6">
        <f>SUM(V1976:V1996)</f>
        <v>314.15322261333341</v>
      </c>
      <c r="W1997" s="6">
        <f>SUM(V1997)*V1974</f>
        <v>314.15322261333341</v>
      </c>
      <c r="X1997" s="6">
        <f>SUM(X1991:X1996)</f>
        <v>1.8453999999999999</v>
      </c>
      <c r="Y1997" s="6">
        <f t="shared" ref="Y1997:Z1997" si="655">SUM(Y1991:Y1996)</f>
        <v>1.25</v>
      </c>
      <c r="Z1997" s="6">
        <f t="shared" si="655"/>
        <v>1.9846666666666666</v>
      </c>
    </row>
    <row r="1998" spans="1:26" ht="15.65">
      <c r="A1998" s="3" t="s">
        <v>9</v>
      </c>
      <c r="B1998" s="154" t="s">
        <v>217</v>
      </c>
      <c r="C1998" s="12" t="s">
        <v>409</v>
      </c>
      <c r="D1998" s="26">
        <v>1.2969999999999999</v>
      </c>
      <c r="E1998" s="26">
        <v>2.2999999999999998</v>
      </c>
      <c r="F1998" s="182">
        <v>0.112</v>
      </c>
      <c r="G1998" s="10" t="s">
        <v>581</v>
      </c>
      <c r="H1998" s="13" t="s">
        <v>22</v>
      </c>
      <c r="I1998" s="24">
        <v>1</v>
      </c>
      <c r="N1998" s="3" t="s">
        <v>9</v>
      </c>
      <c r="O1998" s="154" t="s">
        <v>217</v>
      </c>
      <c r="P1998" s="12" t="s">
        <v>409</v>
      </c>
      <c r="Q1998" s="26">
        <v>1.2969999999999999</v>
      </c>
      <c r="R1998" s="26">
        <v>2.2999999999999998</v>
      </c>
      <c r="S1998" s="182">
        <v>0.112</v>
      </c>
      <c r="T1998" s="10" t="s">
        <v>581</v>
      </c>
      <c r="U1998" s="13" t="s">
        <v>22</v>
      </c>
      <c r="V1998" s="24">
        <v>1</v>
      </c>
      <c r="W1998" s="5"/>
      <c r="X1998" s="5"/>
      <c r="Y1998" s="5"/>
      <c r="Z1998" s="5"/>
    </row>
    <row r="1999" spans="1:26" s="2" customFormat="1" ht="13.6">
      <c r="A1999" s="77" t="s">
        <v>118</v>
      </c>
      <c r="B1999" s="8" t="s">
        <v>3</v>
      </c>
      <c r="C1999" s="2" t="s">
        <v>4</v>
      </c>
      <c r="D1999" s="27" t="s">
        <v>5</v>
      </c>
      <c r="E1999" s="27" t="s">
        <v>5</v>
      </c>
      <c r="F1999" s="27" t="s">
        <v>23</v>
      </c>
      <c r="G1999" s="6" t="s">
        <v>6</v>
      </c>
      <c r="H1999" s="14" t="s">
        <v>7</v>
      </c>
      <c r="I1999" s="6" t="s">
        <v>8</v>
      </c>
      <c r="J1999" s="6"/>
      <c r="K1999" s="6" t="s">
        <v>18</v>
      </c>
      <c r="L1999" s="6" t="s">
        <v>19</v>
      </c>
      <c r="M1999" s="6" t="s">
        <v>20</v>
      </c>
      <c r="N1999" s="77" t="s">
        <v>118</v>
      </c>
      <c r="O1999" s="8" t="s">
        <v>3</v>
      </c>
      <c r="P1999" s="2" t="s">
        <v>4</v>
      </c>
      <c r="Q1999" s="27" t="s">
        <v>5</v>
      </c>
      <c r="R1999" s="27" t="s">
        <v>5</v>
      </c>
      <c r="S1999" s="27" t="s">
        <v>23</v>
      </c>
      <c r="T1999" s="6" t="s">
        <v>6</v>
      </c>
      <c r="U1999" s="14" t="s">
        <v>7</v>
      </c>
      <c r="V1999" s="6" t="s">
        <v>8</v>
      </c>
      <c r="W1999" s="6"/>
      <c r="X1999" s="6" t="s">
        <v>18</v>
      </c>
      <c r="Y1999" s="6" t="s">
        <v>19</v>
      </c>
      <c r="Z1999" s="6" t="s">
        <v>20</v>
      </c>
    </row>
    <row r="2000" spans="1:26">
      <c r="A2000" s="30" t="s">
        <v>24</v>
      </c>
      <c r="B2000" s="11" t="s">
        <v>217</v>
      </c>
      <c r="C2000" s="12" t="s">
        <v>109</v>
      </c>
      <c r="D2000" s="28">
        <v>0.125</v>
      </c>
      <c r="E2000" s="28">
        <v>0.05</v>
      </c>
      <c r="F2000" s="28">
        <f t="shared" ref="F2000:F2001" si="656">SUM(D2000*E2000)</f>
        <v>6.2500000000000003E-3</v>
      </c>
      <c r="G2000" s="10">
        <f>SUM(D1998+E1998+E1998+0.4)</f>
        <v>6.2969999999999997</v>
      </c>
      <c r="H2000" s="15">
        <v>3350</v>
      </c>
      <c r="I2000" s="10">
        <f t="shared" ref="I2000:I2001" si="657">SUM(F2000*G2000)*H2000</f>
        <v>131.84343750000002</v>
      </c>
      <c r="N2000" s="30" t="s">
        <v>24</v>
      </c>
      <c r="O2000" s="11" t="s">
        <v>217</v>
      </c>
      <c r="P2000" s="12" t="s">
        <v>109</v>
      </c>
      <c r="Q2000" s="28">
        <v>0.125</v>
      </c>
      <c r="R2000" s="28">
        <v>0.05</v>
      </c>
      <c r="S2000" s="28">
        <f t="shared" ref="S2000:S2001" si="658">SUM(Q2000*R2000)</f>
        <v>6.2500000000000003E-3</v>
      </c>
      <c r="T2000" s="10">
        <f>SUM(Q1998+R1998+R1998+0.4)</f>
        <v>6.2969999999999997</v>
      </c>
      <c r="U2000" s="15">
        <v>3350</v>
      </c>
      <c r="V2000" s="10">
        <f t="shared" ref="V2000:V2001" si="659">SUM(S2000*T2000)*U2000</f>
        <v>131.84343750000002</v>
      </c>
      <c r="W2000" s="5"/>
      <c r="X2000" s="5"/>
      <c r="Y2000" s="5"/>
      <c r="Z2000" s="5"/>
    </row>
    <row r="2001" spans="1:26">
      <c r="A2001" s="30" t="s">
        <v>24</v>
      </c>
      <c r="B2001" s="11" t="s">
        <v>580</v>
      </c>
      <c r="C2001" s="12" t="s">
        <v>109</v>
      </c>
      <c r="D2001" s="28">
        <v>0.125</v>
      </c>
      <c r="E2001" s="28">
        <v>2.5000000000000001E-2</v>
      </c>
      <c r="F2001" s="28">
        <f t="shared" si="656"/>
        <v>3.1250000000000002E-3</v>
      </c>
      <c r="G2001" s="10">
        <v>0</v>
      </c>
      <c r="H2001" s="15">
        <v>3091</v>
      </c>
      <c r="I2001" s="10">
        <f t="shared" si="657"/>
        <v>0</v>
      </c>
      <c r="N2001" s="30" t="s">
        <v>24</v>
      </c>
      <c r="O2001" s="11" t="s">
        <v>580</v>
      </c>
      <c r="P2001" s="12" t="s">
        <v>109</v>
      </c>
      <c r="Q2001" s="28">
        <v>0.125</v>
      </c>
      <c r="R2001" s="28">
        <v>2.5000000000000001E-2</v>
      </c>
      <c r="S2001" s="28">
        <f t="shared" si="658"/>
        <v>3.1250000000000002E-3</v>
      </c>
      <c r="T2001" s="10">
        <v>0</v>
      </c>
      <c r="U2001" s="15">
        <v>3091</v>
      </c>
      <c r="V2001" s="10">
        <f t="shared" si="659"/>
        <v>0</v>
      </c>
      <c r="W2001" s="5"/>
      <c r="X2001" s="5"/>
      <c r="Y2001" s="5"/>
      <c r="Z2001" s="5"/>
    </row>
    <row r="2002" spans="1:26">
      <c r="A2002" s="31" t="s">
        <v>39</v>
      </c>
      <c r="B2002" s="11" t="s">
        <v>558</v>
      </c>
      <c r="C2002" s="12"/>
      <c r="D2002" s="28"/>
      <c r="E2002" s="28"/>
      <c r="F2002" s="28"/>
      <c r="G2002" s="10">
        <v>3</v>
      </c>
      <c r="H2002" s="15">
        <v>2.5</v>
      </c>
      <c r="I2002" s="10">
        <f t="shared" ref="I2002:I2004" si="660">SUM(G2002*H2002)</f>
        <v>7.5</v>
      </c>
      <c r="N2002" s="31" t="s">
        <v>39</v>
      </c>
      <c r="O2002" s="11" t="s">
        <v>558</v>
      </c>
      <c r="P2002" s="12"/>
      <c r="Q2002" s="28"/>
      <c r="R2002" s="28"/>
      <c r="S2002" s="28"/>
      <c r="T2002" s="10">
        <v>3</v>
      </c>
      <c r="U2002" s="15">
        <v>2.5</v>
      </c>
      <c r="V2002" s="10">
        <f t="shared" ref="V2002:V2004" si="661">SUM(T2002*U2002)</f>
        <v>7.5</v>
      </c>
      <c r="W2002" s="5"/>
      <c r="X2002" s="5"/>
      <c r="Y2002" s="5"/>
      <c r="Z2002" s="5"/>
    </row>
    <row r="2003" spans="1:26">
      <c r="A2003" s="31" t="s">
        <v>39</v>
      </c>
      <c r="B2003" s="11" t="s">
        <v>559</v>
      </c>
      <c r="C2003" s="12"/>
      <c r="D2003" s="28"/>
      <c r="E2003" s="28"/>
      <c r="F2003" s="28"/>
      <c r="G2003" s="10">
        <v>3</v>
      </c>
      <c r="H2003" s="15">
        <v>3.5</v>
      </c>
      <c r="I2003" s="10">
        <f t="shared" si="660"/>
        <v>10.5</v>
      </c>
      <c r="N2003" s="31" t="s">
        <v>39</v>
      </c>
      <c r="O2003" s="11" t="s">
        <v>559</v>
      </c>
      <c r="P2003" s="12"/>
      <c r="Q2003" s="28"/>
      <c r="R2003" s="28"/>
      <c r="S2003" s="28"/>
      <c r="T2003" s="10">
        <v>3</v>
      </c>
      <c r="U2003" s="15">
        <v>3.5</v>
      </c>
      <c r="V2003" s="10">
        <f t="shared" si="661"/>
        <v>10.5</v>
      </c>
      <c r="W2003" s="5"/>
      <c r="X2003" s="5"/>
      <c r="Y2003" s="5"/>
      <c r="Z2003" s="5"/>
    </row>
    <row r="2004" spans="1:26">
      <c r="A2004" s="31" t="s">
        <v>39</v>
      </c>
      <c r="B2004" s="11" t="s">
        <v>560</v>
      </c>
      <c r="C2004" s="12"/>
      <c r="D2004" s="28"/>
      <c r="E2004" s="28"/>
      <c r="F2004" s="28"/>
      <c r="G2004" s="10">
        <v>0</v>
      </c>
      <c r="H2004" s="15">
        <v>1.5</v>
      </c>
      <c r="I2004" s="10">
        <f t="shared" si="660"/>
        <v>0</v>
      </c>
      <c r="N2004" s="31" t="s">
        <v>39</v>
      </c>
      <c r="O2004" s="11" t="s">
        <v>560</v>
      </c>
      <c r="P2004" s="12"/>
      <c r="Q2004" s="28"/>
      <c r="R2004" s="28"/>
      <c r="S2004" s="28"/>
      <c r="T2004" s="10">
        <v>0</v>
      </c>
      <c r="U2004" s="15">
        <v>1.5</v>
      </c>
      <c r="V2004" s="10">
        <f t="shared" si="661"/>
        <v>0</v>
      </c>
      <c r="W2004" s="5"/>
      <c r="X2004" s="5"/>
      <c r="Y2004" s="5"/>
      <c r="Z2004" s="5"/>
    </row>
    <row r="2005" spans="1:26">
      <c r="B2005" s="11" t="s">
        <v>27</v>
      </c>
      <c r="C2005" s="12"/>
      <c r="D2005" s="28"/>
      <c r="E2005" s="28"/>
      <c r="F2005" s="28"/>
      <c r="G2005" s="10">
        <f>SUM(G2000)</f>
        <v>6.2969999999999997</v>
      </c>
      <c r="H2005" s="15">
        <f>SUM(D2000+D2000+E2000+E2000)*6</f>
        <v>2.0999999999999996</v>
      </c>
      <c r="I2005" s="10">
        <f t="shared" ref="I2005:I2010" si="662">SUM(G2005*H2005)</f>
        <v>13.223699999999997</v>
      </c>
      <c r="O2005" s="11" t="s">
        <v>27</v>
      </c>
      <c r="P2005" s="12"/>
      <c r="Q2005" s="28"/>
      <c r="R2005" s="28"/>
      <c r="S2005" s="28"/>
      <c r="T2005" s="10">
        <f>SUM(T2000)</f>
        <v>6.2969999999999997</v>
      </c>
      <c r="U2005" s="15">
        <f>SUM(Q2000+Q2000+R2000+R2000)*6</f>
        <v>2.0999999999999996</v>
      </c>
      <c r="V2005" s="10">
        <f t="shared" ref="V2005:V2010" si="663">SUM(T2005*U2005)</f>
        <v>13.223699999999997</v>
      </c>
      <c r="W2005" s="5"/>
      <c r="X2005" s="5"/>
      <c r="Y2005" s="5"/>
      <c r="Z2005" s="5"/>
    </row>
    <row r="2006" spans="1:26">
      <c r="B2006" s="11" t="s">
        <v>13</v>
      </c>
      <c r="C2006" s="12" t="s">
        <v>14</v>
      </c>
      <c r="D2006" s="28" t="s">
        <v>29</v>
      </c>
      <c r="E2006" s="28"/>
      <c r="F2006" s="28">
        <f>SUM(G2000)</f>
        <v>6.2969999999999997</v>
      </c>
      <c r="G2006" s="34">
        <f>SUM(F2006)/20</f>
        <v>0.31484999999999996</v>
      </c>
      <c r="H2006" s="23"/>
      <c r="I2006" s="10">
        <f t="shared" si="662"/>
        <v>0</v>
      </c>
      <c r="O2006" s="11" t="s">
        <v>13</v>
      </c>
      <c r="P2006" s="12" t="s">
        <v>14</v>
      </c>
      <c r="Q2006" s="28" t="s">
        <v>29</v>
      </c>
      <c r="R2006" s="28"/>
      <c r="S2006" s="28">
        <f>SUM(T2000)</f>
        <v>6.2969999999999997</v>
      </c>
      <c r="T2006" s="34">
        <f>SUM(S2006)/20</f>
        <v>0.31484999999999996</v>
      </c>
      <c r="U2006" s="23"/>
      <c r="V2006" s="10">
        <f t="shared" si="663"/>
        <v>0</v>
      </c>
      <c r="W2006" s="5"/>
      <c r="X2006" s="5"/>
      <c r="Y2006" s="5"/>
      <c r="Z2006" s="5"/>
    </row>
    <row r="2007" spans="1:26">
      <c r="B2007" s="11" t="s">
        <v>13</v>
      </c>
      <c r="C2007" s="12" t="s">
        <v>14</v>
      </c>
      <c r="D2007" s="28" t="s">
        <v>60</v>
      </c>
      <c r="E2007" s="28"/>
      <c r="F2007" s="81">
        <v>2</v>
      </c>
      <c r="G2007" s="34">
        <f>SUM(F2007)*0.25</f>
        <v>0.5</v>
      </c>
      <c r="H2007" s="23"/>
      <c r="I2007" s="10">
        <f t="shared" si="662"/>
        <v>0</v>
      </c>
      <c r="O2007" s="11" t="s">
        <v>13</v>
      </c>
      <c r="P2007" s="12" t="s">
        <v>14</v>
      </c>
      <c r="Q2007" s="28" t="s">
        <v>60</v>
      </c>
      <c r="R2007" s="28"/>
      <c r="S2007" s="81">
        <v>2</v>
      </c>
      <c r="T2007" s="34">
        <f>SUM(S2007)*0.25</f>
        <v>0.5</v>
      </c>
      <c r="U2007" s="23"/>
      <c r="V2007" s="10">
        <f t="shared" si="663"/>
        <v>0</v>
      </c>
      <c r="W2007" s="5"/>
      <c r="X2007" s="5"/>
      <c r="Y2007" s="5"/>
      <c r="Z2007" s="5"/>
    </row>
    <row r="2008" spans="1:26">
      <c r="B2008" s="11" t="s">
        <v>13</v>
      </c>
      <c r="C2008" s="12" t="s">
        <v>14</v>
      </c>
      <c r="D2008" s="28" t="s">
        <v>113</v>
      </c>
      <c r="E2008" s="28"/>
      <c r="F2008" s="28"/>
      <c r="G2008" s="34">
        <f>SUM(G2006:G2007)</f>
        <v>0.81484999999999996</v>
      </c>
      <c r="H2008" s="23"/>
      <c r="I2008" s="10">
        <f t="shared" si="662"/>
        <v>0</v>
      </c>
      <c r="O2008" s="11" t="s">
        <v>13</v>
      </c>
      <c r="P2008" s="12" t="s">
        <v>14</v>
      </c>
      <c r="Q2008" s="28" t="s">
        <v>113</v>
      </c>
      <c r="R2008" s="28"/>
      <c r="S2008" s="28"/>
      <c r="T2008" s="34">
        <f>SUM(T2006:T2007)</f>
        <v>0.81484999999999996</v>
      </c>
      <c r="U2008" s="23"/>
      <c r="V2008" s="10">
        <f t="shared" si="663"/>
        <v>0</v>
      </c>
      <c r="W2008" s="5"/>
      <c r="X2008" s="5"/>
      <c r="Y2008" s="5"/>
      <c r="Z2008" s="5"/>
    </row>
    <row r="2009" spans="1:26">
      <c r="B2009" s="11" t="s">
        <v>13</v>
      </c>
      <c r="C2009" s="12" t="s">
        <v>14</v>
      </c>
      <c r="D2009" s="28" t="s">
        <v>558</v>
      </c>
      <c r="E2009" s="28"/>
      <c r="F2009" s="28"/>
      <c r="G2009" s="34">
        <v>0.5</v>
      </c>
      <c r="H2009" s="23"/>
      <c r="I2009" s="10">
        <f t="shared" si="662"/>
        <v>0</v>
      </c>
      <c r="O2009" s="11" t="s">
        <v>13</v>
      </c>
      <c r="P2009" s="12" t="s">
        <v>14</v>
      </c>
      <c r="Q2009" s="28" t="s">
        <v>558</v>
      </c>
      <c r="R2009" s="28"/>
      <c r="S2009" s="28"/>
      <c r="T2009" s="34">
        <v>0.5</v>
      </c>
      <c r="U2009" s="23"/>
      <c r="V2009" s="10">
        <f t="shared" si="663"/>
        <v>0</v>
      </c>
      <c r="W2009" s="5"/>
      <c r="X2009" s="5"/>
      <c r="Y2009" s="5"/>
      <c r="Z2009" s="5"/>
    </row>
    <row r="2010" spans="1:26">
      <c r="B2010" s="11" t="s">
        <v>13</v>
      </c>
      <c r="C2010" s="12" t="s">
        <v>15</v>
      </c>
      <c r="D2010" s="28"/>
      <c r="E2010" s="28"/>
      <c r="F2010" s="28"/>
      <c r="G2010" s="34">
        <v>1</v>
      </c>
      <c r="H2010" s="23"/>
      <c r="I2010" s="10">
        <f t="shared" si="662"/>
        <v>0</v>
      </c>
      <c r="O2010" s="11" t="s">
        <v>13</v>
      </c>
      <c r="P2010" s="12" t="s">
        <v>15</v>
      </c>
      <c r="Q2010" s="28"/>
      <c r="R2010" s="28"/>
      <c r="S2010" s="28"/>
      <c r="T2010" s="34">
        <v>1</v>
      </c>
      <c r="U2010" s="23"/>
      <c r="V2010" s="10">
        <f t="shared" si="663"/>
        <v>0</v>
      </c>
      <c r="W2010" s="5"/>
      <c r="X2010" s="5"/>
      <c r="Y2010" s="5"/>
      <c r="Z2010" s="5"/>
    </row>
    <row r="2011" spans="1:26">
      <c r="B2011" s="11" t="s">
        <v>13</v>
      </c>
      <c r="C2011" s="12" t="s">
        <v>15</v>
      </c>
      <c r="D2011" s="28"/>
      <c r="E2011" s="28"/>
      <c r="F2011" s="28"/>
      <c r="G2011" s="34"/>
      <c r="H2011" s="23"/>
      <c r="I2011" s="10">
        <f t="shared" ref="I2011" si="664">SUM(G2011*H2011)</f>
        <v>0</v>
      </c>
      <c r="O2011" s="11" t="s">
        <v>13</v>
      </c>
      <c r="P2011" s="12" t="s">
        <v>15</v>
      </c>
      <c r="Q2011" s="28"/>
      <c r="R2011" s="28"/>
      <c r="S2011" s="28"/>
      <c r="T2011" s="34"/>
      <c r="U2011" s="23"/>
      <c r="V2011" s="10">
        <f t="shared" ref="V2011" si="665">SUM(T2011*U2011)</f>
        <v>0</v>
      </c>
      <c r="W2011" s="5"/>
      <c r="X2011" s="5"/>
      <c r="Y2011" s="5"/>
      <c r="Z2011" s="5"/>
    </row>
    <row r="2012" spans="1:26">
      <c r="B2012" s="11" t="s">
        <v>13</v>
      </c>
      <c r="C2012" s="12" t="s">
        <v>15</v>
      </c>
      <c r="D2012" s="28"/>
      <c r="E2012" s="28"/>
      <c r="F2012" s="28"/>
      <c r="G2012" s="34"/>
      <c r="H2012" s="23"/>
      <c r="I2012" s="10">
        <f t="shared" ref="I2012:I2019" si="666">SUM(G2012*H2012)</f>
        <v>0</v>
      </c>
      <c r="O2012" s="11" t="s">
        <v>13</v>
      </c>
      <c r="P2012" s="12" t="s">
        <v>15</v>
      </c>
      <c r="Q2012" s="28"/>
      <c r="R2012" s="28"/>
      <c r="S2012" s="28"/>
      <c r="T2012" s="34"/>
      <c r="U2012" s="23"/>
      <c r="V2012" s="10">
        <f t="shared" ref="V2012:V2019" si="667">SUM(T2012*U2012)</f>
        <v>0</v>
      </c>
      <c r="W2012" s="5"/>
      <c r="X2012" s="5"/>
      <c r="Y2012" s="5"/>
      <c r="Z2012" s="5"/>
    </row>
    <row r="2013" spans="1:26">
      <c r="B2013" s="11" t="s">
        <v>13</v>
      </c>
      <c r="C2013" s="12" t="s">
        <v>16</v>
      </c>
      <c r="D2013" s="28"/>
      <c r="E2013" s="28"/>
      <c r="F2013" s="28"/>
      <c r="G2013" s="34">
        <f>SUM(G2000)/3</f>
        <v>2.0989999999999998</v>
      </c>
      <c r="H2013" s="23"/>
      <c r="I2013" s="10">
        <f t="shared" si="666"/>
        <v>0</v>
      </c>
      <c r="O2013" s="11" t="s">
        <v>13</v>
      </c>
      <c r="P2013" s="12" t="s">
        <v>16</v>
      </c>
      <c r="Q2013" s="28"/>
      <c r="R2013" s="28"/>
      <c r="S2013" s="28"/>
      <c r="T2013" s="34">
        <f>SUM(T2000)/3</f>
        <v>2.0989999999999998</v>
      </c>
      <c r="U2013" s="23"/>
      <c r="V2013" s="10">
        <f t="shared" si="667"/>
        <v>0</v>
      </c>
      <c r="W2013" s="5"/>
      <c r="X2013" s="5"/>
      <c r="Y2013" s="5"/>
      <c r="Z2013" s="5"/>
    </row>
    <row r="2014" spans="1:26">
      <c r="B2014" s="11" t="s">
        <v>13</v>
      </c>
      <c r="C2014" s="12" t="s">
        <v>16</v>
      </c>
      <c r="D2014" s="28"/>
      <c r="E2014" s="28"/>
      <c r="F2014" s="28"/>
      <c r="G2014" s="34"/>
      <c r="H2014" s="23"/>
      <c r="I2014" s="10">
        <f t="shared" si="666"/>
        <v>0</v>
      </c>
      <c r="O2014" s="11" t="s">
        <v>13</v>
      </c>
      <c r="P2014" s="12" t="s">
        <v>16</v>
      </c>
      <c r="Q2014" s="28"/>
      <c r="R2014" s="28"/>
      <c r="S2014" s="28"/>
      <c r="T2014" s="34"/>
      <c r="U2014" s="23"/>
      <c r="V2014" s="10">
        <f t="shared" si="667"/>
        <v>0</v>
      </c>
      <c r="W2014" s="5"/>
      <c r="X2014" s="5"/>
      <c r="Y2014" s="5"/>
      <c r="Z2014" s="5"/>
    </row>
    <row r="2015" spans="1:26">
      <c r="B2015" s="11" t="s">
        <v>21</v>
      </c>
      <c r="C2015" s="12" t="s">
        <v>14</v>
      </c>
      <c r="D2015" s="28"/>
      <c r="E2015" s="28"/>
      <c r="F2015" s="28"/>
      <c r="G2015" s="22">
        <f>SUM(G2006:G2009)</f>
        <v>2.1296999999999997</v>
      </c>
      <c r="H2015" s="15">
        <v>37.42</v>
      </c>
      <c r="I2015" s="10">
        <f t="shared" si="666"/>
        <v>79.693373999999991</v>
      </c>
      <c r="K2015" s="5">
        <f>SUM(G2015)*I1998</f>
        <v>2.1296999999999997</v>
      </c>
      <c r="O2015" s="11" t="s">
        <v>21</v>
      </c>
      <c r="P2015" s="12" t="s">
        <v>14</v>
      </c>
      <c r="Q2015" s="28"/>
      <c r="R2015" s="28"/>
      <c r="S2015" s="28"/>
      <c r="T2015" s="22">
        <f>SUM(T2006:T2009)</f>
        <v>2.1296999999999997</v>
      </c>
      <c r="U2015" s="15">
        <v>37.42</v>
      </c>
      <c r="V2015" s="10">
        <f t="shared" si="667"/>
        <v>79.693373999999991</v>
      </c>
      <c r="W2015" s="5"/>
      <c r="X2015" s="5">
        <f>SUM(T2015)*V1998</f>
        <v>2.1296999999999997</v>
      </c>
      <c r="Y2015" s="5"/>
      <c r="Z2015" s="5"/>
    </row>
    <row r="2016" spans="1:26">
      <c r="B2016" s="11" t="s">
        <v>21</v>
      </c>
      <c r="C2016" s="12" t="s">
        <v>15</v>
      </c>
      <c r="D2016" s="28"/>
      <c r="E2016" s="28"/>
      <c r="F2016" s="28"/>
      <c r="G2016" s="22">
        <f>SUM(G2010:G2012)</f>
        <v>1</v>
      </c>
      <c r="H2016" s="15">
        <v>37.42</v>
      </c>
      <c r="I2016" s="10">
        <f t="shared" si="666"/>
        <v>37.42</v>
      </c>
      <c r="L2016" s="5">
        <f>SUM(G2016)*I1998</f>
        <v>1</v>
      </c>
      <c r="O2016" s="11" t="s">
        <v>21</v>
      </c>
      <c r="P2016" s="12" t="s">
        <v>15</v>
      </c>
      <c r="Q2016" s="28"/>
      <c r="R2016" s="28"/>
      <c r="S2016" s="28"/>
      <c r="T2016" s="22">
        <f>SUM(T2010:T2012)</f>
        <v>1</v>
      </c>
      <c r="U2016" s="15">
        <v>37.42</v>
      </c>
      <c r="V2016" s="10">
        <f t="shared" si="667"/>
        <v>37.42</v>
      </c>
      <c r="W2016" s="5"/>
      <c r="X2016" s="5"/>
      <c r="Y2016" s="5">
        <f>SUM(T2016)*V1998</f>
        <v>1</v>
      </c>
      <c r="Z2016" s="5"/>
    </row>
    <row r="2017" spans="1:26">
      <c r="B2017" s="11" t="s">
        <v>21</v>
      </c>
      <c r="C2017" s="12" t="s">
        <v>16</v>
      </c>
      <c r="D2017" s="28"/>
      <c r="E2017" s="28"/>
      <c r="F2017" s="28"/>
      <c r="G2017" s="22">
        <f>SUM(G2013:G2014)</f>
        <v>2.0989999999999998</v>
      </c>
      <c r="H2017" s="15">
        <v>37.42</v>
      </c>
      <c r="I2017" s="10">
        <f t="shared" si="666"/>
        <v>78.544579999999996</v>
      </c>
      <c r="M2017" s="5">
        <f>SUM(G2017)*I1998</f>
        <v>2.0989999999999998</v>
      </c>
      <c r="O2017" s="11" t="s">
        <v>21</v>
      </c>
      <c r="P2017" s="12" t="s">
        <v>16</v>
      </c>
      <c r="Q2017" s="28"/>
      <c r="R2017" s="28"/>
      <c r="S2017" s="28"/>
      <c r="T2017" s="22">
        <f>SUM(T2013:T2014)</f>
        <v>2.0989999999999998</v>
      </c>
      <c r="U2017" s="15">
        <v>37.42</v>
      </c>
      <c r="V2017" s="10">
        <f t="shared" si="667"/>
        <v>78.544579999999996</v>
      </c>
      <c r="W2017" s="5"/>
      <c r="X2017" s="5"/>
      <c r="Y2017" s="5"/>
      <c r="Z2017" s="5">
        <f>SUM(T2017)*V1998</f>
        <v>2.0989999999999998</v>
      </c>
    </row>
    <row r="2018" spans="1:26">
      <c r="B2018" s="11" t="s">
        <v>13</v>
      </c>
      <c r="C2018" s="12" t="s">
        <v>17</v>
      </c>
      <c r="D2018" s="28"/>
      <c r="E2018" s="28"/>
      <c r="F2018" s="28"/>
      <c r="G2018" s="34">
        <v>0.25</v>
      </c>
      <c r="H2018" s="15">
        <v>37.42</v>
      </c>
      <c r="I2018" s="10">
        <f t="shared" si="666"/>
        <v>9.3550000000000004</v>
      </c>
      <c r="L2018" s="5">
        <f>SUM(G2018)*I1998</f>
        <v>0.25</v>
      </c>
      <c r="O2018" s="11" t="s">
        <v>13</v>
      </c>
      <c r="P2018" s="12" t="s">
        <v>17</v>
      </c>
      <c r="Q2018" s="28"/>
      <c r="R2018" s="28"/>
      <c r="S2018" s="28"/>
      <c r="T2018" s="34">
        <v>0.25</v>
      </c>
      <c r="U2018" s="15">
        <v>37.42</v>
      </c>
      <c r="V2018" s="10">
        <f t="shared" si="667"/>
        <v>9.3550000000000004</v>
      </c>
      <c r="W2018" s="5"/>
      <c r="X2018" s="5"/>
      <c r="Y2018" s="5">
        <f>SUM(T2018)*V1998</f>
        <v>0.25</v>
      </c>
      <c r="Z2018" s="5"/>
    </row>
    <row r="2019" spans="1:26">
      <c r="B2019" s="11" t="s">
        <v>12</v>
      </c>
      <c r="C2019" s="12"/>
      <c r="D2019" s="28"/>
      <c r="E2019" s="28"/>
      <c r="F2019" s="28"/>
      <c r="G2019" s="10"/>
      <c r="H2019" s="15">
        <v>37.42</v>
      </c>
      <c r="I2019" s="10">
        <f t="shared" si="666"/>
        <v>0</v>
      </c>
      <c r="O2019" s="11" t="s">
        <v>12</v>
      </c>
      <c r="P2019" s="12"/>
      <c r="Q2019" s="28"/>
      <c r="R2019" s="28"/>
      <c r="S2019" s="28"/>
      <c r="T2019" s="10"/>
      <c r="U2019" s="15">
        <v>37.42</v>
      </c>
      <c r="V2019" s="10">
        <f t="shared" si="667"/>
        <v>0</v>
      </c>
      <c r="W2019" s="5"/>
      <c r="X2019" s="5"/>
      <c r="Y2019" s="5"/>
      <c r="Z2019" s="5"/>
    </row>
    <row r="2020" spans="1:26">
      <c r="B2020" s="11" t="s">
        <v>11</v>
      </c>
      <c r="C2020" s="12"/>
      <c r="D2020" s="28"/>
      <c r="E2020" s="28"/>
      <c r="F2020" s="28"/>
      <c r="G2020" s="10">
        <v>1</v>
      </c>
      <c r="H2020" s="15">
        <f>SUM(I2000:I2019)*0.01</f>
        <v>3.6808009150000003</v>
      </c>
      <c r="I2020" s="10">
        <f>SUM(G2020*H2020)</f>
        <v>3.6808009150000003</v>
      </c>
      <c r="O2020" s="11" t="s">
        <v>11</v>
      </c>
      <c r="P2020" s="12"/>
      <c r="Q2020" s="28"/>
      <c r="R2020" s="28"/>
      <c r="S2020" s="28"/>
      <c r="T2020" s="10">
        <v>1</v>
      </c>
      <c r="U2020" s="15">
        <f>SUM(V2000:V2019)*0.01</f>
        <v>3.6808009150000003</v>
      </c>
      <c r="V2020" s="10">
        <f>SUM(T2020*U2020)</f>
        <v>3.6808009150000003</v>
      </c>
      <c r="W2020" s="5"/>
      <c r="X2020" s="5"/>
      <c r="Y2020" s="5"/>
      <c r="Z2020" s="5"/>
    </row>
    <row r="2021" spans="1:26" s="2" customFormat="1" ht="13.6">
      <c r="B2021" s="8" t="s">
        <v>10</v>
      </c>
      <c r="D2021" s="27"/>
      <c r="E2021" s="27"/>
      <c r="F2021" s="27"/>
      <c r="G2021" s="6">
        <f>SUM(G2015:G2018)</f>
        <v>5.4786999999999999</v>
      </c>
      <c r="H2021" s="14"/>
      <c r="I2021" s="6">
        <f>SUM(I2000:I2020)</f>
        <v>371.76089241500006</v>
      </c>
      <c r="J2021" s="6">
        <f>SUM(I2021)*I1998</f>
        <v>371.76089241500006</v>
      </c>
      <c r="K2021" s="6">
        <f>SUM(K2015:K2020)</f>
        <v>2.1296999999999997</v>
      </c>
      <c r="L2021" s="6">
        <f t="shared" ref="L2021:M2021" si="668">SUM(L2015:L2020)</f>
        <v>1.25</v>
      </c>
      <c r="M2021" s="6">
        <f t="shared" si="668"/>
        <v>2.0989999999999998</v>
      </c>
      <c r="O2021" s="8" t="s">
        <v>10</v>
      </c>
      <c r="Q2021" s="27"/>
      <c r="R2021" s="27"/>
      <c r="S2021" s="27"/>
      <c r="T2021" s="6">
        <f>SUM(T2015:T2018)</f>
        <v>5.4786999999999999</v>
      </c>
      <c r="U2021" s="14"/>
      <c r="V2021" s="6">
        <f>SUM(V2000:V2020)</f>
        <v>371.76089241500006</v>
      </c>
      <c r="W2021" s="6">
        <f>SUM(V2021)*V1998</f>
        <v>371.76089241500006</v>
      </c>
      <c r="X2021" s="6">
        <f>SUM(X2015:X2020)</f>
        <v>2.1296999999999997</v>
      </c>
      <c r="Y2021" s="6">
        <f t="shared" ref="Y2021:Z2021" si="669">SUM(Y2015:Y2020)</f>
        <v>1.25</v>
      </c>
      <c r="Z2021" s="6">
        <f t="shared" si="669"/>
        <v>2.0989999999999998</v>
      </c>
    </row>
    <row r="2022" spans="1:26" ht="15.65">
      <c r="A2022" s="3" t="s">
        <v>9</v>
      </c>
      <c r="B2022" s="154" t="s">
        <v>217</v>
      </c>
      <c r="C2022" s="12" t="s">
        <v>409</v>
      </c>
      <c r="D2022" s="26">
        <v>1.554</v>
      </c>
      <c r="E2022" s="26">
        <v>2.2999999999999998</v>
      </c>
      <c r="F2022" s="182">
        <v>0.112</v>
      </c>
      <c r="G2022" s="10" t="s">
        <v>581</v>
      </c>
      <c r="H2022" s="13" t="s">
        <v>22</v>
      </c>
      <c r="I2022" s="24">
        <v>1</v>
      </c>
      <c r="N2022" s="3" t="s">
        <v>9</v>
      </c>
      <c r="O2022" s="154" t="s">
        <v>217</v>
      </c>
      <c r="P2022" s="12" t="s">
        <v>409</v>
      </c>
      <c r="Q2022" s="26">
        <v>1.554</v>
      </c>
      <c r="R2022" s="26">
        <v>2.2999999999999998</v>
      </c>
      <c r="S2022" s="182">
        <v>0.112</v>
      </c>
      <c r="T2022" s="10" t="s">
        <v>581</v>
      </c>
      <c r="U2022" s="13" t="s">
        <v>22</v>
      </c>
      <c r="V2022" s="24">
        <v>1</v>
      </c>
      <c r="W2022" s="5"/>
      <c r="X2022" s="5"/>
      <c r="Y2022" s="5"/>
      <c r="Z2022" s="5"/>
    </row>
    <row r="2023" spans="1:26" s="2" customFormat="1" ht="13.6">
      <c r="A2023" s="77" t="s">
        <v>118</v>
      </c>
      <c r="B2023" s="8" t="s">
        <v>3</v>
      </c>
      <c r="C2023" s="2" t="s">
        <v>4</v>
      </c>
      <c r="D2023" s="27" t="s">
        <v>5</v>
      </c>
      <c r="E2023" s="27" t="s">
        <v>5</v>
      </c>
      <c r="F2023" s="27" t="s">
        <v>23</v>
      </c>
      <c r="G2023" s="6" t="s">
        <v>6</v>
      </c>
      <c r="H2023" s="14" t="s">
        <v>7</v>
      </c>
      <c r="I2023" s="6" t="s">
        <v>8</v>
      </c>
      <c r="J2023" s="6"/>
      <c r="K2023" s="6" t="s">
        <v>18</v>
      </c>
      <c r="L2023" s="6" t="s">
        <v>19</v>
      </c>
      <c r="M2023" s="6" t="s">
        <v>20</v>
      </c>
      <c r="N2023" s="77" t="s">
        <v>118</v>
      </c>
      <c r="O2023" s="8" t="s">
        <v>3</v>
      </c>
      <c r="P2023" s="2" t="s">
        <v>4</v>
      </c>
      <c r="Q2023" s="27" t="s">
        <v>5</v>
      </c>
      <c r="R2023" s="27" t="s">
        <v>5</v>
      </c>
      <c r="S2023" s="27" t="s">
        <v>23</v>
      </c>
      <c r="T2023" s="6" t="s">
        <v>6</v>
      </c>
      <c r="U2023" s="14" t="s">
        <v>7</v>
      </c>
      <c r="V2023" s="6" t="s">
        <v>8</v>
      </c>
      <c r="W2023" s="6"/>
      <c r="X2023" s="6" t="s">
        <v>18</v>
      </c>
      <c r="Y2023" s="6" t="s">
        <v>19</v>
      </c>
      <c r="Z2023" s="6" t="s">
        <v>20</v>
      </c>
    </row>
    <row r="2024" spans="1:26">
      <c r="A2024" s="30" t="s">
        <v>24</v>
      </c>
      <c r="B2024" s="11" t="s">
        <v>217</v>
      </c>
      <c r="C2024" s="12" t="s">
        <v>109</v>
      </c>
      <c r="D2024" s="28">
        <v>0.125</v>
      </c>
      <c r="E2024" s="28">
        <v>0.05</v>
      </c>
      <c r="F2024" s="28">
        <f t="shared" ref="F2024:F2025" si="670">SUM(D2024*E2024)</f>
        <v>6.2500000000000003E-3</v>
      </c>
      <c r="G2024" s="10">
        <f>SUM(D2022+E2022+E2022+0.4)</f>
        <v>6.5540000000000003</v>
      </c>
      <c r="H2024" s="15">
        <v>3350</v>
      </c>
      <c r="I2024" s="10">
        <f t="shared" ref="I2024:I2025" si="671">SUM(F2024*G2024)*H2024</f>
        <v>137.22437500000001</v>
      </c>
      <c r="N2024" s="30" t="s">
        <v>24</v>
      </c>
      <c r="O2024" s="11" t="s">
        <v>217</v>
      </c>
      <c r="P2024" s="12" t="s">
        <v>109</v>
      </c>
      <c r="Q2024" s="28">
        <v>0.125</v>
      </c>
      <c r="R2024" s="28">
        <v>0.05</v>
      </c>
      <c r="S2024" s="28">
        <f t="shared" ref="S2024:S2025" si="672">SUM(Q2024*R2024)</f>
        <v>6.2500000000000003E-3</v>
      </c>
      <c r="T2024" s="10">
        <f>SUM(Q2022+R2022+R2022+0.4)</f>
        <v>6.5540000000000003</v>
      </c>
      <c r="U2024" s="15">
        <v>3350</v>
      </c>
      <c r="V2024" s="10">
        <f t="shared" ref="V2024:V2025" si="673">SUM(S2024*T2024)*U2024</f>
        <v>137.22437500000001</v>
      </c>
      <c r="W2024" s="5"/>
      <c r="X2024" s="5"/>
      <c r="Y2024" s="5"/>
      <c r="Z2024" s="5"/>
    </row>
    <row r="2025" spans="1:26">
      <c r="A2025" s="30" t="s">
        <v>24</v>
      </c>
      <c r="B2025" s="11" t="s">
        <v>580</v>
      </c>
      <c r="C2025" s="12" t="s">
        <v>109</v>
      </c>
      <c r="D2025" s="28">
        <v>0.125</v>
      </c>
      <c r="E2025" s="28">
        <v>2.5000000000000001E-2</v>
      </c>
      <c r="F2025" s="28">
        <f t="shared" si="670"/>
        <v>3.1250000000000002E-3</v>
      </c>
      <c r="G2025" s="10">
        <v>0</v>
      </c>
      <c r="H2025" s="15">
        <v>3091</v>
      </c>
      <c r="I2025" s="10">
        <f t="shared" si="671"/>
        <v>0</v>
      </c>
      <c r="N2025" s="30" t="s">
        <v>24</v>
      </c>
      <c r="O2025" s="11" t="s">
        <v>580</v>
      </c>
      <c r="P2025" s="12" t="s">
        <v>109</v>
      </c>
      <c r="Q2025" s="28">
        <v>0.125</v>
      </c>
      <c r="R2025" s="28">
        <v>2.5000000000000001E-2</v>
      </c>
      <c r="S2025" s="28">
        <f t="shared" si="672"/>
        <v>3.1250000000000002E-3</v>
      </c>
      <c r="T2025" s="10">
        <v>0</v>
      </c>
      <c r="U2025" s="15">
        <v>3091</v>
      </c>
      <c r="V2025" s="10">
        <f t="shared" si="673"/>
        <v>0</v>
      </c>
      <c r="W2025" s="5"/>
      <c r="X2025" s="5"/>
      <c r="Y2025" s="5"/>
      <c r="Z2025" s="5"/>
    </row>
    <row r="2026" spans="1:26">
      <c r="A2026" s="31" t="s">
        <v>39</v>
      </c>
      <c r="B2026" s="11" t="s">
        <v>558</v>
      </c>
      <c r="C2026" s="12"/>
      <c r="D2026" s="28"/>
      <c r="E2026" s="28"/>
      <c r="F2026" s="28"/>
      <c r="G2026" s="10">
        <v>3</v>
      </c>
      <c r="H2026" s="15">
        <v>2.5</v>
      </c>
      <c r="I2026" s="10">
        <f t="shared" ref="I2026:I2028" si="674">SUM(G2026*H2026)</f>
        <v>7.5</v>
      </c>
      <c r="N2026" s="31" t="s">
        <v>39</v>
      </c>
      <c r="O2026" s="11" t="s">
        <v>558</v>
      </c>
      <c r="P2026" s="12"/>
      <c r="Q2026" s="28"/>
      <c r="R2026" s="28"/>
      <c r="S2026" s="28"/>
      <c r="T2026" s="10">
        <v>3</v>
      </c>
      <c r="U2026" s="15">
        <v>2.5</v>
      </c>
      <c r="V2026" s="10">
        <f t="shared" ref="V2026:V2028" si="675">SUM(T2026*U2026)</f>
        <v>7.5</v>
      </c>
      <c r="W2026" s="5"/>
      <c r="X2026" s="5"/>
      <c r="Y2026" s="5"/>
      <c r="Z2026" s="5"/>
    </row>
    <row r="2027" spans="1:26">
      <c r="A2027" s="31" t="s">
        <v>39</v>
      </c>
      <c r="B2027" s="11" t="s">
        <v>559</v>
      </c>
      <c r="C2027" s="12"/>
      <c r="D2027" s="28"/>
      <c r="E2027" s="28"/>
      <c r="F2027" s="28"/>
      <c r="G2027" s="10">
        <v>3</v>
      </c>
      <c r="H2027" s="15">
        <v>3.5</v>
      </c>
      <c r="I2027" s="10">
        <f t="shared" si="674"/>
        <v>10.5</v>
      </c>
      <c r="N2027" s="31" t="s">
        <v>39</v>
      </c>
      <c r="O2027" s="11" t="s">
        <v>559</v>
      </c>
      <c r="P2027" s="12"/>
      <c r="Q2027" s="28"/>
      <c r="R2027" s="28"/>
      <c r="S2027" s="28"/>
      <c r="T2027" s="10">
        <v>3</v>
      </c>
      <c r="U2027" s="15">
        <v>3.5</v>
      </c>
      <c r="V2027" s="10">
        <f t="shared" si="675"/>
        <v>10.5</v>
      </c>
      <c r="W2027" s="5"/>
      <c r="X2027" s="5"/>
      <c r="Y2027" s="5"/>
      <c r="Z2027" s="5"/>
    </row>
    <row r="2028" spans="1:26">
      <c r="A2028" s="31" t="s">
        <v>39</v>
      </c>
      <c r="B2028" s="11" t="s">
        <v>560</v>
      </c>
      <c r="C2028" s="12"/>
      <c r="D2028" s="28"/>
      <c r="E2028" s="28"/>
      <c r="F2028" s="28"/>
      <c r="G2028" s="10">
        <v>0</v>
      </c>
      <c r="H2028" s="15">
        <v>1.5</v>
      </c>
      <c r="I2028" s="10">
        <f t="shared" si="674"/>
        <v>0</v>
      </c>
      <c r="N2028" s="31" t="s">
        <v>39</v>
      </c>
      <c r="O2028" s="11" t="s">
        <v>560</v>
      </c>
      <c r="P2028" s="12"/>
      <c r="Q2028" s="28"/>
      <c r="R2028" s="28"/>
      <c r="S2028" s="28"/>
      <c r="T2028" s="10">
        <v>0</v>
      </c>
      <c r="U2028" s="15">
        <v>1.5</v>
      </c>
      <c r="V2028" s="10">
        <f t="shared" si="675"/>
        <v>0</v>
      </c>
      <c r="W2028" s="5"/>
      <c r="X2028" s="5"/>
      <c r="Y2028" s="5"/>
      <c r="Z2028" s="5"/>
    </row>
    <row r="2029" spans="1:26">
      <c r="B2029" s="11" t="s">
        <v>27</v>
      </c>
      <c r="C2029" s="12"/>
      <c r="D2029" s="28"/>
      <c r="E2029" s="28"/>
      <c r="F2029" s="28"/>
      <c r="G2029" s="10">
        <f>SUM(G2024)</f>
        <v>6.5540000000000003</v>
      </c>
      <c r="H2029" s="15">
        <f>SUM(D2024+D2024+E2024+E2024)*6</f>
        <v>2.0999999999999996</v>
      </c>
      <c r="I2029" s="10">
        <f t="shared" ref="I2029:I2034" si="676">SUM(G2029*H2029)</f>
        <v>13.763399999999999</v>
      </c>
      <c r="O2029" s="11" t="s">
        <v>27</v>
      </c>
      <c r="P2029" s="12"/>
      <c r="Q2029" s="28"/>
      <c r="R2029" s="28"/>
      <c r="S2029" s="28"/>
      <c r="T2029" s="10">
        <f>SUM(T2024)</f>
        <v>6.5540000000000003</v>
      </c>
      <c r="U2029" s="15">
        <f>SUM(Q2024+Q2024+R2024+R2024)*6</f>
        <v>2.0999999999999996</v>
      </c>
      <c r="V2029" s="10">
        <f t="shared" ref="V2029:V2034" si="677">SUM(T2029*U2029)</f>
        <v>13.763399999999999</v>
      </c>
      <c r="W2029" s="5"/>
      <c r="X2029" s="5"/>
      <c r="Y2029" s="5"/>
      <c r="Z2029" s="5"/>
    </row>
    <row r="2030" spans="1:26">
      <c r="B2030" s="11" t="s">
        <v>13</v>
      </c>
      <c r="C2030" s="12" t="s">
        <v>14</v>
      </c>
      <c r="D2030" s="28" t="s">
        <v>29</v>
      </c>
      <c r="E2030" s="28"/>
      <c r="F2030" s="28">
        <f>SUM(G2024)</f>
        <v>6.5540000000000003</v>
      </c>
      <c r="G2030" s="34">
        <f>SUM(F2030)/20</f>
        <v>0.32769999999999999</v>
      </c>
      <c r="H2030" s="23"/>
      <c r="I2030" s="10">
        <f t="shared" si="676"/>
        <v>0</v>
      </c>
      <c r="O2030" s="11" t="s">
        <v>13</v>
      </c>
      <c r="P2030" s="12" t="s">
        <v>14</v>
      </c>
      <c r="Q2030" s="28" t="s">
        <v>29</v>
      </c>
      <c r="R2030" s="28"/>
      <c r="S2030" s="28">
        <f>SUM(T2024)</f>
        <v>6.5540000000000003</v>
      </c>
      <c r="T2030" s="34">
        <f>SUM(S2030)/20</f>
        <v>0.32769999999999999</v>
      </c>
      <c r="U2030" s="23"/>
      <c r="V2030" s="10">
        <f t="shared" si="677"/>
        <v>0</v>
      </c>
      <c r="W2030" s="5"/>
      <c r="X2030" s="5"/>
      <c r="Y2030" s="5"/>
      <c r="Z2030" s="5"/>
    </row>
    <row r="2031" spans="1:26">
      <c r="B2031" s="11" t="s">
        <v>13</v>
      </c>
      <c r="C2031" s="12" t="s">
        <v>14</v>
      </c>
      <c r="D2031" s="28" t="s">
        <v>60</v>
      </c>
      <c r="E2031" s="28"/>
      <c r="F2031" s="81">
        <v>2</v>
      </c>
      <c r="G2031" s="34">
        <f>SUM(F2031)*0.25</f>
        <v>0.5</v>
      </c>
      <c r="H2031" s="23"/>
      <c r="I2031" s="10">
        <f t="shared" si="676"/>
        <v>0</v>
      </c>
      <c r="O2031" s="11" t="s">
        <v>13</v>
      </c>
      <c r="P2031" s="12" t="s">
        <v>14</v>
      </c>
      <c r="Q2031" s="28" t="s">
        <v>60</v>
      </c>
      <c r="R2031" s="28"/>
      <c r="S2031" s="81">
        <v>2</v>
      </c>
      <c r="T2031" s="34">
        <f>SUM(S2031)*0.25</f>
        <v>0.5</v>
      </c>
      <c r="U2031" s="23"/>
      <c r="V2031" s="10">
        <f t="shared" si="677"/>
        <v>0</v>
      </c>
      <c r="W2031" s="5"/>
      <c r="X2031" s="5"/>
      <c r="Y2031" s="5"/>
      <c r="Z2031" s="5"/>
    </row>
    <row r="2032" spans="1:26">
      <c r="B2032" s="11" t="s">
        <v>13</v>
      </c>
      <c r="C2032" s="12" t="s">
        <v>14</v>
      </c>
      <c r="D2032" s="28" t="s">
        <v>113</v>
      </c>
      <c r="E2032" s="28"/>
      <c r="F2032" s="28"/>
      <c r="G2032" s="34">
        <f>SUM(G2030:G2031)</f>
        <v>0.82769999999999999</v>
      </c>
      <c r="H2032" s="23"/>
      <c r="I2032" s="10">
        <f t="shared" si="676"/>
        <v>0</v>
      </c>
      <c r="O2032" s="11" t="s">
        <v>13</v>
      </c>
      <c r="P2032" s="12" t="s">
        <v>14</v>
      </c>
      <c r="Q2032" s="28" t="s">
        <v>113</v>
      </c>
      <c r="R2032" s="28"/>
      <c r="S2032" s="28"/>
      <c r="T2032" s="34">
        <f>SUM(T2030:T2031)</f>
        <v>0.82769999999999999</v>
      </c>
      <c r="U2032" s="23"/>
      <c r="V2032" s="10">
        <f t="shared" si="677"/>
        <v>0</v>
      </c>
      <c r="W2032" s="5"/>
      <c r="X2032" s="5"/>
      <c r="Y2032" s="5"/>
      <c r="Z2032" s="5"/>
    </row>
    <row r="2033" spans="1:26">
      <c r="B2033" s="11" t="s">
        <v>13</v>
      </c>
      <c r="C2033" s="12" t="s">
        <v>14</v>
      </c>
      <c r="D2033" s="28" t="s">
        <v>558</v>
      </c>
      <c r="E2033" s="28"/>
      <c r="F2033" s="28"/>
      <c r="G2033" s="34">
        <v>0.5</v>
      </c>
      <c r="H2033" s="23"/>
      <c r="I2033" s="10">
        <f t="shared" si="676"/>
        <v>0</v>
      </c>
      <c r="O2033" s="11" t="s">
        <v>13</v>
      </c>
      <c r="P2033" s="12" t="s">
        <v>14</v>
      </c>
      <c r="Q2033" s="28" t="s">
        <v>558</v>
      </c>
      <c r="R2033" s="28"/>
      <c r="S2033" s="28"/>
      <c r="T2033" s="34">
        <v>0.5</v>
      </c>
      <c r="U2033" s="23"/>
      <c r="V2033" s="10">
        <f t="shared" si="677"/>
        <v>0</v>
      </c>
      <c r="W2033" s="5"/>
      <c r="X2033" s="5"/>
      <c r="Y2033" s="5"/>
      <c r="Z2033" s="5"/>
    </row>
    <row r="2034" spans="1:26">
      <c r="B2034" s="11" t="s">
        <v>13</v>
      </c>
      <c r="C2034" s="12" t="s">
        <v>15</v>
      </c>
      <c r="D2034" s="28"/>
      <c r="E2034" s="28"/>
      <c r="F2034" s="28"/>
      <c r="G2034" s="34">
        <v>1</v>
      </c>
      <c r="H2034" s="23"/>
      <c r="I2034" s="10">
        <f t="shared" si="676"/>
        <v>0</v>
      </c>
      <c r="O2034" s="11" t="s">
        <v>13</v>
      </c>
      <c r="P2034" s="12" t="s">
        <v>15</v>
      </c>
      <c r="Q2034" s="28"/>
      <c r="R2034" s="28"/>
      <c r="S2034" s="28"/>
      <c r="T2034" s="34">
        <v>1</v>
      </c>
      <c r="U2034" s="23"/>
      <c r="V2034" s="10">
        <f t="shared" si="677"/>
        <v>0</v>
      </c>
      <c r="W2034" s="5"/>
      <c r="X2034" s="5"/>
      <c r="Y2034" s="5"/>
      <c r="Z2034" s="5"/>
    </row>
    <row r="2035" spans="1:26">
      <c r="B2035" s="11" t="s">
        <v>13</v>
      </c>
      <c r="C2035" s="12" t="s">
        <v>15</v>
      </c>
      <c r="D2035" s="28"/>
      <c r="E2035" s="28"/>
      <c r="F2035" s="28"/>
      <c r="G2035" s="34"/>
      <c r="H2035" s="23"/>
      <c r="I2035" s="10">
        <f t="shared" ref="I2035" si="678">SUM(G2035*H2035)</f>
        <v>0</v>
      </c>
      <c r="O2035" s="11" t="s">
        <v>13</v>
      </c>
      <c r="P2035" s="12" t="s">
        <v>15</v>
      </c>
      <c r="Q2035" s="28"/>
      <c r="R2035" s="28"/>
      <c r="S2035" s="28"/>
      <c r="T2035" s="34"/>
      <c r="U2035" s="23"/>
      <c r="V2035" s="10">
        <f t="shared" ref="V2035" si="679">SUM(T2035*U2035)</f>
        <v>0</v>
      </c>
      <c r="W2035" s="5"/>
      <c r="X2035" s="5"/>
      <c r="Y2035" s="5"/>
      <c r="Z2035" s="5"/>
    </row>
    <row r="2036" spans="1:26">
      <c r="B2036" s="11" t="s">
        <v>13</v>
      </c>
      <c r="C2036" s="12" t="s">
        <v>15</v>
      </c>
      <c r="D2036" s="28"/>
      <c r="E2036" s="28"/>
      <c r="F2036" s="28"/>
      <c r="G2036" s="34"/>
      <c r="H2036" s="23"/>
      <c r="I2036" s="10">
        <f t="shared" ref="I2036:I2043" si="680">SUM(G2036*H2036)</f>
        <v>0</v>
      </c>
      <c r="O2036" s="11" t="s">
        <v>13</v>
      </c>
      <c r="P2036" s="12" t="s">
        <v>15</v>
      </c>
      <c r="Q2036" s="28"/>
      <c r="R2036" s="28"/>
      <c r="S2036" s="28"/>
      <c r="T2036" s="34"/>
      <c r="U2036" s="23"/>
      <c r="V2036" s="10">
        <f t="shared" ref="V2036:V2043" si="681">SUM(T2036*U2036)</f>
        <v>0</v>
      </c>
      <c r="W2036" s="5"/>
      <c r="X2036" s="5"/>
      <c r="Y2036" s="5"/>
      <c r="Z2036" s="5"/>
    </row>
    <row r="2037" spans="1:26">
      <c r="B2037" s="11" t="s">
        <v>13</v>
      </c>
      <c r="C2037" s="12" t="s">
        <v>16</v>
      </c>
      <c r="D2037" s="28"/>
      <c r="E2037" s="28"/>
      <c r="F2037" s="28"/>
      <c r="G2037" s="34">
        <f>SUM(G2024)/3</f>
        <v>2.1846666666666668</v>
      </c>
      <c r="H2037" s="23"/>
      <c r="I2037" s="10">
        <f t="shared" si="680"/>
        <v>0</v>
      </c>
      <c r="O2037" s="11" t="s">
        <v>13</v>
      </c>
      <c r="P2037" s="12" t="s">
        <v>16</v>
      </c>
      <c r="Q2037" s="28"/>
      <c r="R2037" s="28"/>
      <c r="S2037" s="28"/>
      <c r="T2037" s="34">
        <f>SUM(T2024)/3</f>
        <v>2.1846666666666668</v>
      </c>
      <c r="U2037" s="23"/>
      <c r="V2037" s="10">
        <f t="shared" si="681"/>
        <v>0</v>
      </c>
      <c r="W2037" s="5"/>
      <c r="X2037" s="5"/>
      <c r="Y2037" s="5"/>
      <c r="Z2037" s="5"/>
    </row>
    <row r="2038" spans="1:26">
      <c r="B2038" s="11" t="s">
        <v>13</v>
      </c>
      <c r="C2038" s="12" t="s">
        <v>16</v>
      </c>
      <c r="D2038" s="28"/>
      <c r="E2038" s="28"/>
      <c r="F2038" s="28"/>
      <c r="G2038" s="34"/>
      <c r="H2038" s="23"/>
      <c r="I2038" s="10">
        <f t="shared" si="680"/>
        <v>0</v>
      </c>
      <c r="O2038" s="11" t="s">
        <v>13</v>
      </c>
      <c r="P2038" s="12" t="s">
        <v>16</v>
      </c>
      <c r="Q2038" s="28"/>
      <c r="R2038" s="28"/>
      <c r="S2038" s="28"/>
      <c r="T2038" s="34"/>
      <c r="U2038" s="23"/>
      <c r="V2038" s="10">
        <f t="shared" si="681"/>
        <v>0</v>
      </c>
      <c r="W2038" s="5"/>
      <c r="X2038" s="5"/>
      <c r="Y2038" s="5"/>
      <c r="Z2038" s="5"/>
    </row>
    <row r="2039" spans="1:26">
      <c r="B2039" s="11" t="s">
        <v>21</v>
      </c>
      <c r="C2039" s="12" t="s">
        <v>14</v>
      </c>
      <c r="D2039" s="28"/>
      <c r="E2039" s="28"/>
      <c r="F2039" s="28"/>
      <c r="G2039" s="22">
        <f>SUM(G2030:G2033)</f>
        <v>2.1554000000000002</v>
      </c>
      <c r="H2039" s="15">
        <v>37.42</v>
      </c>
      <c r="I2039" s="10">
        <f t="shared" si="680"/>
        <v>80.655068000000014</v>
      </c>
      <c r="K2039" s="5">
        <f>SUM(G2039)*I2022</f>
        <v>2.1554000000000002</v>
      </c>
      <c r="O2039" s="11" t="s">
        <v>21</v>
      </c>
      <c r="P2039" s="12" t="s">
        <v>14</v>
      </c>
      <c r="Q2039" s="28"/>
      <c r="R2039" s="28"/>
      <c r="S2039" s="28"/>
      <c r="T2039" s="22">
        <f>SUM(T2030:T2033)</f>
        <v>2.1554000000000002</v>
      </c>
      <c r="U2039" s="15">
        <v>37.42</v>
      </c>
      <c r="V2039" s="10">
        <f t="shared" si="681"/>
        <v>80.655068000000014</v>
      </c>
      <c r="W2039" s="5"/>
      <c r="X2039" s="5">
        <f>SUM(T2039)*V2022</f>
        <v>2.1554000000000002</v>
      </c>
      <c r="Y2039" s="5"/>
      <c r="Z2039" s="5"/>
    </row>
    <row r="2040" spans="1:26">
      <c r="B2040" s="11" t="s">
        <v>21</v>
      </c>
      <c r="C2040" s="12" t="s">
        <v>15</v>
      </c>
      <c r="D2040" s="28"/>
      <c r="E2040" s="28"/>
      <c r="F2040" s="28"/>
      <c r="G2040" s="22">
        <f>SUM(G2034:G2036)</f>
        <v>1</v>
      </c>
      <c r="H2040" s="15">
        <v>37.42</v>
      </c>
      <c r="I2040" s="10">
        <f t="shared" si="680"/>
        <v>37.42</v>
      </c>
      <c r="L2040" s="5">
        <f>SUM(G2040)*I2022</f>
        <v>1</v>
      </c>
      <c r="O2040" s="11" t="s">
        <v>21</v>
      </c>
      <c r="P2040" s="12" t="s">
        <v>15</v>
      </c>
      <c r="Q2040" s="28"/>
      <c r="R2040" s="28"/>
      <c r="S2040" s="28"/>
      <c r="T2040" s="22">
        <f>SUM(T2034:T2036)</f>
        <v>1</v>
      </c>
      <c r="U2040" s="15">
        <v>37.42</v>
      </c>
      <c r="V2040" s="10">
        <f t="shared" si="681"/>
        <v>37.42</v>
      </c>
      <c r="W2040" s="5"/>
      <c r="X2040" s="5"/>
      <c r="Y2040" s="5">
        <f>SUM(T2040)*V2022</f>
        <v>1</v>
      </c>
      <c r="Z2040" s="5"/>
    </row>
    <row r="2041" spans="1:26">
      <c r="B2041" s="11" t="s">
        <v>21</v>
      </c>
      <c r="C2041" s="12" t="s">
        <v>16</v>
      </c>
      <c r="D2041" s="28"/>
      <c r="E2041" s="28"/>
      <c r="F2041" s="28"/>
      <c r="G2041" s="22">
        <f>SUM(G2037:G2038)</f>
        <v>2.1846666666666668</v>
      </c>
      <c r="H2041" s="15">
        <v>37.42</v>
      </c>
      <c r="I2041" s="10">
        <f t="shared" si="680"/>
        <v>81.750226666666677</v>
      </c>
      <c r="M2041" s="5">
        <f>SUM(G2041)*I2022</f>
        <v>2.1846666666666668</v>
      </c>
      <c r="O2041" s="11" t="s">
        <v>21</v>
      </c>
      <c r="P2041" s="12" t="s">
        <v>16</v>
      </c>
      <c r="Q2041" s="28"/>
      <c r="R2041" s="28"/>
      <c r="S2041" s="28"/>
      <c r="T2041" s="22">
        <f>SUM(T2037:T2038)</f>
        <v>2.1846666666666668</v>
      </c>
      <c r="U2041" s="15">
        <v>37.42</v>
      </c>
      <c r="V2041" s="10">
        <f t="shared" si="681"/>
        <v>81.750226666666677</v>
      </c>
      <c r="W2041" s="5"/>
      <c r="X2041" s="5"/>
      <c r="Y2041" s="5"/>
      <c r="Z2041" s="5">
        <f>SUM(T2041)*V2022</f>
        <v>2.1846666666666668</v>
      </c>
    </row>
    <row r="2042" spans="1:26">
      <c r="B2042" s="11" t="s">
        <v>13</v>
      </c>
      <c r="C2042" s="12" t="s">
        <v>17</v>
      </c>
      <c r="D2042" s="28"/>
      <c r="E2042" s="28"/>
      <c r="F2042" s="28"/>
      <c r="G2042" s="34">
        <v>0.25</v>
      </c>
      <c r="H2042" s="15">
        <v>37.42</v>
      </c>
      <c r="I2042" s="10">
        <f t="shared" si="680"/>
        <v>9.3550000000000004</v>
      </c>
      <c r="L2042" s="5">
        <f>SUM(G2042)*I2022</f>
        <v>0.25</v>
      </c>
      <c r="O2042" s="11" t="s">
        <v>13</v>
      </c>
      <c r="P2042" s="12" t="s">
        <v>17</v>
      </c>
      <c r="Q2042" s="28"/>
      <c r="R2042" s="28"/>
      <c r="S2042" s="28"/>
      <c r="T2042" s="34">
        <v>0.25</v>
      </c>
      <c r="U2042" s="15">
        <v>37.42</v>
      </c>
      <c r="V2042" s="10">
        <f t="shared" si="681"/>
        <v>9.3550000000000004</v>
      </c>
      <c r="W2042" s="5"/>
      <c r="X2042" s="5"/>
      <c r="Y2042" s="5">
        <f>SUM(T2042)*V2022</f>
        <v>0.25</v>
      </c>
      <c r="Z2042" s="5"/>
    </row>
    <row r="2043" spans="1:26">
      <c r="B2043" s="11" t="s">
        <v>12</v>
      </c>
      <c r="C2043" s="12"/>
      <c r="D2043" s="28"/>
      <c r="E2043" s="28"/>
      <c r="F2043" s="28"/>
      <c r="G2043" s="10"/>
      <c r="H2043" s="15">
        <v>37.42</v>
      </c>
      <c r="I2043" s="10">
        <f t="shared" si="680"/>
        <v>0</v>
      </c>
      <c r="O2043" s="11" t="s">
        <v>12</v>
      </c>
      <c r="P2043" s="12"/>
      <c r="Q2043" s="28"/>
      <c r="R2043" s="28"/>
      <c r="S2043" s="28"/>
      <c r="T2043" s="10"/>
      <c r="U2043" s="15">
        <v>37.42</v>
      </c>
      <c r="V2043" s="10">
        <f t="shared" si="681"/>
        <v>0</v>
      </c>
      <c r="W2043" s="5"/>
      <c r="X2043" s="5"/>
      <c r="Y2043" s="5"/>
      <c r="Z2043" s="5"/>
    </row>
    <row r="2044" spans="1:26">
      <c r="B2044" s="11" t="s">
        <v>11</v>
      </c>
      <c r="C2044" s="12"/>
      <c r="D2044" s="28"/>
      <c r="E2044" s="28"/>
      <c r="F2044" s="28"/>
      <c r="G2044" s="10">
        <v>1</v>
      </c>
      <c r="H2044" s="15">
        <f>SUM(I2024:I2043)*0.01</f>
        <v>3.7816806966666672</v>
      </c>
      <c r="I2044" s="10">
        <f>SUM(G2044*H2044)</f>
        <v>3.7816806966666672</v>
      </c>
      <c r="O2044" s="11" t="s">
        <v>11</v>
      </c>
      <c r="P2044" s="12"/>
      <c r="Q2044" s="28"/>
      <c r="R2044" s="28"/>
      <c r="S2044" s="28"/>
      <c r="T2044" s="10">
        <v>1</v>
      </c>
      <c r="U2044" s="15">
        <f>SUM(V2024:V2043)*0.01</f>
        <v>3.7816806966666672</v>
      </c>
      <c r="V2044" s="10">
        <f>SUM(T2044*U2044)</f>
        <v>3.7816806966666672</v>
      </c>
      <c r="W2044" s="5"/>
      <c r="X2044" s="5"/>
      <c r="Y2044" s="5"/>
      <c r="Z2044" s="5"/>
    </row>
    <row r="2045" spans="1:26" s="2" customFormat="1" ht="13.6">
      <c r="B2045" s="8" t="s">
        <v>10</v>
      </c>
      <c r="D2045" s="27"/>
      <c r="E2045" s="27"/>
      <c r="F2045" s="27"/>
      <c r="G2045" s="6">
        <f>SUM(G2039:G2042)</f>
        <v>5.590066666666667</v>
      </c>
      <c r="H2045" s="14"/>
      <c r="I2045" s="6">
        <f>SUM(I2024:I2044)</f>
        <v>381.94975036333341</v>
      </c>
      <c r="J2045" s="6">
        <f>SUM(I2045)*I2022</f>
        <v>381.94975036333341</v>
      </c>
      <c r="K2045" s="6">
        <f>SUM(K2039:K2044)</f>
        <v>2.1554000000000002</v>
      </c>
      <c r="L2045" s="6">
        <f t="shared" ref="L2045:M2045" si="682">SUM(L2039:L2044)</f>
        <v>1.25</v>
      </c>
      <c r="M2045" s="6">
        <f t="shared" si="682"/>
        <v>2.1846666666666668</v>
      </c>
      <c r="O2045" s="8" t="s">
        <v>10</v>
      </c>
      <c r="Q2045" s="27"/>
      <c r="R2045" s="27"/>
      <c r="S2045" s="27"/>
      <c r="T2045" s="6">
        <f>SUM(T2039:T2042)</f>
        <v>5.590066666666667</v>
      </c>
      <c r="U2045" s="14"/>
      <c r="V2045" s="6">
        <f>SUM(V2024:V2044)</f>
        <v>381.94975036333341</v>
      </c>
      <c r="W2045" s="6">
        <f>SUM(V2045)*V2022</f>
        <v>381.94975036333341</v>
      </c>
      <c r="X2045" s="6">
        <f>SUM(X2039:X2044)</f>
        <v>2.1554000000000002</v>
      </c>
      <c r="Y2045" s="6">
        <f t="shared" ref="Y2045:Z2045" si="683">SUM(Y2039:Y2044)</f>
        <v>1.25</v>
      </c>
      <c r="Z2045" s="6">
        <f t="shared" si="683"/>
        <v>2.1846666666666668</v>
      </c>
    </row>
    <row r="2046" spans="1:26" ht="15.65">
      <c r="A2046" s="3" t="s">
        <v>9</v>
      </c>
      <c r="B2046" s="154" t="s">
        <v>217</v>
      </c>
      <c r="C2046" s="12" t="s">
        <v>409</v>
      </c>
      <c r="D2046" s="26">
        <v>1.71</v>
      </c>
      <c r="E2046" s="26">
        <v>2.2999999999999998</v>
      </c>
      <c r="F2046" s="182">
        <v>0.13</v>
      </c>
      <c r="G2046" s="10" t="s">
        <v>581</v>
      </c>
      <c r="H2046" s="13" t="s">
        <v>22</v>
      </c>
      <c r="I2046" s="24">
        <v>1</v>
      </c>
      <c r="N2046" s="3" t="s">
        <v>9</v>
      </c>
      <c r="O2046" s="154" t="s">
        <v>217</v>
      </c>
      <c r="P2046" s="12" t="s">
        <v>409</v>
      </c>
      <c r="Q2046" s="26">
        <v>1.71</v>
      </c>
      <c r="R2046" s="26">
        <v>2.2999999999999998</v>
      </c>
      <c r="S2046" s="182">
        <v>0.13</v>
      </c>
      <c r="T2046" s="10" t="s">
        <v>581</v>
      </c>
      <c r="U2046" s="13" t="s">
        <v>22</v>
      </c>
      <c r="V2046" s="24">
        <v>1</v>
      </c>
      <c r="W2046" s="5"/>
      <c r="X2046" s="5"/>
      <c r="Y2046" s="5"/>
      <c r="Z2046" s="5"/>
    </row>
    <row r="2047" spans="1:26" s="2" customFormat="1" ht="13.6">
      <c r="A2047" s="77" t="s">
        <v>118</v>
      </c>
      <c r="B2047" s="8" t="s">
        <v>3</v>
      </c>
      <c r="C2047" s="2" t="s">
        <v>4</v>
      </c>
      <c r="D2047" s="27" t="s">
        <v>5</v>
      </c>
      <c r="E2047" s="27" t="s">
        <v>5</v>
      </c>
      <c r="F2047" s="27" t="s">
        <v>23</v>
      </c>
      <c r="G2047" s="6" t="s">
        <v>6</v>
      </c>
      <c r="H2047" s="14" t="s">
        <v>7</v>
      </c>
      <c r="I2047" s="6" t="s">
        <v>8</v>
      </c>
      <c r="J2047" s="6"/>
      <c r="K2047" s="6" t="s">
        <v>18</v>
      </c>
      <c r="L2047" s="6" t="s">
        <v>19</v>
      </c>
      <c r="M2047" s="6" t="s">
        <v>20</v>
      </c>
      <c r="N2047" s="77" t="s">
        <v>118</v>
      </c>
      <c r="O2047" s="8" t="s">
        <v>3</v>
      </c>
      <c r="P2047" s="2" t="s">
        <v>4</v>
      </c>
      <c r="Q2047" s="27" t="s">
        <v>5</v>
      </c>
      <c r="R2047" s="27" t="s">
        <v>5</v>
      </c>
      <c r="S2047" s="27" t="s">
        <v>23</v>
      </c>
      <c r="T2047" s="6" t="s">
        <v>6</v>
      </c>
      <c r="U2047" s="14" t="s">
        <v>7</v>
      </c>
      <c r="V2047" s="6" t="s">
        <v>8</v>
      </c>
      <c r="W2047" s="6"/>
      <c r="X2047" s="6" t="s">
        <v>18</v>
      </c>
      <c r="Y2047" s="6" t="s">
        <v>19</v>
      </c>
      <c r="Z2047" s="6" t="s">
        <v>20</v>
      </c>
    </row>
    <row r="2048" spans="1:26">
      <c r="A2048" s="30" t="s">
        <v>24</v>
      </c>
      <c r="B2048" s="11" t="s">
        <v>217</v>
      </c>
      <c r="C2048" s="12" t="s">
        <v>109</v>
      </c>
      <c r="D2048" s="28">
        <v>0.15</v>
      </c>
      <c r="E2048" s="28">
        <v>0.05</v>
      </c>
      <c r="F2048" s="28">
        <f t="shared" ref="F2048:F2049" si="684">SUM(D2048*E2048)</f>
        <v>7.4999999999999997E-3</v>
      </c>
      <c r="G2048" s="10">
        <f>SUM(D2046+E2046+E2046+0.4)</f>
        <v>6.71</v>
      </c>
      <c r="H2048" s="15">
        <v>3350</v>
      </c>
      <c r="I2048" s="10">
        <f t="shared" ref="I2048:I2049" si="685">SUM(F2048*G2048)*H2048</f>
        <v>168.58874999999998</v>
      </c>
      <c r="N2048" s="30" t="s">
        <v>24</v>
      </c>
      <c r="O2048" s="11" t="s">
        <v>217</v>
      </c>
      <c r="P2048" s="12" t="s">
        <v>109</v>
      </c>
      <c r="Q2048" s="28">
        <v>0.15</v>
      </c>
      <c r="R2048" s="28">
        <v>0.05</v>
      </c>
      <c r="S2048" s="28">
        <f t="shared" ref="S2048:S2049" si="686">SUM(Q2048*R2048)</f>
        <v>7.4999999999999997E-3</v>
      </c>
      <c r="T2048" s="10">
        <f>SUM(Q2046+R2046+R2046+0.4)</f>
        <v>6.71</v>
      </c>
      <c r="U2048" s="15">
        <v>3350</v>
      </c>
      <c r="V2048" s="10">
        <f t="shared" ref="V2048:V2049" si="687">SUM(S2048*T2048)*U2048</f>
        <v>168.58874999999998</v>
      </c>
      <c r="W2048" s="5"/>
      <c r="X2048" s="5"/>
      <c r="Y2048" s="5"/>
      <c r="Z2048" s="5"/>
    </row>
    <row r="2049" spans="1:26">
      <c r="A2049" s="30" t="s">
        <v>24</v>
      </c>
      <c r="B2049" s="11" t="s">
        <v>580</v>
      </c>
      <c r="C2049" s="12" t="s">
        <v>109</v>
      </c>
      <c r="D2049" s="28">
        <v>0.15</v>
      </c>
      <c r="E2049" s="28">
        <v>2.5000000000000001E-2</v>
      </c>
      <c r="F2049" s="28">
        <f t="shared" si="684"/>
        <v>3.7499999999999999E-3</v>
      </c>
      <c r="G2049" s="10">
        <v>0</v>
      </c>
      <c r="H2049" s="15">
        <v>3091</v>
      </c>
      <c r="I2049" s="10">
        <f t="shared" si="685"/>
        <v>0</v>
      </c>
      <c r="N2049" s="30" t="s">
        <v>24</v>
      </c>
      <c r="O2049" s="11" t="s">
        <v>580</v>
      </c>
      <c r="P2049" s="12" t="s">
        <v>109</v>
      </c>
      <c r="Q2049" s="28">
        <v>0.15</v>
      </c>
      <c r="R2049" s="28">
        <v>2.5000000000000001E-2</v>
      </c>
      <c r="S2049" s="28">
        <f t="shared" si="686"/>
        <v>3.7499999999999999E-3</v>
      </c>
      <c r="T2049" s="10">
        <v>0</v>
      </c>
      <c r="U2049" s="15">
        <v>3091</v>
      </c>
      <c r="V2049" s="10">
        <f t="shared" si="687"/>
        <v>0</v>
      </c>
      <c r="W2049" s="5"/>
      <c r="X2049" s="5"/>
      <c r="Y2049" s="5"/>
      <c r="Z2049" s="5"/>
    </row>
    <row r="2050" spans="1:26">
      <c r="A2050" s="31" t="s">
        <v>39</v>
      </c>
      <c r="B2050" s="11" t="s">
        <v>558</v>
      </c>
      <c r="C2050" s="12"/>
      <c r="D2050" s="28"/>
      <c r="E2050" s="28"/>
      <c r="F2050" s="28"/>
      <c r="G2050" s="10">
        <v>3</v>
      </c>
      <c r="H2050" s="15">
        <v>2.5</v>
      </c>
      <c r="I2050" s="10">
        <f t="shared" ref="I2050:I2052" si="688">SUM(G2050*H2050)</f>
        <v>7.5</v>
      </c>
      <c r="N2050" s="31" t="s">
        <v>39</v>
      </c>
      <c r="O2050" s="11" t="s">
        <v>558</v>
      </c>
      <c r="P2050" s="12"/>
      <c r="Q2050" s="28"/>
      <c r="R2050" s="28"/>
      <c r="S2050" s="28"/>
      <c r="T2050" s="10">
        <v>3</v>
      </c>
      <c r="U2050" s="15">
        <v>2.5</v>
      </c>
      <c r="V2050" s="10">
        <f t="shared" ref="V2050:V2052" si="689">SUM(T2050*U2050)</f>
        <v>7.5</v>
      </c>
      <c r="W2050" s="5"/>
      <c r="X2050" s="5"/>
      <c r="Y2050" s="5"/>
      <c r="Z2050" s="5"/>
    </row>
    <row r="2051" spans="1:26">
      <c r="A2051" s="31" t="s">
        <v>39</v>
      </c>
      <c r="B2051" s="11" t="s">
        <v>559</v>
      </c>
      <c r="C2051" s="12"/>
      <c r="D2051" s="28"/>
      <c r="E2051" s="28"/>
      <c r="F2051" s="28"/>
      <c r="G2051" s="10">
        <v>3</v>
      </c>
      <c r="H2051" s="15">
        <v>3.5</v>
      </c>
      <c r="I2051" s="10">
        <f t="shared" si="688"/>
        <v>10.5</v>
      </c>
      <c r="N2051" s="31" t="s">
        <v>39</v>
      </c>
      <c r="O2051" s="11" t="s">
        <v>559</v>
      </c>
      <c r="P2051" s="12"/>
      <c r="Q2051" s="28"/>
      <c r="R2051" s="28"/>
      <c r="S2051" s="28"/>
      <c r="T2051" s="10">
        <v>3</v>
      </c>
      <c r="U2051" s="15">
        <v>3.5</v>
      </c>
      <c r="V2051" s="10">
        <f t="shared" si="689"/>
        <v>10.5</v>
      </c>
      <c r="W2051" s="5"/>
      <c r="X2051" s="5"/>
      <c r="Y2051" s="5"/>
      <c r="Z2051" s="5"/>
    </row>
    <row r="2052" spans="1:26">
      <c r="A2052" s="31" t="s">
        <v>39</v>
      </c>
      <c r="B2052" s="11" t="s">
        <v>560</v>
      </c>
      <c r="C2052" s="12"/>
      <c r="D2052" s="28"/>
      <c r="E2052" s="28"/>
      <c r="F2052" s="28"/>
      <c r="G2052" s="10">
        <v>0</v>
      </c>
      <c r="H2052" s="15">
        <v>1.5</v>
      </c>
      <c r="I2052" s="10">
        <f t="shared" si="688"/>
        <v>0</v>
      </c>
      <c r="N2052" s="31" t="s">
        <v>39</v>
      </c>
      <c r="O2052" s="11" t="s">
        <v>560</v>
      </c>
      <c r="P2052" s="12"/>
      <c r="Q2052" s="28"/>
      <c r="R2052" s="28"/>
      <c r="S2052" s="28"/>
      <c r="T2052" s="10">
        <v>0</v>
      </c>
      <c r="U2052" s="15">
        <v>1.5</v>
      </c>
      <c r="V2052" s="10">
        <f t="shared" si="689"/>
        <v>0</v>
      </c>
      <c r="W2052" s="5"/>
      <c r="X2052" s="5"/>
      <c r="Y2052" s="5"/>
      <c r="Z2052" s="5"/>
    </row>
    <row r="2053" spans="1:26">
      <c r="B2053" s="11" t="s">
        <v>27</v>
      </c>
      <c r="C2053" s="12"/>
      <c r="D2053" s="28"/>
      <c r="E2053" s="28"/>
      <c r="F2053" s="28"/>
      <c r="G2053" s="10">
        <f>SUM(G2048)</f>
        <v>6.71</v>
      </c>
      <c r="H2053" s="15">
        <f>SUM(D2048+D2048+E2048+E2048)*6</f>
        <v>2.4</v>
      </c>
      <c r="I2053" s="10">
        <f t="shared" ref="I2053:I2058" si="690">SUM(G2053*H2053)</f>
        <v>16.103999999999999</v>
      </c>
      <c r="O2053" s="11" t="s">
        <v>27</v>
      </c>
      <c r="P2053" s="12"/>
      <c r="Q2053" s="28"/>
      <c r="R2053" s="28"/>
      <c r="S2053" s="28"/>
      <c r="T2053" s="10">
        <f>SUM(T2048)</f>
        <v>6.71</v>
      </c>
      <c r="U2053" s="15">
        <f>SUM(Q2048+Q2048+R2048+R2048)*6</f>
        <v>2.4</v>
      </c>
      <c r="V2053" s="10">
        <f t="shared" ref="V2053:V2058" si="691">SUM(T2053*U2053)</f>
        <v>16.103999999999999</v>
      </c>
      <c r="W2053" s="5"/>
      <c r="X2053" s="5"/>
      <c r="Y2053" s="5"/>
      <c r="Z2053" s="5"/>
    </row>
    <row r="2054" spans="1:26">
      <c r="B2054" s="11" t="s">
        <v>13</v>
      </c>
      <c r="C2054" s="12" t="s">
        <v>14</v>
      </c>
      <c r="D2054" s="28" t="s">
        <v>29</v>
      </c>
      <c r="E2054" s="28"/>
      <c r="F2054" s="28">
        <f>SUM(G2048)</f>
        <v>6.71</v>
      </c>
      <c r="G2054" s="34">
        <f>SUM(F2054)/20</f>
        <v>0.33550000000000002</v>
      </c>
      <c r="H2054" s="23"/>
      <c r="I2054" s="10">
        <f t="shared" si="690"/>
        <v>0</v>
      </c>
      <c r="O2054" s="11" t="s">
        <v>13</v>
      </c>
      <c r="P2054" s="12" t="s">
        <v>14</v>
      </c>
      <c r="Q2054" s="28" t="s">
        <v>29</v>
      </c>
      <c r="R2054" s="28"/>
      <c r="S2054" s="28">
        <f>SUM(T2048)</f>
        <v>6.71</v>
      </c>
      <c r="T2054" s="34">
        <f>SUM(S2054)/20</f>
        <v>0.33550000000000002</v>
      </c>
      <c r="U2054" s="23"/>
      <c r="V2054" s="10">
        <f t="shared" si="691"/>
        <v>0</v>
      </c>
      <c r="W2054" s="5"/>
      <c r="X2054" s="5"/>
      <c r="Y2054" s="5"/>
      <c r="Z2054" s="5"/>
    </row>
    <row r="2055" spans="1:26">
      <c r="B2055" s="11" t="s">
        <v>13</v>
      </c>
      <c r="C2055" s="12" t="s">
        <v>14</v>
      </c>
      <c r="D2055" s="28" t="s">
        <v>60</v>
      </c>
      <c r="E2055" s="28"/>
      <c r="F2055" s="81">
        <v>2</v>
      </c>
      <c r="G2055" s="34">
        <f>SUM(F2055)*0.25</f>
        <v>0.5</v>
      </c>
      <c r="H2055" s="23"/>
      <c r="I2055" s="10">
        <f t="shared" si="690"/>
        <v>0</v>
      </c>
      <c r="O2055" s="11" t="s">
        <v>13</v>
      </c>
      <c r="P2055" s="12" t="s">
        <v>14</v>
      </c>
      <c r="Q2055" s="28" t="s">
        <v>60</v>
      </c>
      <c r="R2055" s="28"/>
      <c r="S2055" s="81">
        <v>2</v>
      </c>
      <c r="T2055" s="34">
        <f>SUM(S2055)*0.25</f>
        <v>0.5</v>
      </c>
      <c r="U2055" s="23"/>
      <c r="V2055" s="10">
        <f t="shared" si="691"/>
        <v>0</v>
      </c>
      <c r="W2055" s="5"/>
      <c r="X2055" s="5"/>
      <c r="Y2055" s="5"/>
      <c r="Z2055" s="5"/>
    </row>
    <row r="2056" spans="1:26">
      <c r="B2056" s="11" t="s">
        <v>13</v>
      </c>
      <c r="C2056" s="12" t="s">
        <v>14</v>
      </c>
      <c r="D2056" s="28" t="s">
        <v>113</v>
      </c>
      <c r="E2056" s="28"/>
      <c r="F2056" s="28"/>
      <c r="G2056" s="34">
        <f>SUM(G2054:G2055)</f>
        <v>0.83550000000000002</v>
      </c>
      <c r="H2056" s="23"/>
      <c r="I2056" s="10">
        <f t="shared" si="690"/>
        <v>0</v>
      </c>
      <c r="O2056" s="11" t="s">
        <v>13</v>
      </c>
      <c r="P2056" s="12" t="s">
        <v>14</v>
      </c>
      <c r="Q2056" s="28" t="s">
        <v>113</v>
      </c>
      <c r="R2056" s="28"/>
      <c r="S2056" s="28"/>
      <c r="T2056" s="34">
        <f>SUM(T2054:T2055)</f>
        <v>0.83550000000000002</v>
      </c>
      <c r="U2056" s="23"/>
      <c r="V2056" s="10">
        <f t="shared" si="691"/>
        <v>0</v>
      </c>
      <c r="W2056" s="5"/>
      <c r="X2056" s="5"/>
      <c r="Y2056" s="5"/>
      <c r="Z2056" s="5"/>
    </row>
    <row r="2057" spans="1:26">
      <c r="B2057" s="11" t="s">
        <v>13</v>
      </c>
      <c r="C2057" s="12" t="s">
        <v>14</v>
      </c>
      <c r="D2057" s="28" t="s">
        <v>558</v>
      </c>
      <c r="E2057" s="28"/>
      <c r="F2057" s="28"/>
      <c r="G2057" s="34">
        <v>0.5</v>
      </c>
      <c r="H2057" s="23"/>
      <c r="I2057" s="10">
        <f t="shared" si="690"/>
        <v>0</v>
      </c>
      <c r="O2057" s="11" t="s">
        <v>13</v>
      </c>
      <c r="P2057" s="12" t="s">
        <v>14</v>
      </c>
      <c r="Q2057" s="28" t="s">
        <v>558</v>
      </c>
      <c r="R2057" s="28"/>
      <c r="S2057" s="28"/>
      <c r="T2057" s="34">
        <v>0.5</v>
      </c>
      <c r="U2057" s="23"/>
      <c r="V2057" s="10">
        <f t="shared" si="691"/>
        <v>0</v>
      </c>
      <c r="W2057" s="5"/>
      <c r="X2057" s="5"/>
      <c r="Y2057" s="5"/>
      <c r="Z2057" s="5"/>
    </row>
    <row r="2058" spans="1:26">
      <c r="B2058" s="11" t="s">
        <v>13</v>
      </c>
      <c r="C2058" s="12" t="s">
        <v>15</v>
      </c>
      <c r="D2058" s="28"/>
      <c r="E2058" s="28"/>
      <c r="F2058" s="28"/>
      <c r="G2058" s="34">
        <v>1</v>
      </c>
      <c r="H2058" s="23"/>
      <c r="I2058" s="10">
        <f t="shared" si="690"/>
        <v>0</v>
      </c>
      <c r="O2058" s="11" t="s">
        <v>13</v>
      </c>
      <c r="P2058" s="12" t="s">
        <v>15</v>
      </c>
      <c r="Q2058" s="28"/>
      <c r="R2058" s="28"/>
      <c r="S2058" s="28"/>
      <c r="T2058" s="34">
        <v>1</v>
      </c>
      <c r="U2058" s="23"/>
      <c r="V2058" s="10">
        <f t="shared" si="691"/>
        <v>0</v>
      </c>
      <c r="W2058" s="5"/>
      <c r="X2058" s="5"/>
      <c r="Y2058" s="5"/>
      <c r="Z2058" s="5"/>
    </row>
    <row r="2059" spans="1:26">
      <c r="B2059" s="11" t="s">
        <v>13</v>
      </c>
      <c r="C2059" s="12" t="s">
        <v>15</v>
      </c>
      <c r="D2059" s="28"/>
      <c r="E2059" s="28"/>
      <c r="F2059" s="28"/>
      <c r="G2059" s="34"/>
      <c r="H2059" s="23"/>
      <c r="I2059" s="10">
        <f t="shared" ref="I2059" si="692">SUM(G2059*H2059)</f>
        <v>0</v>
      </c>
      <c r="O2059" s="11" t="s">
        <v>13</v>
      </c>
      <c r="P2059" s="12" t="s">
        <v>15</v>
      </c>
      <c r="Q2059" s="28"/>
      <c r="R2059" s="28"/>
      <c r="S2059" s="28"/>
      <c r="T2059" s="34"/>
      <c r="U2059" s="23"/>
      <c r="V2059" s="10">
        <f t="shared" ref="V2059" si="693">SUM(T2059*U2059)</f>
        <v>0</v>
      </c>
      <c r="W2059" s="5"/>
      <c r="X2059" s="5"/>
      <c r="Y2059" s="5"/>
      <c r="Z2059" s="5"/>
    </row>
    <row r="2060" spans="1:26">
      <c r="B2060" s="11" t="s">
        <v>13</v>
      </c>
      <c r="C2060" s="12" t="s">
        <v>15</v>
      </c>
      <c r="D2060" s="28"/>
      <c r="E2060" s="28"/>
      <c r="F2060" s="28"/>
      <c r="G2060" s="34"/>
      <c r="H2060" s="23"/>
      <c r="I2060" s="10">
        <f t="shared" ref="I2060:I2067" si="694">SUM(G2060*H2060)</f>
        <v>0</v>
      </c>
      <c r="O2060" s="11" t="s">
        <v>13</v>
      </c>
      <c r="P2060" s="12" t="s">
        <v>15</v>
      </c>
      <c r="Q2060" s="28"/>
      <c r="R2060" s="28"/>
      <c r="S2060" s="28"/>
      <c r="T2060" s="34"/>
      <c r="U2060" s="23"/>
      <c r="V2060" s="10">
        <f t="shared" ref="V2060:V2067" si="695">SUM(T2060*U2060)</f>
        <v>0</v>
      </c>
      <c r="W2060" s="5"/>
      <c r="X2060" s="5"/>
      <c r="Y2060" s="5"/>
      <c r="Z2060" s="5"/>
    </row>
    <row r="2061" spans="1:26">
      <c r="B2061" s="11" t="s">
        <v>13</v>
      </c>
      <c r="C2061" s="12" t="s">
        <v>16</v>
      </c>
      <c r="D2061" s="28"/>
      <c r="E2061" s="28"/>
      <c r="F2061" s="28"/>
      <c r="G2061" s="34">
        <f>SUM(G2048)/3</f>
        <v>2.2366666666666668</v>
      </c>
      <c r="H2061" s="23"/>
      <c r="I2061" s="10">
        <f t="shared" si="694"/>
        <v>0</v>
      </c>
      <c r="O2061" s="11" t="s">
        <v>13</v>
      </c>
      <c r="P2061" s="12" t="s">
        <v>16</v>
      </c>
      <c r="Q2061" s="28"/>
      <c r="R2061" s="28"/>
      <c r="S2061" s="28"/>
      <c r="T2061" s="34">
        <f>SUM(T2048)/3</f>
        <v>2.2366666666666668</v>
      </c>
      <c r="U2061" s="23"/>
      <c r="V2061" s="10">
        <f t="shared" si="695"/>
        <v>0</v>
      </c>
      <c r="W2061" s="5"/>
      <c r="X2061" s="5"/>
      <c r="Y2061" s="5"/>
      <c r="Z2061" s="5"/>
    </row>
    <row r="2062" spans="1:26">
      <c r="B2062" s="11" t="s">
        <v>13</v>
      </c>
      <c r="C2062" s="12" t="s">
        <v>16</v>
      </c>
      <c r="D2062" s="28"/>
      <c r="E2062" s="28"/>
      <c r="F2062" s="28"/>
      <c r="G2062" s="34"/>
      <c r="H2062" s="23"/>
      <c r="I2062" s="10">
        <f t="shared" si="694"/>
        <v>0</v>
      </c>
      <c r="O2062" s="11" t="s">
        <v>13</v>
      </c>
      <c r="P2062" s="12" t="s">
        <v>16</v>
      </c>
      <c r="Q2062" s="28"/>
      <c r="R2062" s="28"/>
      <c r="S2062" s="28"/>
      <c r="T2062" s="34"/>
      <c r="U2062" s="23"/>
      <c r="V2062" s="10">
        <f t="shared" si="695"/>
        <v>0</v>
      </c>
      <c r="W2062" s="5"/>
      <c r="X2062" s="5"/>
      <c r="Y2062" s="5"/>
      <c r="Z2062" s="5"/>
    </row>
    <row r="2063" spans="1:26">
      <c r="B2063" s="11" t="s">
        <v>21</v>
      </c>
      <c r="C2063" s="12" t="s">
        <v>14</v>
      </c>
      <c r="D2063" s="28"/>
      <c r="E2063" s="28"/>
      <c r="F2063" s="28"/>
      <c r="G2063" s="22">
        <f>SUM(G2054:G2057)</f>
        <v>2.1710000000000003</v>
      </c>
      <c r="H2063" s="15">
        <v>37.42</v>
      </c>
      <c r="I2063" s="10">
        <f t="shared" si="694"/>
        <v>81.238820000000018</v>
      </c>
      <c r="K2063" s="5">
        <f>SUM(G2063)*I2046</f>
        <v>2.1710000000000003</v>
      </c>
      <c r="O2063" s="11" t="s">
        <v>21</v>
      </c>
      <c r="P2063" s="12" t="s">
        <v>14</v>
      </c>
      <c r="Q2063" s="28"/>
      <c r="R2063" s="28"/>
      <c r="S2063" s="28"/>
      <c r="T2063" s="22">
        <f>SUM(T2054:T2057)</f>
        <v>2.1710000000000003</v>
      </c>
      <c r="U2063" s="15">
        <v>37.42</v>
      </c>
      <c r="V2063" s="10">
        <f t="shared" si="695"/>
        <v>81.238820000000018</v>
      </c>
      <c r="W2063" s="5"/>
      <c r="X2063" s="5">
        <f>SUM(T2063)*V2046</f>
        <v>2.1710000000000003</v>
      </c>
      <c r="Y2063" s="5"/>
      <c r="Z2063" s="5"/>
    </row>
    <row r="2064" spans="1:26">
      <c r="B2064" s="11" t="s">
        <v>21</v>
      </c>
      <c r="C2064" s="12" t="s">
        <v>15</v>
      </c>
      <c r="D2064" s="28"/>
      <c r="E2064" s="28"/>
      <c r="F2064" s="28"/>
      <c r="G2064" s="22">
        <f>SUM(G2058:G2060)</f>
        <v>1</v>
      </c>
      <c r="H2064" s="15">
        <v>37.42</v>
      </c>
      <c r="I2064" s="10">
        <f t="shared" si="694"/>
        <v>37.42</v>
      </c>
      <c r="L2064" s="5">
        <f>SUM(G2064)*I2046</f>
        <v>1</v>
      </c>
      <c r="O2064" s="11" t="s">
        <v>21</v>
      </c>
      <c r="P2064" s="12" t="s">
        <v>15</v>
      </c>
      <c r="Q2064" s="28"/>
      <c r="R2064" s="28"/>
      <c r="S2064" s="28"/>
      <c r="T2064" s="22">
        <f>SUM(T2058:T2060)</f>
        <v>1</v>
      </c>
      <c r="U2064" s="15">
        <v>37.42</v>
      </c>
      <c r="V2064" s="10">
        <f t="shared" si="695"/>
        <v>37.42</v>
      </c>
      <c r="W2064" s="5"/>
      <c r="X2064" s="5"/>
      <c r="Y2064" s="5">
        <f>SUM(T2064)*V2046</f>
        <v>1</v>
      </c>
      <c r="Z2064" s="5"/>
    </row>
    <row r="2065" spans="1:26">
      <c r="B2065" s="11" t="s">
        <v>21</v>
      </c>
      <c r="C2065" s="12" t="s">
        <v>16</v>
      </c>
      <c r="D2065" s="28"/>
      <c r="E2065" s="28"/>
      <c r="F2065" s="28"/>
      <c r="G2065" s="22">
        <f>SUM(G2061:G2062)</f>
        <v>2.2366666666666668</v>
      </c>
      <c r="H2065" s="15">
        <v>37.42</v>
      </c>
      <c r="I2065" s="10">
        <f t="shared" si="694"/>
        <v>83.696066666666681</v>
      </c>
      <c r="M2065" s="5">
        <f>SUM(G2065)*I2046</f>
        <v>2.2366666666666668</v>
      </c>
      <c r="O2065" s="11" t="s">
        <v>21</v>
      </c>
      <c r="P2065" s="12" t="s">
        <v>16</v>
      </c>
      <c r="Q2065" s="28"/>
      <c r="R2065" s="28"/>
      <c r="S2065" s="28"/>
      <c r="T2065" s="22">
        <f>SUM(T2061:T2062)</f>
        <v>2.2366666666666668</v>
      </c>
      <c r="U2065" s="15">
        <v>37.42</v>
      </c>
      <c r="V2065" s="10">
        <f t="shared" si="695"/>
        <v>83.696066666666681</v>
      </c>
      <c r="W2065" s="5"/>
      <c r="X2065" s="5"/>
      <c r="Y2065" s="5"/>
      <c r="Z2065" s="5">
        <f>SUM(T2065)*V2046</f>
        <v>2.2366666666666668</v>
      </c>
    </row>
    <row r="2066" spans="1:26">
      <c r="B2066" s="11" t="s">
        <v>13</v>
      </c>
      <c r="C2066" s="12" t="s">
        <v>17</v>
      </c>
      <c r="D2066" s="28"/>
      <c r="E2066" s="28"/>
      <c r="F2066" s="28"/>
      <c r="G2066" s="34">
        <v>0.25</v>
      </c>
      <c r="H2066" s="15">
        <v>37.42</v>
      </c>
      <c r="I2066" s="10">
        <f t="shared" si="694"/>
        <v>9.3550000000000004</v>
      </c>
      <c r="L2066" s="5">
        <f>SUM(G2066)*I2046</f>
        <v>0.25</v>
      </c>
      <c r="O2066" s="11" t="s">
        <v>13</v>
      </c>
      <c r="P2066" s="12" t="s">
        <v>17</v>
      </c>
      <c r="Q2066" s="28"/>
      <c r="R2066" s="28"/>
      <c r="S2066" s="28"/>
      <c r="T2066" s="34">
        <v>0.25</v>
      </c>
      <c r="U2066" s="15">
        <v>37.42</v>
      </c>
      <c r="V2066" s="10">
        <f t="shared" si="695"/>
        <v>9.3550000000000004</v>
      </c>
      <c r="W2066" s="5"/>
      <c r="X2066" s="5"/>
      <c r="Y2066" s="5">
        <f>SUM(T2066)*V2046</f>
        <v>0.25</v>
      </c>
      <c r="Z2066" s="5"/>
    </row>
    <row r="2067" spans="1:26">
      <c r="B2067" s="11" t="s">
        <v>12</v>
      </c>
      <c r="C2067" s="12"/>
      <c r="D2067" s="28"/>
      <c r="E2067" s="28"/>
      <c r="F2067" s="28"/>
      <c r="G2067" s="10"/>
      <c r="H2067" s="15">
        <v>37.42</v>
      </c>
      <c r="I2067" s="10">
        <f t="shared" si="694"/>
        <v>0</v>
      </c>
      <c r="O2067" s="11" t="s">
        <v>12</v>
      </c>
      <c r="P2067" s="12"/>
      <c r="Q2067" s="28"/>
      <c r="R2067" s="28"/>
      <c r="S2067" s="28"/>
      <c r="T2067" s="10"/>
      <c r="U2067" s="15">
        <v>37.42</v>
      </c>
      <c r="V2067" s="10">
        <f t="shared" si="695"/>
        <v>0</v>
      </c>
      <c r="W2067" s="5"/>
      <c r="X2067" s="5"/>
      <c r="Y2067" s="5"/>
      <c r="Z2067" s="5"/>
    </row>
    <row r="2068" spans="1:26">
      <c r="B2068" s="11" t="s">
        <v>11</v>
      </c>
      <c r="C2068" s="12"/>
      <c r="D2068" s="28"/>
      <c r="E2068" s="28"/>
      <c r="F2068" s="28"/>
      <c r="G2068" s="10">
        <v>1</v>
      </c>
      <c r="H2068" s="15">
        <f>SUM(I2048:I2067)*0.01</f>
        <v>4.1440263666666679</v>
      </c>
      <c r="I2068" s="10">
        <f>SUM(G2068*H2068)</f>
        <v>4.1440263666666679</v>
      </c>
      <c r="O2068" s="11" t="s">
        <v>11</v>
      </c>
      <c r="P2068" s="12"/>
      <c r="Q2068" s="28"/>
      <c r="R2068" s="28"/>
      <c r="S2068" s="28"/>
      <c r="T2068" s="10">
        <v>1</v>
      </c>
      <c r="U2068" s="15">
        <f>SUM(V2048:V2067)*0.01</f>
        <v>4.1440263666666679</v>
      </c>
      <c r="V2068" s="10">
        <f>SUM(T2068*U2068)</f>
        <v>4.1440263666666679</v>
      </c>
      <c r="W2068" s="5"/>
      <c r="X2068" s="5"/>
      <c r="Y2068" s="5"/>
      <c r="Z2068" s="5"/>
    </row>
    <row r="2069" spans="1:26" s="2" customFormat="1" ht="13.6">
      <c r="B2069" s="8" t="s">
        <v>10</v>
      </c>
      <c r="D2069" s="27"/>
      <c r="E2069" s="27"/>
      <c r="F2069" s="27"/>
      <c r="G2069" s="6">
        <f>SUM(G2063:G2066)</f>
        <v>5.6576666666666675</v>
      </c>
      <c r="H2069" s="14"/>
      <c r="I2069" s="6">
        <f>SUM(I2048:I2068)</f>
        <v>418.5466630333334</v>
      </c>
      <c r="J2069" s="6">
        <f>SUM(I2069)*I2046</f>
        <v>418.5466630333334</v>
      </c>
      <c r="K2069" s="6">
        <f>SUM(K2063:K2068)</f>
        <v>2.1710000000000003</v>
      </c>
      <c r="L2069" s="6">
        <f t="shared" ref="L2069:M2069" si="696">SUM(L2063:L2068)</f>
        <v>1.25</v>
      </c>
      <c r="M2069" s="6">
        <f t="shared" si="696"/>
        <v>2.2366666666666668</v>
      </c>
      <c r="O2069" s="8" t="s">
        <v>10</v>
      </c>
      <c r="Q2069" s="27"/>
      <c r="R2069" s="27"/>
      <c r="S2069" s="27"/>
      <c r="T2069" s="6">
        <f>SUM(T2063:T2066)</f>
        <v>5.6576666666666675</v>
      </c>
      <c r="U2069" s="14"/>
      <c r="V2069" s="6">
        <f>SUM(V2048:V2068)</f>
        <v>418.5466630333334</v>
      </c>
      <c r="W2069" s="6">
        <f>SUM(V2069)*V2046</f>
        <v>418.5466630333334</v>
      </c>
      <c r="X2069" s="6">
        <f>SUM(X2063:X2068)</f>
        <v>2.1710000000000003</v>
      </c>
      <c r="Y2069" s="6">
        <f t="shared" ref="Y2069:Z2069" si="697">SUM(Y2063:Y2068)</f>
        <v>1.25</v>
      </c>
      <c r="Z2069" s="6">
        <f t="shared" si="697"/>
        <v>2.2366666666666668</v>
      </c>
    </row>
    <row r="2070" spans="1:26" ht="15.65">
      <c r="A2070" s="3" t="s">
        <v>9</v>
      </c>
      <c r="B2070" s="154" t="s">
        <v>217</v>
      </c>
      <c r="C2070" s="12" t="s">
        <v>409</v>
      </c>
      <c r="D2070" s="26">
        <v>2.3260000000000001</v>
      </c>
      <c r="E2070" s="26">
        <v>2.2999999999999998</v>
      </c>
      <c r="F2070" s="182">
        <v>0.112</v>
      </c>
      <c r="G2070" s="10" t="s">
        <v>581</v>
      </c>
      <c r="H2070" s="13" t="s">
        <v>22</v>
      </c>
      <c r="I2070" s="24">
        <v>4</v>
      </c>
      <c r="N2070" s="3" t="s">
        <v>9</v>
      </c>
      <c r="O2070" s="154" t="s">
        <v>217</v>
      </c>
      <c r="P2070" s="12" t="s">
        <v>409</v>
      </c>
      <c r="Q2070" s="26">
        <v>2.3260000000000001</v>
      </c>
      <c r="R2070" s="26">
        <v>2.2999999999999998</v>
      </c>
      <c r="S2070" s="182">
        <v>0.112</v>
      </c>
      <c r="T2070" s="205" t="s">
        <v>566</v>
      </c>
      <c r="U2070" s="13" t="s">
        <v>22</v>
      </c>
      <c r="V2070" s="24">
        <v>4</v>
      </c>
      <c r="W2070" s="5"/>
      <c r="X2070" s="5"/>
      <c r="Y2070" s="5"/>
      <c r="Z2070" s="5"/>
    </row>
    <row r="2071" spans="1:26" s="2" customFormat="1" ht="13.6">
      <c r="A2071" s="77" t="s">
        <v>118</v>
      </c>
      <c r="B2071" s="8" t="s">
        <v>3</v>
      </c>
      <c r="C2071" s="2" t="s">
        <v>4</v>
      </c>
      <c r="D2071" s="27" t="s">
        <v>5</v>
      </c>
      <c r="E2071" s="27" t="s">
        <v>5</v>
      </c>
      <c r="F2071" s="27" t="s">
        <v>23</v>
      </c>
      <c r="G2071" s="6" t="s">
        <v>6</v>
      </c>
      <c r="H2071" s="14" t="s">
        <v>7</v>
      </c>
      <c r="I2071" s="6" t="s">
        <v>8</v>
      </c>
      <c r="J2071" s="6"/>
      <c r="K2071" s="6" t="s">
        <v>18</v>
      </c>
      <c r="L2071" s="6" t="s">
        <v>19</v>
      </c>
      <c r="M2071" s="6" t="s">
        <v>20</v>
      </c>
      <c r="N2071" s="77" t="s">
        <v>118</v>
      </c>
      <c r="O2071" s="8" t="s">
        <v>3</v>
      </c>
      <c r="P2071" s="2" t="s">
        <v>4</v>
      </c>
      <c r="Q2071" s="27" t="s">
        <v>5</v>
      </c>
      <c r="R2071" s="27" t="s">
        <v>5</v>
      </c>
      <c r="S2071" s="27" t="s">
        <v>23</v>
      </c>
      <c r="T2071" s="6" t="s">
        <v>6</v>
      </c>
      <c r="U2071" s="14" t="s">
        <v>7</v>
      </c>
      <c r="V2071" s="6" t="s">
        <v>8</v>
      </c>
      <c r="W2071" s="6"/>
      <c r="X2071" s="6" t="s">
        <v>18</v>
      </c>
      <c r="Y2071" s="6" t="s">
        <v>19</v>
      </c>
      <c r="Z2071" s="6" t="s">
        <v>20</v>
      </c>
    </row>
    <row r="2072" spans="1:26">
      <c r="A2072" s="30" t="s">
        <v>24</v>
      </c>
      <c r="B2072" s="11" t="s">
        <v>217</v>
      </c>
      <c r="C2072" s="12" t="s">
        <v>109</v>
      </c>
      <c r="D2072" s="28">
        <v>0.125</v>
      </c>
      <c r="E2072" s="28">
        <v>0.05</v>
      </c>
      <c r="F2072" s="28">
        <f t="shared" ref="F2072:F2073" si="698">SUM(D2072*E2072)</f>
        <v>6.2500000000000003E-3</v>
      </c>
      <c r="G2072" s="10">
        <f>SUM(D2070+E2070+E2070+0.4)</f>
        <v>7.3259999999999996</v>
      </c>
      <c r="H2072" s="15">
        <v>3350</v>
      </c>
      <c r="I2072" s="10">
        <f t="shared" ref="I2072:I2073" si="699">SUM(F2072*G2072)*H2072</f>
        <v>153.388125</v>
      </c>
      <c r="N2072" s="30" t="s">
        <v>24</v>
      </c>
      <c r="O2072" s="11" t="s">
        <v>217</v>
      </c>
      <c r="P2072" s="12" t="s">
        <v>109</v>
      </c>
      <c r="Q2072" s="207">
        <v>0.1</v>
      </c>
      <c r="R2072" s="28">
        <v>0.05</v>
      </c>
      <c r="S2072" s="28">
        <f t="shared" ref="S2072:S2073" si="700">SUM(Q2072*R2072)</f>
        <v>5.000000000000001E-3</v>
      </c>
      <c r="T2072" s="10">
        <f>SUM(Q2070+R2070+R2070+0.4)</f>
        <v>7.3259999999999996</v>
      </c>
      <c r="U2072" s="15">
        <v>3350</v>
      </c>
      <c r="V2072" s="10">
        <f t="shared" ref="V2072:V2073" si="701">SUM(S2072*T2072)*U2072</f>
        <v>122.71050000000001</v>
      </c>
      <c r="W2072" s="5"/>
      <c r="X2072" s="5"/>
      <c r="Y2072" s="5"/>
      <c r="Z2072" s="5"/>
    </row>
    <row r="2073" spans="1:26">
      <c r="A2073" s="30" t="s">
        <v>24</v>
      </c>
      <c r="B2073" s="11" t="s">
        <v>580</v>
      </c>
      <c r="C2073" s="12" t="s">
        <v>109</v>
      </c>
      <c r="D2073" s="28">
        <v>0.125</v>
      </c>
      <c r="E2073" s="28">
        <v>2.5000000000000001E-2</v>
      </c>
      <c r="F2073" s="28">
        <f t="shared" si="698"/>
        <v>3.1250000000000002E-3</v>
      </c>
      <c r="G2073" s="10">
        <v>0</v>
      </c>
      <c r="H2073" s="15">
        <v>3091</v>
      </c>
      <c r="I2073" s="10">
        <f t="shared" si="699"/>
        <v>0</v>
      </c>
      <c r="N2073" s="30" t="s">
        <v>24</v>
      </c>
      <c r="O2073" s="11" t="s">
        <v>580</v>
      </c>
      <c r="P2073" s="12" t="s">
        <v>109</v>
      </c>
      <c r="Q2073" s="207">
        <v>0.1</v>
      </c>
      <c r="R2073" s="28">
        <v>2.5000000000000001E-2</v>
      </c>
      <c r="S2073" s="28">
        <f t="shared" si="700"/>
        <v>2.5000000000000005E-3</v>
      </c>
      <c r="T2073" s="10">
        <v>0</v>
      </c>
      <c r="U2073" s="15">
        <v>3091</v>
      </c>
      <c r="V2073" s="10">
        <f t="shared" si="701"/>
        <v>0</v>
      </c>
      <c r="W2073" s="5"/>
      <c r="X2073" s="5"/>
      <c r="Y2073" s="5"/>
      <c r="Z2073" s="5"/>
    </row>
    <row r="2074" spans="1:26">
      <c r="A2074" s="31" t="s">
        <v>39</v>
      </c>
      <c r="B2074" s="11" t="s">
        <v>558</v>
      </c>
      <c r="C2074" s="12"/>
      <c r="D2074" s="28"/>
      <c r="E2074" s="28"/>
      <c r="F2074" s="28"/>
      <c r="G2074" s="10">
        <v>4</v>
      </c>
      <c r="H2074" s="15">
        <v>2.5</v>
      </c>
      <c r="I2074" s="10">
        <f t="shared" ref="I2074:I2076" si="702">SUM(G2074*H2074)</f>
        <v>10</v>
      </c>
      <c r="N2074" s="31" t="s">
        <v>39</v>
      </c>
      <c r="O2074" s="11" t="s">
        <v>558</v>
      </c>
      <c r="P2074" s="12"/>
      <c r="Q2074" s="28"/>
      <c r="R2074" s="28"/>
      <c r="S2074" s="28"/>
      <c r="T2074" s="205">
        <v>0</v>
      </c>
      <c r="U2074" s="15">
        <v>2.5</v>
      </c>
      <c r="V2074" s="10">
        <f t="shared" ref="V2074:V2076" si="703">SUM(T2074*U2074)</f>
        <v>0</v>
      </c>
      <c r="W2074" s="5"/>
      <c r="X2074" s="5"/>
      <c r="Y2074" s="5"/>
      <c r="Z2074" s="5"/>
    </row>
    <row r="2075" spans="1:26">
      <c r="A2075" s="31" t="s">
        <v>39</v>
      </c>
      <c r="B2075" s="11" t="s">
        <v>559</v>
      </c>
      <c r="C2075" s="12"/>
      <c r="D2075" s="28"/>
      <c r="E2075" s="28"/>
      <c r="F2075" s="28"/>
      <c r="G2075" s="10">
        <v>4</v>
      </c>
      <c r="H2075" s="15">
        <v>3.5</v>
      </c>
      <c r="I2075" s="10">
        <f t="shared" si="702"/>
        <v>14</v>
      </c>
      <c r="N2075" s="31" t="s">
        <v>39</v>
      </c>
      <c r="O2075" s="11" t="s">
        <v>559</v>
      </c>
      <c r="P2075" s="12"/>
      <c r="Q2075" s="28"/>
      <c r="R2075" s="28"/>
      <c r="S2075" s="28"/>
      <c r="T2075" s="10">
        <v>4</v>
      </c>
      <c r="U2075" s="15">
        <v>3.5</v>
      </c>
      <c r="V2075" s="10">
        <f t="shared" si="703"/>
        <v>14</v>
      </c>
      <c r="W2075" s="5"/>
      <c r="X2075" s="5"/>
      <c r="Y2075" s="5"/>
      <c r="Z2075" s="5"/>
    </row>
    <row r="2076" spans="1:26">
      <c r="A2076" s="31" t="s">
        <v>39</v>
      </c>
      <c r="B2076" s="11" t="s">
        <v>560</v>
      </c>
      <c r="C2076" s="12"/>
      <c r="D2076" s="28"/>
      <c r="E2076" s="28"/>
      <c r="F2076" s="28"/>
      <c r="G2076" s="10">
        <v>0</v>
      </c>
      <c r="H2076" s="15">
        <v>1.5</v>
      </c>
      <c r="I2076" s="10">
        <f t="shared" si="702"/>
        <v>0</v>
      </c>
      <c r="N2076" s="31" t="s">
        <v>39</v>
      </c>
      <c r="O2076" s="11" t="s">
        <v>560</v>
      </c>
      <c r="P2076" s="12"/>
      <c r="Q2076" s="28"/>
      <c r="R2076" s="28"/>
      <c r="S2076" s="28"/>
      <c r="T2076" s="10">
        <v>0</v>
      </c>
      <c r="U2076" s="15">
        <v>1.5</v>
      </c>
      <c r="V2076" s="10">
        <f t="shared" si="703"/>
        <v>0</v>
      </c>
      <c r="W2076" s="5"/>
      <c r="X2076" s="5"/>
      <c r="Y2076" s="5"/>
      <c r="Z2076" s="5"/>
    </row>
    <row r="2077" spans="1:26">
      <c r="B2077" s="11" t="s">
        <v>27</v>
      </c>
      <c r="C2077" s="12"/>
      <c r="D2077" s="28"/>
      <c r="E2077" s="28"/>
      <c r="F2077" s="28"/>
      <c r="G2077" s="10">
        <f>SUM(G2072)</f>
        <v>7.3259999999999996</v>
      </c>
      <c r="H2077" s="15">
        <f>SUM(D2072+D2072+E2072+E2072)*6</f>
        <v>2.0999999999999996</v>
      </c>
      <c r="I2077" s="10">
        <f t="shared" ref="I2077:I2082" si="704">SUM(G2077*H2077)</f>
        <v>15.384599999999997</v>
      </c>
      <c r="O2077" s="11" t="s">
        <v>27</v>
      </c>
      <c r="P2077" s="12"/>
      <c r="Q2077" s="28"/>
      <c r="R2077" s="28"/>
      <c r="S2077" s="28"/>
      <c r="T2077" s="10">
        <f>SUM(T2072)</f>
        <v>7.3259999999999996</v>
      </c>
      <c r="U2077" s="15">
        <f>SUM(Q2072+Q2072+R2072+R2072)*6</f>
        <v>1.7999999999999998</v>
      </c>
      <c r="V2077" s="10">
        <f t="shared" ref="V2077:V2082" si="705">SUM(T2077*U2077)</f>
        <v>13.186799999999998</v>
      </c>
      <c r="W2077" s="5"/>
      <c r="X2077" s="5"/>
      <c r="Y2077" s="5"/>
      <c r="Z2077" s="5"/>
    </row>
    <row r="2078" spans="1:26">
      <c r="B2078" s="11" t="s">
        <v>13</v>
      </c>
      <c r="C2078" s="12" t="s">
        <v>14</v>
      </c>
      <c r="D2078" s="28" t="s">
        <v>29</v>
      </c>
      <c r="E2078" s="28"/>
      <c r="F2078" s="28">
        <f>SUM(G2072)</f>
        <v>7.3259999999999996</v>
      </c>
      <c r="G2078" s="34">
        <f>SUM(F2078)/20</f>
        <v>0.36629999999999996</v>
      </c>
      <c r="H2078" s="23"/>
      <c r="I2078" s="10">
        <f t="shared" si="704"/>
        <v>0</v>
      </c>
      <c r="O2078" s="11" t="s">
        <v>13</v>
      </c>
      <c r="P2078" s="12" t="s">
        <v>14</v>
      </c>
      <c r="Q2078" s="28" t="s">
        <v>29</v>
      </c>
      <c r="R2078" s="28"/>
      <c r="S2078" s="28">
        <f>SUM(T2072)</f>
        <v>7.3259999999999996</v>
      </c>
      <c r="T2078" s="34">
        <f>SUM(S2078)/20</f>
        <v>0.36629999999999996</v>
      </c>
      <c r="U2078" s="23"/>
      <c r="V2078" s="10">
        <f t="shared" si="705"/>
        <v>0</v>
      </c>
      <c r="W2078" s="5"/>
      <c r="X2078" s="5"/>
      <c r="Y2078" s="5"/>
      <c r="Z2078" s="5"/>
    </row>
    <row r="2079" spans="1:26">
      <c r="B2079" s="11" t="s">
        <v>13</v>
      </c>
      <c r="C2079" s="12" t="s">
        <v>14</v>
      </c>
      <c r="D2079" s="28" t="s">
        <v>60</v>
      </c>
      <c r="E2079" s="28"/>
      <c r="F2079" s="81">
        <v>2</v>
      </c>
      <c r="G2079" s="34">
        <f>SUM(F2079)*0.25</f>
        <v>0.5</v>
      </c>
      <c r="H2079" s="23"/>
      <c r="I2079" s="10">
        <f t="shared" si="704"/>
        <v>0</v>
      </c>
      <c r="O2079" s="11" t="s">
        <v>13</v>
      </c>
      <c r="P2079" s="12" t="s">
        <v>14</v>
      </c>
      <c r="Q2079" s="28" t="s">
        <v>60</v>
      </c>
      <c r="R2079" s="28"/>
      <c r="S2079" s="81">
        <v>2</v>
      </c>
      <c r="T2079" s="34">
        <f>SUM(S2079)*0.25</f>
        <v>0.5</v>
      </c>
      <c r="U2079" s="23"/>
      <c r="V2079" s="10">
        <f t="shared" si="705"/>
        <v>0</v>
      </c>
      <c r="W2079" s="5"/>
      <c r="X2079" s="5"/>
      <c r="Y2079" s="5"/>
      <c r="Z2079" s="5"/>
    </row>
    <row r="2080" spans="1:26">
      <c r="B2080" s="11" t="s">
        <v>13</v>
      </c>
      <c r="C2080" s="12" t="s">
        <v>14</v>
      </c>
      <c r="D2080" s="28" t="s">
        <v>113</v>
      </c>
      <c r="E2080" s="28"/>
      <c r="F2080" s="28"/>
      <c r="G2080" s="34">
        <f>SUM(G2078:G2079)</f>
        <v>0.86629999999999996</v>
      </c>
      <c r="H2080" s="23"/>
      <c r="I2080" s="10">
        <f t="shared" si="704"/>
        <v>0</v>
      </c>
      <c r="O2080" s="11" t="s">
        <v>13</v>
      </c>
      <c r="P2080" s="12" t="s">
        <v>14</v>
      </c>
      <c r="Q2080" s="28" t="s">
        <v>113</v>
      </c>
      <c r="R2080" s="28"/>
      <c r="S2080" s="28"/>
      <c r="T2080" s="34">
        <f>SUM(T2078:T2079)</f>
        <v>0.86629999999999996</v>
      </c>
      <c r="U2080" s="23"/>
      <c r="V2080" s="10">
        <f t="shared" si="705"/>
        <v>0</v>
      </c>
      <c r="W2080" s="5"/>
      <c r="X2080" s="5"/>
      <c r="Y2080" s="5"/>
      <c r="Z2080" s="5"/>
    </row>
    <row r="2081" spans="1:26">
      <c r="B2081" s="11" t="s">
        <v>13</v>
      </c>
      <c r="C2081" s="12" t="s">
        <v>14</v>
      </c>
      <c r="D2081" s="28" t="s">
        <v>558</v>
      </c>
      <c r="E2081" s="28"/>
      <c r="F2081" s="28"/>
      <c r="G2081" s="34">
        <v>0.5</v>
      </c>
      <c r="H2081" s="23"/>
      <c r="I2081" s="10">
        <f t="shared" si="704"/>
        <v>0</v>
      </c>
      <c r="O2081" s="11" t="s">
        <v>13</v>
      </c>
      <c r="P2081" s="12" t="s">
        <v>14</v>
      </c>
      <c r="Q2081" s="28" t="s">
        <v>558</v>
      </c>
      <c r="R2081" s="28"/>
      <c r="S2081" s="28"/>
      <c r="T2081" s="206">
        <v>0.25</v>
      </c>
      <c r="U2081" s="23"/>
      <c r="V2081" s="10">
        <f t="shared" si="705"/>
        <v>0</v>
      </c>
      <c r="W2081" s="5"/>
      <c r="X2081" s="5"/>
      <c r="Y2081" s="5"/>
      <c r="Z2081" s="5"/>
    </row>
    <row r="2082" spans="1:26">
      <c r="B2082" s="11" t="s">
        <v>13</v>
      </c>
      <c r="C2082" s="12" t="s">
        <v>15</v>
      </c>
      <c r="D2082" s="28"/>
      <c r="E2082" s="28"/>
      <c r="F2082" s="28"/>
      <c r="G2082" s="34">
        <v>1</v>
      </c>
      <c r="H2082" s="23"/>
      <c r="I2082" s="10">
        <f t="shared" si="704"/>
        <v>0</v>
      </c>
      <c r="O2082" s="11" t="s">
        <v>13</v>
      </c>
      <c r="P2082" s="12" t="s">
        <v>15</v>
      </c>
      <c r="Q2082" s="28"/>
      <c r="R2082" s="28"/>
      <c r="S2082" s="28"/>
      <c r="T2082" s="34">
        <v>1</v>
      </c>
      <c r="U2082" s="23"/>
      <c r="V2082" s="10">
        <f t="shared" si="705"/>
        <v>0</v>
      </c>
      <c r="W2082" s="5"/>
      <c r="X2082" s="5"/>
      <c r="Y2082" s="5"/>
      <c r="Z2082" s="5"/>
    </row>
    <row r="2083" spans="1:26">
      <c r="B2083" s="11" t="s">
        <v>13</v>
      </c>
      <c r="C2083" s="12" t="s">
        <v>15</v>
      </c>
      <c r="D2083" s="28"/>
      <c r="E2083" s="28"/>
      <c r="F2083" s="28"/>
      <c r="G2083" s="34"/>
      <c r="H2083" s="23"/>
      <c r="I2083" s="10">
        <f t="shared" ref="I2083" si="706">SUM(G2083*H2083)</f>
        <v>0</v>
      </c>
      <c r="O2083" s="11" t="s">
        <v>13</v>
      </c>
      <c r="P2083" s="12" t="s">
        <v>15</v>
      </c>
      <c r="Q2083" s="28"/>
      <c r="R2083" s="28"/>
      <c r="S2083" s="28"/>
      <c r="T2083" s="34"/>
      <c r="U2083" s="23"/>
      <c r="V2083" s="10">
        <f t="shared" ref="V2083" si="707">SUM(T2083*U2083)</f>
        <v>0</v>
      </c>
      <c r="W2083" s="5"/>
      <c r="X2083" s="5"/>
      <c r="Y2083" s="5"/>
      <c r="Z2083" s="5"/>
    </row>
    <row r="2084" spans="1:26">
      <c r="B2084" s="11" t="s">
        <v>13</v>
      </c>
      <c r="C2084" s="12" t="s">
        <v>15</v>
      </c>
      <c r="D2084" s="28"/>
      <c r="E2084" s="28"/>
      <c r="F2084" s="28"/>
      <c r="G2084" s="34"/>
      <c r="H2084" s="23"/>
      <c r="I2084" s="10">
        <f t="shared" ref="I2084:I2091" si="708">SUM(G2084*H2084)</f>
        <v>0</v>
      </c>
      <c r="O2084" s="11" t="s">
        <v>13</v>
      </c>
      <c r="P2084" s="12" t="s">
        <v>15</v>
      </c>
      <c r="Q2084" s="28"/>
      <c r="R2084" s="28"/>
      <c r="S2084" s="28"/>
      <c r="T2084" s="34"/>
      <c r="U2084" s="23"/>
      <c r="V2084" s="10">
        <f t="shared" ref="V2084:V2091" si="709">SUM(T2084*U2084)</f>
        <v>0</v>
      </c>
      <c r="W2084" s="5"/>
      <c r="X2084" s="5"/>
      <c r="Y2084" s="5"/>
      <c r="Z2084" s="5"/>
    </row>
    <row r="2085" spans="1:26">
      <c r="B2085" s="11" t="s">
        <v>13</v>
      </c>
      <c r="C2085" s="12" t="s">
        <v>16</v>
      </c>
      <c r="D2085" s="28"/>
      <c r="E2085" s="28"/>
      <c r="F2085" s="28"/>
      <c r="G2085" s="34">
        <f>SUM(G2072)/3</f>
        <v>2.4419999999999997</v>
      </c>
      <c r="H2085" s="23"/>
      <c r="I2085" s="10">
        <f t="shared" si="708"/>
        <v>0</v>
      </c>
      <c r="O2085" s="11" t="s">
        <v>13</v>
      </c>
      <c r="P2085" s="12" t="s">
        <v>16</v>
      </c>
      <c r="Q2085" s="28"/>
      <c r="R2085" s="28"/>
      <c r="S2085" s="28"/>
      <c r="T2085" s="34">
        <f>SUM(T2072)/3</f>
        <v>2.4419999999999997</v>
      </c>
      <c r="U2085" s="23"/>
      <c r="V2085" s="10">
        <f t="shared" si="709"/>
        <v>0</v>
      </c>
      <c r="W2085" s="5"/>
      <c r="X2085" s="5"/>
      <c r="Y2085" s="5"/>
      <c r="Z2085" s="5"/>
    </row>
    <row r="2086" spans="1:26">
      <c r="B2086" s="11" t="s">
        <v>13</v>
      </c>
      <c r="C2086" s="12" t="s">
        <v>16</v>
      </c>
      <c r="D2086" s="28"/>
      <c r="E2086" s="28"/>
      <c r="F2086" s="28"/>
      <c r="G2086" s="34"/>
      <c r="H2086" s="23"/>
      <c r="I2086" s="10">
        <f t="shared" si="708"/>
        <v>0</v>
      </c>
      <c r="O2086" s="11" t="s">
        <v>13</v>
      </c>
      <c r="P2086" s="12" t="s">
        <v>16</v>
      </c>
      <c r="Q2086" s="28"/>
      <c r="R2086" s="28"/>
      <c r="S2086" s="28"/>
      <c r="T2086" s="34"/>
      <c r="U2086" s="23"/>
      <c r="V2086" s="10">
        <f t="shared" si="709"/>
        <v>0</v>
      </c>
      <c r="W2086" s="5"/>
      <c r="X2086" s="5"/>
      <c r="Y2086" s="5"/>
      <c r="Z2086" s="5"/>
    </row>
    <row r="2087" spans="1:26">
      <c r="B2087" s="11" t="s">
        <v>21</v>
      </c>
      <c r="C2087" s="12" t="s">
        <v>14</v>
      </c>
      <c r="D2087" s="28"/>
      <c r="E2087" s="28"/>
      <c r="F2087" s="28"/>
      <c r="G2087" s="22">
        <f>SUM(G2078:G2081)</f>
        <v>2.2325999999999997</v>
      </c>
      <c r="H2087" s="15">
        <v>37.42</v>
      </c>
      <c r="I2087" s="10">
        <f t="shared" si="708"/>
        <v>83.543891999999985</v>
      </c>
      <c r="K2087" s="5">
        <f>SUM(G2087)*I2070</f>
        <v>8.9303999999999988</v>
      </c>
      <c r="O2087" s="11" t="s">
        <v>21</v>
      </c>
      <c r="P2087" s="12" t="s">
        <v>14</v>
      </c>
      <c r="Q2087" s="28"/>
      <c r="R2087" s="28"/>
      <c r="S2087" s="28"/>
      <c r="T2087" s="22">
        <f>SUM(T2078:T2081)</f>
        <v>1.9825999999999999</v>
      </c>
      <c r="U2087" s="15">
        <v>37.42</v>
      </c>
      <c r="V2087" s="10">
        <f t="shared" si="709"/>
        <v>74.188891999999996</v>
      </c>
      <c r="W2087" s="5"/>
      <c r="X2087" s="5">
        <f>SUM(T2087)*V2070</f>
        <v>7.9303999999999997</v>
      </c>
      <c r="Y2087" s="5"/>
      <c r="Z2087" s="5"/>
    </row>
    <row r="2088" spans="1:26">
      <c r="B2088" s="11" t="s">
        <v>21</v>
      </c>
      <c r="C2088" s="12" t="s">
        <v>15</v>
      </c>
      <c r="D2088" s="28"/>
      <c r="E2088" s="28"/>
      <c r="F2088" s="28"/>
      <c r="G2088" s="22">
        <f>SUM(G2082:G2084)</f>
        <v>1</v>
      </c>
      <c r="H2088" s="15">
        <v>37.42</v>
      </c>
      <c r="I2088" s="10">
        <f t="shared" si="708"/>
        <v>37.42</v>
      </c>
      <c r="L2088" s="5">
        <f>SUM(G2088)*I2070</f>
        <v>4</v>
      </c>
      <c r="O2088" s="11" t="s">
        <v>21</v>
      </c>
      <c r="P2088" s="12" t="s">
        <v>15</v>
      </c>
      <c r="Q2088" s="28"/>
      <c r="R2088" s="28"/>
      <c r="S2088" s="28"/>
      <c r="T2088" s="22">
        <f>SUM(T2082:T2084)</f>
        <v>1</v>
      </c>
      <c r="U2088" s="15">
        <v>37.42</v>
      </c>
      <c r="V2088" s="10">
        <f t="shared" si="709"/>
        <v>37.42</v>
      </c>
      <c r="W2088" s="5"/>
      <c r="X2088" s="5"/>
      <c r="Y2088" s="5">
        <f>SUM(T2088)*V2070</f>
        <v>4</v>
      </c>
      <c r="Z2088" s="5"/>
    </row>
    <row r="2089" spans="1:26">
      <c r="B2089" s="11" t="s">
        <v>21</v>
      </c>
      <c r="C2089" s="12" t="s">
        <v>16</v>
      </c>
      <c r="D2089" s="28"/>
      <c r="E2089" s="28"/>
      <c r="F2089" s="28"/>
      <c r="G2089" s="22">
        <f>SUM(G2085:G2086)</f>
        <v>2.4419999999999997</v>
      </c>
      <c r="H2089" s="15">
        <v>37.42</v>
      </c>
      <c r="I2089" s="10">
        <f t="shared" si="708"/>
        <v>91.379639999999995</v>
      </c>
      <c r="M2089" s="5">
        <f>SUM(G2089)*I2070</f>
        <v>9.7679999999999989</v>
      </c>
      <c r="O2089" s="11" t="s">
        <v>21</v>
      </c>
      <c r="P2089" s="12" t="s">
        <v>16</v>
      </c>
      <c r="Q2089" s="28"/>
      <c r="R2089" s="28"/>
      <c r="S2089" s="28"/>
      <c r="T2089" s="22">
        <f>SUM(T2085:T2086)</f>
        <v>2.4419999999999997</v>
      </c>
      <c r="U2089" s="15">
        <v>37.42</v>
      </c>
      <c r="V2089" s="10">
        <f t="shared" si="709"/>
        <v>91.379639999999995</v>
      </c>
      <c r="W2089" s="5"/>
      <c r="X2089" s="5"/>
      <c r="Y2089" s="5"/>
      <c r="Z2089" s="5">
        <f>SUM(T2089)*V2070</f>
        <v>9.7679999999999989</v>
      </c>
    </row>
    <row r="2090" spans="1:26">
      <c r="B2090" s="11" t="s">
        <v>13</v>
      </c>
      <c r="C2090" s="12" t="s">
        <v>17</v>
      </c>
      <c r="D2090" s="28"/>
      <c r="E2090" s="28"/>
      <c r="F2090" s="28"/>
      <c r="G2090" s="34">
        <v>0.25</v>
      </c>
      <c r="H2090" s="15">
        <v>37.42</v>
      </c>
      <c r="I2090" s="10">
        <f t="shared" si="708"/>
        <v>9.3550000000000004</v>
      </c>
      <c r="L2090" s="5">
        <f>SUM(G2090)*I2070</f>
        <v>1</v>
      </c>
      <c r="O2090" s="11" t="s">
        <v>13</v>
      </c>
      <c r="P2090" s="12" t="s">
        <v>17</v>
      </c>
      <c r="Q2090" s="28"/>
      <c r="R2090" s="28"/>
      <c r="S2090" s="28"/>
      <c r="T2090" s="34">
        <v>0.25</v>
      </c>
      <c r="U2090" s="15">
        <v>37.42</v>
      </c>
      <c r="V2090" s="10">
        <f t="shared" si="709"/>
        <v>9.3550000000000004</v>
      </c>
      <c r="W2090" s="5"/>
      <c r="X2090" s="5"/>
      <c r="Y2090" s="5">
        <f>SUM(T2090)*V2070</f>
        <v>1</v>
      </c>
      <c r="Z2090" s="5"/>
    </row>
    <row r="2091" spans="1:26">
      <c r="B2091" s="11" t="s">
        <v>12</v>
      </c>
      <c r="C2091" s="12"/>
      <c r="D2091" s="28"/>
      <c r="E2091" s="28"/>
      <c r="F2091" s="28"/>
      <c r="G2091" s="10"/>
      <c r="H2091" s="15">
        <v>37.42</v>
      </c>
      <c r="I2091" s="10">
        <f t="shared" si="708"/>
        <v>0</v>
      </c>
      <c r="O2091" s="11" t="s">
        <v>12</v>
      </c>
      <c r="P2091" s="12"/>
      <c r="Q2091" s="28"/>
      <c r="R2091" s="28"/>
      <c r="S2091" s="28"/>
      <c r="T2091" s="10"/>
      <c r="U2091" s="15">
        <v>37.42</v>
      </c>
      <c r="V2091" s="10">
        <f t="shared" si="709"/>
        <v>0</v>
      </c>
      <c r="W2091" s="5"/>
      <c r="X2091" s="5"/>
      <c r="Y2091" s="5"/>
      <c r="Z2091" s="5"/>
    </row>
    <row r="2092" spans="1:26">
      <c r="B2092" s="11" t="s">
        <v>11</v>
      </c>
      <c r="C2092" s="12"/>
      <c r="D2092" s="28"/>
      <c r="E2092" s="28"/>
      <c r="F2092" s="28"/>
      <c r="G2092" s="10">
        <v>1</v>
      </c>
      <c r="H2092" s="15">
        <f>SUM(I2072:I2091)*0.01</f>
        <v>4.1447125700000003</v>
      </c>
      <c r="I2092" s="10">
        <f>SUM(G2092*H2092)</f>
        <v>4.1447125700000003</v>
      </c>
      <c r="O2092" s="11" t="s">
        <v>11</v>
      </c>
      <c r="P2092" s="12"/>
      <c r="Q2092" s="28"/>
      <c r="R2092" s="28"/>
      <c r="S2092" s="28"/>
      <c r="T2092" s="10">
        <v>1</v>
      </c>
      <c r="U2092" s="15">
        <f>SUM(V2072:V2091)*0.01</f>
        <v>3.6224083200000008</v>
      </c>
      <c r="V2092" s="10">
        <f>SUM(T2092*U2092)</f>
        <v>3.6224083200000008</v>
      </c>
      <c r="W2092" s="5"/>
      <c r="X2092" s="5"/>
      <c r="Y2092" s="5"/>
      <c r="Z2092" s="5"/>
    </row>
    <row r="2093" spans="1:26" s="2" customFormat="1" ht="13.6">
      <c r="B2093" s="8" t="s">
        <v>10</v>
      </c>
      <c r="D2093" s="27"/>
      <c r="E2093" s="27"/>
      <c r="F2093" s="27"/>
      <c r="G2093" s="6">
        <f>SUM(G2087:G2090)</f>
        <v>5.9245999999999999</v>
      </c>
      <c r="H2093" s="14"/>
      <c r="I2093" s="6">
        <f>SUM(I2072:I2092)</f>
        <v>418.61596957000006</v>
      </c>
      <c r="J2093" s="6">
        <f>SUM(I2093)*I2070</f>
        <v>1674.4638782800002</v>
      </c>
      <c r="K2093" s="6">
        <f>SUM(K2087:K2092)</f>
        <v>8.9303999999999988</v>
      </c>
      <c r="L2093" s="6">
        <f t="shared" ref="L2093:M2093" si="710">SUM(L2087:L2092)</f>
        <v>5</v>
      </c>
      <c r="M2093" s="6">
        <f t="shared" si="710"/>
        <v>9.7679999999999989</v>
      </c>
      <c r="O2093" s="8" t="s">
        <v>10</v>
      </c>
      <c r="Q2093" s="27"/>
      <c r="R2093" s="27"/>
      <c r="S2093" s="27"/>
      <c r="T2093" s="6">
        <f>SUM(T2087:T2090)</f>
        <v>5.6745999999999999</v>
      </c>
      <c r="U2093" s="14"/>
      <c r="V2093" s="6">
        <f>SUM(V2072:V2092)</f>
        <v>365.86324032000005</v>
      </c>
      <c r="W2093" s="6">
        <f>SUM(V2093)*V2070</f>
        <v>1463.4529612800002</v>
      </c>
      <c r="X2093" s="6">
        <f>SUM(X2087:X2092)</f>
        <v>7.9303999999999997</v>
      </c>
      <c r="Y2093" s="6">
        <f t="shared" ref="Y2093:Z2093" si="711">SUM(Y2087:Y2092)</f>
        <v>5</v>
      </c>
      <c r="Z2093" s="6">
        <f t="shared" si="711"/>
        <v>9.7679999999999989</v>
      </c>
    </row>
    <row r="2094" spans="1:26" ht="15.65">
      <c r="A2094" s="3" t="s">
        <v>9</v>
      </c>
      <c r="B2094" s="154" t="s">
        <v>217</v>
      </c>
      <c r="C2094" s="12" t="s">
        <v>409</v>
      </c>
      <c r="D2094" s="26">
        <v>0.78300000000000003</v>
      </c>
      <c r="E2094" s="26">
        <v>2.71</v>
      </c>
      <c r="F2094" s="182">
        <v>0.112</v>
      </c>
      <c r="G2094" s="10" t="s">
        <v>581</v>
      </c>
      <c r="H2094" s="13" t="s">
        <v>22</v>
      </c>
      <c r="I2094" s="24">
        <v>2</v>
      </c>
      <c r="N2094" s="3" t="s">
        <v>9</v>
      </c>
      <c r="O2094" s="154" t="s">
        <v>217</v>
      </c>
      <c r="P2094" s="12" t="s">
        <v>409</v>
      </c>
      <c r="Q2094" s="207">
        <v>1.554</v>
      </c>
      <c r="R2094" s="207">
        <v>2.81</v>
      </c>
      <c r="S2094" s="182">
        <v>0.112</v>
      </c>
      <c r="T2094" s="10" t="s">
        <v>581</v>
      </c>
      <c r="U2094" s="13" t="s">
        <v>22</v>
      </c>
      <c r="V2094" s="24">
        <v>2</v>
      </c>
      <c r="W2094" s="5"/>
      <c r="X2094" s="5"/>
      <c r="Y2094" s="5"/>
      <c r="Z2094" s="5"/>
    </row>
    <row r="2095" spans="1:26" s="2" customFormat="1" ht="13.6">
      <c r="A2095" s="77" t="s">
        <v>118</v>
      </c>
      <c r="B2095" s="8" t="s">
        <v>3</v>
      </c>
      <c r="C2095" s="2" t="s">
        <v>4</v>
      </c>
      <c r="D2095" s="27" t="s">
        <v>5</v>
      </c>
      <c r="E2095" s="27" t="s">
        <v>5</v>
      </c>
      <c r="F2095" s="27" t="s">
        <v>23</v>
      </c>
      <c r="G2095" s="6" t="s">
        <v>6</v>
      </c>
      <c r="H2095" s="14" t="s">
        <v>7</v>
      </c>
      <c r="I2095" s="6" t="s">
        <v>8</v>
      </c>
      <c r="J2095" s="6"/>
      <c r="K2095" s="6" t="s">
        <v>18</v>
      </c>
      <c r="L2095" s="6" t="s">
        <v>19</v>
      </c>
      <c r="M2095" s="6" t="s">
        <v>20</v>
      </c>
      <c r="N2095" s="77" t="s">
        <v>118</v>
      </c>
      <c r="O2095" s="8" t="s">
        <v>3</v>
      </c>
      <c r="P2095" s="2" t="s">
        <v>4</v>
      </c>
      <c r="Q2095" s="27" t="s">
        <v>5</v>
      </c>
      <c r="R2095" s="27" t="s">
        <v>5</v>
      </c>
      <c r="S2095" s="27" t="s">
        <v>23</v>
      </c>
      <c r="T2095" s="6" t="s">
        <v>6</v>
      </c>
      <c r="U2095" s="14" t="s">
        <v>7</v>
      </c>
      <c r="V2095" s="6" t="s">
        <v>8</v>
      </c>
      <c r="W2095" s="6"/>
      <c r="X2095" s="6" t="s">
        <v>18</v>
      </c>
      <c r="Y2095" s="6" t="s">
        <v>19</v>
      </c>
      <c r="Z2095" s="6" t="s">
        <v>20</v>
      </c>
    </row>
    <row r="2096" spans="1:26">
      <c r="A2096" s="30" t="s">
        <v>24</v>
      </c>
      <c r="B2096" s="11" t="s">
        <v>217</v>
      </c>
      <c r="C2096" s="12" t="s">
        <v>109</v>
      </c>
      <c r="D2096" s="28">
        <v>0.125</v>
      </c>
      <c r="E2096" s="28">
        <v>0.05</v>
      </c>
      <c r="F2096" s="28">
        <f t="shared" ref="F2096:F2097" si="712">SUM(D2096*E2096)</f>
        <v>6.2500000000000003E-3</v>
      </c>
      <c r="G2096" s="10">
        <f>SUM(D2094+E2094+E2094+0.4)</f>
        <v>6.6029999999999998</v>
      </c>
      <c r="H2096" s="15">
        <v>3350</v>
      </c>
      <c r="I2096" s="10">
        <f t="shared" ref="I2096:I2097" si="713">SUM(F2096*G2096)*H2096</f>
        <v>138.25031250000001</v>
      </c>
      <c r="N2096" s="30" t="s">
        <v>24</v>
      </c>
      <c r="O2096" s="11" t="s">
        <v>217</v>
      </c>
      <c r="P2096" s="12" t="s">
        <v>109</v>
      </c>
      <c r="Q2096" s="207">
        <v>0.1</v>
      </c>
      <c r="R2096" s="28">
        <v>0.05</v>
      </c>
      <c r="S2096" s="28">
        <f t="shared" ref="S2096:S2097" si="714">SUM(Q2096*R2096)</f>
        <v>5.000000000000001E-3</v>
      </c>
      <c r="T2096" s="10">
        <f>SUM(Q2094+R2094+R2094+0.4)</f>
        <v>7.5739999999999998</v>
      </c>
      <c r="U2096" s="15">
        <v>3350</v>
      </c>
      <c r="V2096" s="10">
        <f t="shared" ref="V2096:V2097" si="715">SUM(S2096*T2096)*U2096</f>
        <v>126.86450000000002</v>
      </c>
      <c r="W2096" s="5"/>
      <c r="X2096" s="5"/>
      <c r="Y2096" s="5"/>
      <c r="Z2096" s="5"/>
    </row>
    <row r="2097" spans="1:26">
      <c r="A2097" s="30" t="s">
        <v>24</v>
      </c>
      <c r="B2097" s="11" t="s">
        <v>580</v>
      </c>
      <c r="C2097" s="12" t="s">
        <v>109</v>
      </c>
      <c r="D2097" s="28">
        <v>0.125</v>
      </c>
      <c r="E2097" s="28">
        <v>2.5000000000000001E-2</v>
      </c>
      <c r="F2097" s="28">
        <f t="shared" si="712"/>
        <v>3.1250000000000002E-3</v>
      </c>
      <c r="G2097" s="10">
        <v>0</v>
      </c>
      <c r="H2097" s="15">
        <v>3091</v>
      </c>
      <c r="I2097" s="10">
        <f t="shared" si="713"/>
        <v>0</v>
      </c>
      <c r="N2097" s="30" t="s">
        <v>24</v>
      </c>
      <c r="O2097" s="11" t="s">
        <v>580</v>
      </c>
      <c r="P2097" s="12" t="s">
        <v>109</v>
      </c>
      <c r="Q2097" s="207">
        <v>0.1</v>
      </c>
      <c r="R2097" s="28">
        <v>2.5000000000000001E-2</v>
      </c>
      <c r="S2097" s="28">
        <f t="shared" si="714"/>
        <v>2.5000000000000005E-3</v>
      </c>
      <c r="T2097" s="10">
        <v>0</v>
      </c>
      <c r="U2097" s="15">
        <v>3091</v>
      </c>
      <c r="V2097" s="10">
        <f t="shared" si="715"/>
        <v>0</v>
      </c>
      <c r="W2097" s="5"/>
      <c r="X2097" s="5"/>
      <c r="Y2097" s="5"/>
      <c r="Z2097" s="5"/>
    </row>
    <row r="2098" spans="1:26">
      <c r="A2098" s="31" t="s">
        <v>39</v>
      </c>
      <c r="B2098" s="11" t="s">
        <v>558</v>
      </c>
      <c r="C2098" s="12"/>
      <c r="D2098" s="28"/>
      <c r="E2098" s="28"/>
      <c r="F2098" s="28"/>
      <c r="G2098" s="10">
        <v>3</v>
      </c>
      <c r="H2098" s="15">
        <v>2.5</v>
      </c>
      <c r="I2098" s="10">
        <f t="shared" ref="I2098:I2100" si="716">SUM(G2098*H2098)</f>
        <v>7.5</v>
      </c>
      <c r="N2098" s="31" t="s">
        <v>39</v>
      </c>
      <c r="O2098" s="11" t="s">
        <v>558</v>
      </c>
      <c r="P2098" s="12"/>
      <c r="Q2098" s="28"/>
      <c r="R2098" s="28"/>
      <c r="S2098" s="28"/>
      <c r="T2098" s="205">
        <v>0</v>
      </c>
      <c r="U2098" s="15">
        <v>2.5</v>
      </c>
      <c r="V2098" s="10">
        <f t="shared" ref="V2098:V2100" si="717">SUM(T2098*U2098)</f>
        <v>0</v>
      </c>
      <c r="W2098" s="5"/>
      <c r="X2098" s="5"/>
      <c r="Y2098" s="5"/>
      <c r="Z2098" s="5"/>
    </row>
    <row r="2099" spans="1:26">
      <c r="A2099" s="31" t="s">
        <v>39</v>
      </c>
      <c r="B2099" s="11" t="s">
        <v>559</v>
      </c>
      <c r="C2099" s="12"/>
      <c r="D2099" s="28"/>
      <c r="E2099" s="28"/>
      <c r="F2099" s="28"/>
      <c r="G2099" s="10">
        <v>3</v>
      </c>
      <c r="H2099" s="15">
        <v>3.5</v>
      </c>
      <c r="I2099" s="10">
        <f t="shared" si="716"/>
        <v>10.5</v>
      </c>
      <c r="N2099" s="31" t="s">
        <v>39</v>
      </c>
      <c r="O2099" s="11" t="s">
        <v>559</v>
      </c>
      <c r="P2099" s="12"/>
      <c r="Q2099" s="28"/>
      <c r="R2099" s="28"/>
      <c r="S2099" s="28"/>
      <c r="T2099" s="205">
        <v>4.5</v>
      </c>
      <c r="U2099" s="15">
        <v>3.5</v>
      </c>
      <c r="V2099" s="10">
        <f t="shared" si="717"/>
        <v>15.75</v>
      </c>
      <c r="W2099" s="5"/>
      <c r="X2099" s="5"/>
      <c r="Y2099" s="5"/>
      <c r="Z2099" s="5"/>
    </row>
    <row r="2100" spans="1:26">
      <c r="A2100" s="31" t="s">
        <v>39</v>
      </c>
      <c r="B2100" s="11" t="s">
        <v>560</v>
      </c>
      <c r="C2100" s="12"/>
      <c r="D2100" s="28"/>
      <c r="E2100" s="28"/>
      <c r="F2100" s="28"/>
      <c r="G2100" s="10">
        <v>0</v>
      </c>
      <c r="H2100" s="15">
        <v>1.5</v>
      </c>
      <c r="I2100" s="10">
        <f t="shared" si="716"/>
        <v>0</v>
      </c>
      <c r="N2100" s="31" t="s">
        <v>39</v>
      </c>
      <c r="O2100" s="11" t="s">
        <v>560</v>
      </c>
      <c r="P2100" s="12"/>
      <c r="Q2100" s="28"/>
      <c r="R2100" s="28"/>
      <c r="S2100" s="28"/>
      <c r="T2100" s="10">
        <v>0</v>
      </c>
      <c r="U2100" s="15">
        <v>1.5</v>
      </c>
      <c r="V2100" s="10">
        <f t="shared" si="717"/>
        <v>0</v>
      </c>
      <c r="W2100" s="5"/>
      <c r="X2100" s="5"/>
      <c r="Y2100" s="5"/>
      <c r="Z2100" s="5"/>
    </row>
    <row r="2101" spans="1:26">
      <c r="B2101" s="11" t="s">
        <v>27</v>
      </c>
      <c r="C2101" s="12"/>
      <c r="D2101" s="28"/>
      <c r="E2101" s="28"/>
      <c r="F2101" s="28"/>
      <c r="G2101" s="10">
        <f>SUM(G2096)</f>
        <v>6.6029999999999998</v>
      </c>
      <c r="H2101" s="15">
        <f>SUM(D2096+D2096+E2096+E2096)*6</f>
        <v>2.0999999999999996</v>
      </c>
      <c r="I2101" s="10">
        <f t="shared" ref="I2101:I2106" si="718">SUM(G2101*H2101)</f>
        <v>13.866299999999997</v>
      </c>
      <c r="O2101" s="11" t="s">
        <v>27</v>
      </c>
      <c r="P2101" s="12"/>
      <c r="Q2101" s="28"/>
      <c r="R2101" s="28"/>
      <c r="S2101" s="28"/>
      <c r="T2101" s="10">
        <f>SUM(T2096)</f>
        <v>7.5739999999999998</v>
      </c>
      <c r="U2101" s="15">
        <f>SUM(Q2096+Q2096+R2096+R2096)*6</f>
        <v>1.7999999999999998</v>
      </c>
      <c r="V2101" s="10">
        <f t="shared" ref="V2101:V2106" si="719">SUM(T2101*U2101)</f>
        <v>13.633199999999999</v>
      </c>
      <c r="W2101" s="5"/>
      <c r="X2101" s="5"/>
      <c r="Y2101" s="5"/>
      <c r="Z2101" s="5"/>
    </row>
    <row r="2102" spans="1:26">
      <c r="B2102" s="11" t="s">
        <v>13</v>
      </c>
      <c r="C2102" s="12" t="s">
        <v>14</v>
      </c>
      <c r="D2102" s="28" t="s">
        <v>29</v>
      </c>
      <c r="E2102" s="28"/>
      <c r="F2102" s="28">
        <f>SUM(G2096)</f>
        <v>6.6029999999999998</v>
      </c>
      <c r="G2102" s="34">
        <f>SUM(F2102)/20</f>
        <v>0.33015</v>
      </c>
      <c r="H2102" s="23"/>
      <c r="I2102" s="10">
        <f t="shared" si="718"/>
        <v>0</v>
      </c>
      <c r="O2102" s="11" t="s">
        <v>13</v>
      </c>
      <c r="P2102" s="12" t="s">
        <v>14</v>
      </c>
      <c r="Q2102" s="28" t="s">
        <v>29</v>
      </c>
      <c r="R2102" s="28"/>
      <c r="S2102" s="28">
        <f>SUM(T2096)</f>
        <v>7.5739999999999998</v>
      </c>
      <c r="T2102" s="34">
        <f>SUM(S2102)/20</f>
        <v>0.37869999999999998</v>
      </c>
      <c r="U2102" s="23"/>
      <c r="V2102" s="10">
        <f t="shared" si="719"/>
        <v>0</v>
      </c>
      <c r="W2102" s="5"/>
      <c r="X2102" s="5"/>
      <c r="Y2102" s="5"/>
      <c r="Z2102" s="5"/>
    </row>
    <row r="2103" spans="1:26">
      <c r="B2103" s="11" t="s">
        <v>13</v>
      </c>
      <c r="C2103" s="12" t="s">
        <v>14</v>
      </c>
      <c r="D2103" s="28" t="s">
        <v>60</v>
      </c>
      <c r="E2103" s="28"/>
      <c r="F2103" s="81">
        <v>2</v>
      </c>
      <c r="G2103" s="34">
        <f>SUM(F2103)*0.25</f>
        <v>0.5</v>
      </c>
      <c r="H2103" s="23"/>
      <c r="I2103" s="10">
        <f t="shared" si="718"/>
        <v>0</v>
      </c>
      <c r="O2103" s="11" t="s">
        <v>13</v>
      </c>
      <c r="P2103" s="12" t="s">
        <v>14</v>
      </c>
      <c r="Q2103" s="28" t="s">
        <v>60</v>
      </c>
      <c r="R2103" s="28"/>
      <c r="S2103" s="81">
        <v>2</v>
      </c>
      <c r="T2103" s="34">
        <f>SUM(S2103)*0.25</f>
        <v>0.5</v>
      </c>
      <c r="U2103" s="23"/>
      <c r="V2103" s="10">
        <f t="shared" si="719"/>
        <v>0</v>
      </c>
      <c r="W2103" s="5"/>
      <c r="X2103" s="5"/>
      <c r="Y2103" s="5"/>
      <c r="Z2103" s="5"/>
    </row>
    <row r="2104" spans="1:26">
      <c r="B2104" s="11" t="s">
        <v>13</v>
      </c>
      <c r="C2104" s="12" t="s">
        <v>14</v>
      </c>
      <c r="D2104" s="28" t="s">
        <v>113</v>
      </c>
      <c r="E2104" s="28"/>
      <c r="F2104" s="28"/>
      <c r="G2104" s="34">
        <f>SUM(G2102:G2103)</f>
        <v>0.83014999999999994</v>
      </c>
      <c r="H2104" s="23"/>
      <c r="I2104" s="10">
        <f t="shared" si="718"/>
        <v>0</v>
      </c>
      <c r="O2104" s="11" t="s">
        <v>13</v>
      </c>
      <c r="P2104" s="12" t="s">
        <v>14</v>
      </c>
      <c r="Q2104" s="28" t="s">
        <v>113</v>
      </c>
      <c r="R2104" s="28"/>
      <c r="S2104" s="28"/>
      <c r="T2104" s="34">
        <f>SUM(T2102:T2103)</f>
        <v>0.87870000000000004</v>
      </c>
      <c r="U2104" s="23"/>
      <c r="V2104" s="10">
        <f t="shared" si="719"/>
        <v>0</v>
      </c>
      <c r="W2104" s="5"/>
      <c r="X2104" s="5"/>
      <c r="Y2104" s="5"/>
      <c r="Z2104" s="5"/>
    </row>
    <row r="2105" spans="1:26">
      <c r="B2105" s="11" t="s">
        <v>13</v>
      </c>
      <c r="C2105" s="12" t="s">
        <v>14</v>
      </c>
      <c r="D2105" s="28" t="s">
        <v>558</v>
      </c>
      <c r="E2105" s="28"/>
      <c r="F2105" s="28"/>
      <c r="G2105" s="34">
        <v>0.5</v>
      </c>
      <c r="H2105" s="23"/>
      <c r="I2105" s="10">
        <f t="shared" si="718"/>
        <v>0</v>
      </c>
      <c r="O2105" s="11" t="s">
        <v>13</v>
      </c>
      <c r="P2105" s="12" t="s">
        <v>14</v>
      </c>
      <c r="Q2105" s="28" t="s">
        <v>558</v>
      </c>
      <c r="R2105" s="28"/>
      <c r="S2105" s="28"/>
      <c r="T2105" s="206">
        <v>0.25</v>
      </c>
      <c r="U2105" s="23"/>
      <c r="V2105" s="10">
        <f t="shared" si="719"/>
        <v>0</v>
      </c>
      <c r="W2105" s="5"/>
      <c r="X2105" s="5"/>
      <c r="Y2105" s="5"/>
      <c r="Z2105" s="5"/>
    </row>
    <row r="2106" spans="1:26">
      <c r="B2106" s="11" t="s">
        <v>13</v>
      </c>
      <c r="C2106" s="12" t="s">
        <v>15</v>
      </c>
      <c r="D2106" s="28"/>
      <c r="E2106" s="28"/>
      <c r="F2106" s="28"/>
      <c r="G2106" s="34">
        <v>1</v>
      </c>
      <c r="H2106" s="23"/>
      <c r="I2106" s="10">
        <f t="shared" si="718"/>
        <v>0</v>
      </c>
      <c r="O2106" s="11" t="s">
        <v>13</v>
      </c>
      <c r="P2106" s="12" t="s">
        <v>15</v>
      </c>
      <c r="Q2106" s="28"/>
      <c r="R2106" s="28"/>
      <c r="S2106" s="28"/>
      <c r="T2106" s="34">
        <v>1</v>
      </c>
      <c r="U2106" s="23"/>
      <c r="V2106" s="10">
        <f t="shared" si="719"/>
        <v>0</v>
      </c>
      <c r="W2106" s="5"/>
      <c r="X2106" s="5"/>
      <c r="Y2106" s="5"/>
      <c r="Z2106" s="5"/>
    </row>
    <row r="2107" spans="1:26">
      <c r="B2107" s="11" t="s">
        <v>13</v>
      </c>
      <c r="C2107" s="12" t="s">
        <v>15</v>
      </c>
      <c r="D2107" s="28"/>
      <c r="E2107" s="28"/>
      <c r="F2107" s="28"/>
      <c r="G2107" s="34"/>
      <c r="H2107" s="23"/>
      <c r="I2107" s="10">
        <f t="shared" ref="I2107" si="720">SUM(G2107*H2107)</f>
        <v>0</v>
      </c>
      <c r="O2107" s="11" t="s">
        <v>13</v>
      </c>
      <c r="P2107" s="12" t="s">
        <v>15</v>
      </c>
      <c r="Q2107" s="28"/>
      <c r="R2107" s="28"/>
      <c r="S2107" s="28"/>
      <c r="T2107" s="34"/>
      <c r="U2107" s="23"/>
      <c r="V2107" s="10">
        <f t="shared" ref="V2107" si="721">SUM(T2107*U2107)</f>
        <v>0</v>
      </c>
      <c r="W2107" s="5"/>
      <c r="X2107" s="5"/>
      <c r="Y2107" s="5"/>
      <c r="Z2107" s="5"/>
    </row>
    <row r="2108" spans="1:26">
      <c r="B2108" s="11" t="s">
        <v>13</v>
      </c>
      <c r="C2108" s="12" t="s">
        <v>15</v>
      </c>
      <c r="D2108" s="28"/>
      <c r="E2108" s="28"/>
      <c r="F2108" s="28"/>
      <c r="G2108" s="34"/>
      <c r="H2108" s="23"/>
      <c r="I2108" s="10">
        <f t="shared" ref="I2108:I2115" si="722">SUM(G2108*H2108)</f>
        <v>0</v>
      </c>
      <c r="O2108" s="11" t="s">
        <v>13</v>
      </c>
      <c r="P2108" s="12" t="s">
        <v>15</v>
      </c>
      <c r="Q2108" s="28"/>
      <c r="R2108" s="28"/>
      <c r="S2108" s="28"/>
      <c r="T2108" s="34"/>
      <c r="U2108" s="23"/>
      <c r="V2108" s="10">
        <f t="shared" ref="V2108:V2115" si="723">SUM(T2108*U2108)</f>
        <v>0</v>
      </c>
      <c r="W2108" s="5"/>
      <c r="X2108" s="5"/>
      <c r="Y2108" s="5"/>
      <c r="Z2108" s="5"/>
    </row>
    <row r="2109" spans="1:26">
      <c r="B2109" s="11" t="s">
        <v>13</v>
      </c>
      <c r="C2109" s="12" t="s">
        <v>16</v>
      </c>
      <c r="D2109" s="28"/>
      <c r="E2109" s="28"/>
      <c r="F2109" s="28"/>
      <c r="G2109" s="34">
        <f>SUM(G2096)/3</f>
        <v>2.2010000000000001</v>
      </c>
      <c r="H2109" s="23"/>
      <c r="I2109" s="10">
        <f t="shared" si="722"/>
        <v>0</v>
      </c>
      <c r="O2109" s="11" t="s">
        <v>13</v>
      </c>
      <c r="P2109" s="12" t="s">
        <v>16</v>
      </c>
      <c r="Q2109" s="28"/>
      <c r="R2109" s="28"/>
      <c r="S2109" s="28"/>
      <c r="T2109" s="34">
        <f>SUM(T2096)/3</f>
        <v>2.5246666666666666</v>
      </c>
      <c r="U2109" s="23"/>
      <c r="V2109" s="10">
        <f t="shared" si="723"/>
        <v>0</v>
      </c>
      <c r="W2109" s="5"/>
      <c r="X2109" s="5"/>
      <c r="Y2109" s="5"/>
      <c r="Z2109" s="5"/>
    </row>
    <row r="2110" spans="1:26">
      <c r="B2110" s="11" t="s">
        <v>13</v>
      </c>
      <c r="C2110" s="12" t="s">
        <v>16</v>
      </c>
      <c r="D2110" s="28"/>
      <c r="E2110" s="28"/>
      <c r="F2110" s="28"/>
      <c r="G2110" s="34"/>
      <c r="H2110" s="23"/>
      <c r="I2110" s="10">
        <f t="shared" si="722"/>
        <v>0</v>
      </c>
      <c r="O2110" s="11" t="s">
        <v>13</v>
      </c>
      <c r="P2110" s="12" t="s">
        <v>16</v>
      </c>
      <c r="Q2110" s="28"/>
      <c r="R2110" s="28"/>
      <c r="S2110" s="28"/>
      <c r="T2110" s="34"/>
      <c r="U2110" s="23"/>
      <c r="V2110" s="10">
        <f t="shared" si="723"/>
        <v>0</v>
      </c>
      <c r="W2110" s="5"/>
      <c r="X2110" s="5"/>
      <c r="Y2110" s="5"/>
      <c r="Z2110" s="5"/>
    </row>
    <row r="2111" spans="1:26">
      <c r="B2111" s="11" t="s">
        <v>21</v>
      </c>
      <c r="C2111" s="12" t="s">
        <v>14</v>
      </c>
      <c r="D2111" s="28"/>
      <c r="E2111" s="28"/>
      <c r="F2111" s="28"/>
      <c r="G2111" s="22">
        <f>SUM(G2102:G2105)</f>
        <v>2.1602999999999999</v>
      </c>
      <c r="H2111" s="15">
        <v>37.42</v>
      </c>
      <c r="I2111" s="10">
        <f t="shared" si="722"/>
        <v>80.838425999999998</v>
      </c>
      <c r="K2111" s="5">
        <f>SUM(G2111)*I2094</f>
        <v>4.3205999999999998</v>
      </c>
      <c r="O2111" s="11" t="s">
        <v>21</v>
      </c>
      <c r="P2111" s="12" t="s">
        <v>14</v>
      </c>
      <c r="Q2111" s="28"/>
      <c r="R2111" s="28"/>
      <c r="S2111" s="28"/>
      <c r="T2111" s="22">
        <f>SUM(T2102:T2105)</f>
        <v>2.0074000000000001</v>
      </c>
      <c r="U2111" s="15">
        <v>37.42</v>
      </c>
      <c r="V2111" s="10">
        <f t="shared" si="723"/>
        <v>75.116908000000009</v>
      </c>
      <c r="W2111" s="5"/>
      <c r="X2111" s="5">
        <f>SUM(T2111)*V2094</f>
        <v>4.0148000000000001</v>
      </c>
      <c r="Y2111" s="5"/>
      <c r="Z2111" s="5"/>
    </row>
    <row r="2112" spans="1:26">
      <c r="B2112" s="11" t="s">
        <v>21</v>
      </c>
      <c r="C2112" s="12" t="s">
        <v>15</v>
      </c>
      <c r="D2112" s="28"/>
      <c r="E2112" s="28"/>
      <c r="F2112" s="28"/>
      <c r="G2112" s="22">
        <f>SUM(G2106:G2108)</f>
        <v>1</v>
      </c>
      <c r="H2112" s="15">
        <v>37.42</v>
      </c>
      <c r="I2112" s="10">
        <f t="shared" si="722"/>
        <v>37.42</v>
      </c>
      <c r="L2112" s="5">
        <f>SUM(G2112)*I2094</f>
        <v>2</v>
      </c>
      <c r="O2112" s="11" t="s">
        <v>21</v>
      </c>
      <c r="P2112" s="12" t="s">
        <v>15</v>
      </c>
      <c r="Q2112" s="28"/>
      <c r="R2112" s="28"/>
      <c r="S2112" s="28"/>
      <c r="T2112" s="22">
        <f>SUM(T2106:T2108)</f>
        <v>1</v>
      </c>
      <c r="U2112" s="15">
        <v>37.42</v>
      </c>
      <c r="V2112" s="10">
        <f t="shared" si="723"/>
        <v>37.42</v>
      </c>
      <c r="W2112" s="5"/>
      <c r="X2112" s="5"/>
      <c r="Y2112" s="5">
        <f>SUM(T2112)*V2094</f>
        <v>2</v>
      </c>
      <c r="Z2112" s="5"/>
    </row>
    <row r="2113" spans="1:26">
      <c r="B2113" s="11" t="s">
        <v>21</v>
      </c>
      <c r="C2113" s="12" t="s">
        <v>16</v>
      </c>
      <c r="D2113" s="28"/>
      <c r="E2113" s="28"/>
      <c r="F2113" s="28"/>
      <c r="G2113" s="22">
        <f>SUM(G2109:G2110)</f>
        <v>2.2010000000000001</v>
      </c>
      <c r="H2113" s="15">
        <v>37.42</v>
      </c>
      <c r="I2113" s="10">
        <f t="shared" si="722"/>
        <v>82.36142000000001</v>
      </c>
      <c r="M2113" s="5">
        <f>SUM(G2113)*I2094</f>
        <v>4.4020000000000001</v>
      </c>
      <c r="O2113" s="11" t="s">
        <v>21</v>
      </c>
      <c r="P2113" s="12" t="s">
        <v>16</v>
      </c>
      <c r="Q2113" s="28"/>
      <c r="R2113" s="28"/>
      <c r="S2113" s="28"/>
      <c r="T2113" s="22">
        <f>SUM(T2109:T2110)</f>
        <v>2.5246666666666666</v>
      </c>
      <c r="U2113" s="15">
        <v>37.42</v>
      </c>
      <c r="V2113" s="10">
        <f t="shared" si="723"/>
        <v>94.473026666666669</v>
      </c>
      <c r="W2113" s="5"/>
      <c r="X2113" s="5"/>
      <c r="Y2113" s="5"/>
      <c r="Z2113" s="5">
        <f>SUM(T2113)*V2094</f>
        <v>5.0493333333333332</v>
      </c>
    </row>
    <row r="2114" spans="1:26">
      <c r="B2114" s="11" t="s">
        <v>13</v>
      </c>
      <c r="C2114" s="12" t="s">
        <v>17</v>
      </c>
      <c r="D2114" s="28"/>
      <c r="E2114" s="28"/>
      <c r="F2114" s="28"/>
      <c r="G2114" s="34">
        <v>0.25</v>
      </c>
      <c r="H2114" s="15">
        <v>37.42</v>
      </c>
      <c r="I2114" s="10">
        <f t="shared" si="722"/>
        <v>9.3550000000000004</v>
      </c>
      <c r="L2114" s="5">
        <f>SUM(G2114)*I2094</f>
        <v>0.5</v>
      </c>
      <c r="O2114" s="11" t="s">
        <v>13</v>
      </c>
      <c r="P2114" s="12" t="s">
        <v>17</v>
      </c>
      <c r="Q2114" s="28"/>
      <c r="R2114" s="28"/>
      <c r="S2114" s="28"/>
      <c r="T2114" s="34">
        <v>0.25</v>
      </c>
      <c r="U2114" s="15">
        <v>37.42</v>
      </c>
      <c r="V2114" s="10">
        <f t="shared" si="723"/>
        <v>9.3550000000000004</v>
      </c>
      <c r="W2114" s="5"/>
      <c r="X2114" s="5"/>
      <c r="Y2114" s="5">
        <f>SUM(T2114)*V2094</f>
        <v>0.5</v>
      </c>
      <c r="Z2114" s="5"/>
    </row>
    <row r="2115" spans="1:26">
      <c r="B2115" s="11" t="s">
        <v>12</v>
      </c>
      <c r="C2115" s="12"/>
      <c r="D2115" s="28"/>
      <c r="E2115" s="28"/>
      <c r="F2115" s="28"/>
      <c r="G2115" s="10"/>
      <c r="H2115" s="15">
        <v>37.42</v>
      </c>
      <c r="I2115" s="10">
        <f t="shared" si="722"/>
        <v>0</v>
      </c>
      <c r="O2115" s="11" t="s">
        <v>12</v>
      </c>
      <c r="P2115" s="12"/>
      <c r="Q2115" s="28"/>
      <c r="R2115" s="28"/>
      <c r="S2115" s="28"/>
      <c r="T2115" s="10"/>
      <c r="U2115" s="15">
        <v>37.42</v>
      </c>
      <c r="V2115" s="10">
        <f t="shared" si="723"/>
        <v>0</v>
      </c>
      <c r="W2115" s="5"/>
      <c r="X2115" s="5"/>
      <c r="Y2115" s="5"/>
      <c r="Z2115" s="5"/>
    </row>
    <row r="2116" spans="1:26">
      <c r="B2116" s="11" t="s">
        <v>11</v>
      </c>
      <c r="C2116" s="12"/>
      <c r="D2116" s="28"/>
      <c r="E2116" s="28"/>
      <c r="F2116" s="28"/>
      <c r="G2116" s="10">
        <v>1</v>
      </c>
      <c r="H2116" s="15">
        <f>SUM(I2096:I2115)*0.01</f>
        <v>3.8009145850000006</v>
      </c>
      <c r="I2116" s="10">
        <f>SUM(G2116*H2116)</f>
        <v>3.8009145850000006</v>
      </c>
      <c r="O2116" s="11" t="s">
        <v>11</v>
      </c>
      <c r="P2116" s="12"/>
      <c r="Q2116" s="28"/>
      <c r="R2116" s="28"/>
      <c r="S2116" s="28"/>
      <c r="T2116" s="10">
        <v>1</v>
      </c>
      <c r="U2116" s="15">
        <f>SUM(V2096:V2115)*0.01</f>
        <v>3.7261263466666676</v>
      </c>
      <c r="V2116" s="10">
        <f>SUM(T2116*U2116)</f>
        <v>3.7261263466666676</v>
      </c>
      <c r="W2116" s="5"/>
      <c r="X2116" s="5"/>
      <c r="Y2116" s="5"/>
      <c r="Z2116" s="5"/>
    </row>
    <row r="2117" spans="1:26" s="2" customFormat="1" ht="13.6">
      <c r="B2117" s="8" t="s">
        <v>10</v>
      </c>
      <c r="D2117" s="27"/>
      <c r="E2117" s="27"/>
      <c r="F2117" s="27"/>
      <c r="G2117" s="6">
        <f>SUM(G2111:G2114)</f>
        <v>5.6113</v>
      </c>
      <c r="H2117" s="14"/>
      <c r="I2117" s="6">
        <f>SUM(I2096:I2116)</f>
        <v>383.89237308500003</v>
      </c>
      <c r="J2117" s="6">
        <f>SUM(I2117)*I2094</f>
        <v>767.78474617000006</v>
      </c>
      <c r="K2117" s="6">
        <f>SUM(K2111:K2116)</f>
        <v>4.3205999999999998</v>
      </c>
      <c r="L2117" s="6">
        <f t="shared" ref="L2117:M2117" si="724">SUM(L2111:L2116)</f>
        <v>2.5</v>
      </c>
      <c r="M2117" s="6">
        <f t="shared" si="724"/>
        <v>4.4020000000000001</v>
      </c>
      <c r="O2117" s="8" t="s">
        <v>10</v>
      </c>
      <c r="Q2117" s="27"/>
      <c r="R2117" s="27"/>
      <c r="S2117" s="27"/>
      <c r="T2117" s="6">
        <f>SUM(T2111:T2114)</f>
        <v>5.7820666666666671</v>
      </c>
      <c r="U2117" s="14"/>
      <c r="V2117" s="6">
        <f>SUM(V2096:V2116)</f>
        <v>376.3387610133334</v>
      </c>
      <c r="W2117" s="6">
        <f>SUM(V2117)*V2094</f>
        <v>752.67752202666679</v>
      </c>
      <c r="X2117" s="6">
        <f>SUM(X2111:X2116)</f>
        <v>4.0148000000000001</v>
      </c>
      <c r="Y2117" s="6">
        <f t="shared" ref="Y2117:Z2117" si="725">SUM(Y2111:Y2116)</f>
        <v>2.5</v>
      </c>
      <c r="Z2117" s="6">
        <f t="shared" si="725"/>
        <v>5.0493333333333332</v>
      </c>
    </row>
    <row r="2118" spans="1:26" s="2" customFormat="1" ht="13.6">
      <c r="B2118" s="8"/>
      <c r="D2118" s="27"/>
      <c r="E2118" s="27"/>
      <c r="F2118" s="27"/>
      <c r="G2118" s="6"/>
      <c r="H2118" s="14"/>
      <c r="I2118" s="6"/>
      <c r="J2118" s="6"/>
      <c r="K2118" s="6"/>
      <c r="L2118" s="6"/>
      <c r="M2118" s="6"/>
    </row>
    <row r="2119" spans="1:26" ht="15.65">
      <c r="A2119" s="3" t="s">
        <v>9</v>
      </c>
      <c r="B2119" s="78" t="str">
        <f>'JMS SHEDULE OF WORKS'!D4</f>
        <v>Core 2 Wall panels</v>
      </c>
      <c r="D2119" s="26" t="str">
        <f>'JMS SHEDULE OF WORKS'!F4</f>
        <v>50M X 3M Aprox</v>
      </c>
      <c r="F2119" s="79" t="str">
        <f>'JMS SHEDULE OF WORKS'!I4</f>
        <v>1076-CO-24 P3 &amp; 25 P3</v>
      </c>
      <c r="H2119" s="13" t="s">
        <v>22</v>
      </c>
      <c r="I2119" s="24">
        <f>'JMS SHEDULE OF WORKS'!G4</f>
        <v>1</v>
      </c>
      <c r="N2119" s="3" t="s">
        <v>9</v>
      </c>
      <c r="O2119" s="78">
        <f>'JMS SHEDULE OF WORKS'!Q4</f>
        <v>0</v>
      </c>
      <c r="Q2119" s="26">
        <f>'JMS SHEDULE OF WORKS'!S4</f>
        <v>0</v>
      </c>
      <c r="R2119" s="26"/>
      <c r="S2119" s="79">
        <f>'JMS SHEDULE OF WORKS'!V4</f>
        <v>0</v>
      </c>
      <c r="T2119" s="5"/>
      <c r="U2119" s="13" t="s">
        <v>22</v>
      </c>
      <c r="V2119" s="24">
        <f>'JMS SHEDULE OF WORKS'!T4</f>
        <v>0</v>
      </c>
      <c r="W2119" s="5"/>
      <c r="X2119" s="5"/>
      <c r="Y2119" s="5"/>
      <c r="Z2119" s="5"/>
    </row>
    <row r="2120" spans="1:26" s="2" customFormat="1" ht="13.6">
      <c r="A2120" s="77" t="str">
        <f>'JMS SHEDULE OF WORKS'!A4</f>
        <v>6897/2</v>
      </c>
      <c r="B2120" s="8" t="s">
        <v>3</v>
      </c>
      <c r="C2120" s="2" t="s">
        <v>4</v>
      </c>
      <c r="D2120" s="27" t="s">
        <v>5</v>
      </c>
      <c r="E2120" s="27" t="s">
        <v>5</v>
      </c>
      <c r="F2120" s="27" t="s">
        <v>23</v>
      </c>
      <c r="G2120" s="6" t="s">
        <v>6</v>
      </c>
      <c r="H2120" s="14" t="s">
        <v>7</v>
      </c>
      <c r="I2120" s="6" t="s">
        <v>8</v>
      </c>
      <c r="J2120" s="6"/>
      <c r="K2120" s="6" t="s">
        <v>18</v>
      </c>
      <c r="L2120" s="6" t="s">
        <v>19</v>
      </c>
      <c r="M2120" s="6" t="s">
        <v>20</v>
      </c>
      <c r="N2120" s="77">
        <f>'JMS SHEDULE OF WORKS'!N4</f>
        <v>227.7</v>
      </c>
      <c r="O2120" s="8" t="s">
        <v>3</v>
      </c>
      <c r="P2120" s="2" t="s">
        <v>4</v>
      </c>
      <c r="Q2120" s="27" t="s">
        <v>5</v>
      </c>
      <c r="R2120" s="27" t="s">
        <v>5</v>
      </c>
      <c r="S2120" s="27" t="s">
        <v>23</v>
      </c>
      <c r="T2120" s="6" t="s">
        <v>6</v>
      </c>
      <c r="U2120" s="14" t="s">
        <v>7</v>
      </c>
      <c r="V2120" s="6" t="s">
        <v>8</v>
      </c>
      <c r="W2120" s="6"/>
      <c r="X2120" s="6" t="s">
        <v>18</v>
      </c>
      <c r="Y2120" s="6" t="s">
        <v>19</v>
      </c>
      <c r="Z2120" s="6" t="s">
        <v>20</v>
      </c>
    </row>
    <row r="2121" spans="1:26">
      <c r="A2121" s="30" t="s">
        <v>24</v>
      </c>
      <c r="B2121" s="11" t="s">
        <v>108</v>
      </c>
      <c r="C2121" s="12" t="s">
        <v>109</v>
      </c>
      <c r="D2121" s="28">
        <v>6.3E-2</v>
      </c>
      <c r="E2121" s="28">
        <v>0.05</v>
      </c>
      <c r="F2121" s="28">
        <f t="shared" ref="F2121:F2129" si="726">SUM(D2121*E2121)</f>
        <v>3.15E-3</v>
      </c>
      <c r="G2121" s="10">
        <v>225</v>
      </c>
      <c r="H2121" s="15">
        <v>3350</v>
      </c>
      <c r="I2121" s="10">
        <f t="shared" ref="I2121:I2129" si="727">SUM(F2121*G2121)*H2121</f>
        <v>2374.3125</v>
      </c>
      <c r="N2121" s="30" t="s">
        <v>24</v>
      </c>
      <c r="O2121" s="11" t="s">
        <v>108</v>
      </c>
      <c r="P2121" s="12" t="s">
        <v>109</v>
      </c>
      <c r="Q2121" s="28">
        <v>6.3E-2</v>
      </c>
      <c r="R2121" s="28">
        <v>0.05</v>
      </c>
      <c r="S2121" s="28">
        <f t="shared" ref="S2121" si="728">SUM(Q2121*R2121)</f>
        <v>3.15E-3</v>
      </c>
      <c r="T2121" s="10">
        <v>225</v>
      </c>
      <c r="U2121" s="15"/>
      <c r="V2121" s="10">
        <f t="shared" ref="V2121" si="729">SUM(S2121*T2121)*U2121</f>
        <v>0</v>
      </c>
      <c r="W2121" s="5"/>
      <c r="X2121" s="5"/>
      <c r="Y2121" s="5"/>
      <c r="Z2121" s="5"/>
    </row>
    <row r="2122" spans="1:26">
      <c r="A2122" s="30" t="s">
        <v>24</v>
      </c>
      <c r="B2122" s="11" t="s">
        <v>108</v>
      </c>
      <c r="C2122" s="12" t="s">
        <v>109</v>
      </c>
      <c r="D2122" s="28">
        <v>3.7999999999999999E-2</v>
      </c>
      <c r="E2122" s="28">
        <v>2.5000000000000001E-2</v>
      </c>
      <c r="F2122" s="28">
        <f t="shared" ref="F2122:F2124" si="730">SUM(D2122*E2122)</f>
        <v>9.5E-4</v>
      </c>
      <c r="G2122" s="10">
        <v>1933</v>
      </c>
      <c r="H2122" s="15">
        <v>3091</v>
      </c>
      <c r="I2122" s="10">
        <f t="shared" ref="I2122:I2124" si="731">SUM(F2122*G2122)*H2122</f>
        <v>5676.1578499999996</v>
      </c>
      <c r="N2122" s="30" t="s">
        <v>24</v>
      </c>
      <c r="O2122" s="11" t="s">
        <v>108</v>
      </c>
      <c r="P2122" s="12" t="s">
        <v>109</v>
      </c>
      <c r="Q2122" s="28">
        <v>3.7999999999999999E-2</v>
      </c>
      <c r="R2122" s="28">
        <v>2.5000000000000001E-2</v>
      </c>
      <c r="S2122" s="28">
        <f t="shared" ref="S2122:S2124" si="732">SUM(Q2122*R2122)</f>
        <v>9.5E-4</v>
      </c>
      <c r="T2122" s="10">
        <v>1933</v>
      </c>
      <c r="U2122" s="15"/>
      <c r="V2122" s="10">
        <f t="shared" ref="V2122:V2124" si="733">SUM(S2122*T2122)*U2122</f>
        <v>0</v>
      </c>
      <c r="W2122" s="5"/>
      <c r="X2122" s="5"/>
      <c r="Y2122" s="5"/>
      <c r="Z2122" s="5"/>
    </row>
    <row r="2123" spans="1:26">
      <c r="A2123" s="30" t="s">
        <v>24</v>
      </c>
      <c r="B2123" s="11" t="s">
        <v>110</v>
      </c>
      <c r="C2123" s="12" t="s">
        <v>109</v>
      </c>
      <c r="D2123" s="28">
        <v>0.05</v>
      </c>
      <c r="E2123" s="28">
        <v>2.5000000000000001E-2</v>
      </c>
      <c r="F2123" s="28">
        <f t="shared" si="730"/>
        <v>1.2500000000000002E-3</v>
      </c>
      <c r="G2123" s="10">
        <v>45</v>
      </c>
      <c r="H2123" s="15">
        <v>3091</v>
      </c>
      <c r="I2123" s="10">
        <f t="shared" si="731"/>
        <v>173.86875000000003</v>
      </c>
      <c r="N2123" s="30" t="s">
        <v>24</v>
      </c>
      <c r="O2123" s="11" t="s">
        <v>110</v>
      </c>
      <c r="P2123" s="12" t="s">
        <v>109</v>
      </c>
      <c r="Q2123" s="28">
        <v>0.05</v>
      </c>
      <c r="R2123" s="28">
        <v>2.5000000000000001E-2</v>
      </c>
      <c r="S2123" s="28">
        <f t="shared" si="732"/>
        <v>1.2500000000000002E-3</v>
      </c>
      <c r="T2123" s="10">
        <v>45</v>
      </c>
      <c r="U2123" s="15"/>
      <c r="V2123" s="10">
        <f t="shared" si="733"/>
        <v>0</v>
      </c>
      <c r="W2123" s="5"/>
      <c r="X2123" s="5"/>
      <c r="Y2123" s="5"/>
      <c r="Z2123" s="5"/>
    </row>
    <row r="2124" spans="1:26">
      <c r="A2124" s="30" t="s">
        <v>24</v>
      </c>
      <c r="B2124" s="11" t="s">
        <v>111</v>
      </c>
      <c r="C2124" s="12" t="s">
        <v>109</v>
      </c>
      <c r="D2124" s="28">
        <v>0.125</v>
      </c>
      <c r="E2124" s="28">
        <v>2.5000000000000001E-2</v>
      </c>
      <c r="F2124" s="28">
        <f t="shared" si="730"/>
        <v>3.1250000000000002E-3</v>
      </c>
      <c r="G2124" s="10">
        <v>50</v>
      </c>
      <c r="H2124" s="15">
        <v>3091</v>
      </c>
      <c r="I2124" s="10">
        <f t="shared" si="731"/>
        <v>482.96875</v>
      </c>
      <c r="N2124" s="30" t="s">
        <v>24</v>
      </c>
      <c r="O2124" s="11" t="s">
        <v>111</v>
      </c>
      <c r="P2124" s="12" t="s">
        <v>109</v>
      </c>
      <c r="Q2124" s="28">
        <v>0.125</v>
      </c>
      <c r="R2124" s="28">
        <v>2.5000000000000001E-2</v>
      </c>
      <c r="S2124" s="28">
        <f t="shared" si="732"/>
        <v>3.1250000000000002E-3</v>
      </c>
      <c r="T2124" s="10">
        <v>50</v>
      </c>
      <c r="U2124" s="15"/>
      <c r="V2124" s="10">
        <f t="shared" si="733"/>
        <v>0</v>
      </c>
      <c r="W2124" s="5"/>
      <c r="X2124" s="5"/>
      <c r="Y2124" s="5"/>
      <c r="Z2124" s="5"/>
    </row>
    <row r="2125" spans="1:26">
      <c r="A2125" s="30" t="s">
        <v>24</v>
      </c>
      <c r="B2125" s="11" t="s">
        <v>112</v>
      </c>
      <c r="C2125" s="12" t="s">
        <v>109</v>
      </c>
      <c r="D2125" s="28">
        <v>0.1</v>
      </c>
      <c r="E2125" s="28">
        <v>2.5000000000000001E-2</v>
      </c>
      <c r="F2125" s="28">
        <f t="shared" si="726"/>
        <v>2.5000000000000005E-3</v>
      </c>
      <c r="G2125" s="10">
        <v>24</v>
      </c>
      <c r="H2125" s="15">
        <v>3091</v>
      </c>
      <c r="I2125" s="10">
        <f t="shared" si="727"/>
        <v>185.46000000000004</v>
      </c>
      <c r="N2125" s="30" t="s">
        <v>24</v>
      </c>
      <c r="O2125" s="11" t="s">
        <v>112</v>
      </c>
      <c r="P2125" s="12" t="s">
        <v>109</v>
      </c>
      <c r="Q2125" s="28">
        <v>0.1</v>
      </c>
      <c r="R2125" s="28">
        <v>2.5000000000000001E-2</v>
      </c>
      <c r="S2125" s="28">
        <f t="shared" ref="S2125:S2129" si="734">SUM(Q2125*R2125)</f>
        <v>2.5000000000000005E-3</v>
      </c>
      <c r="T2125" s="10">
        <v>24</v>
      </c>
      <c r="U2125" s="15"/>
      <c r="V2125" s="10">
        <f t="shared" ref="V2125:V2129" si="735">SUM(S2125*T2125)*U2125</f>
        <v>0</v>
      </c>
      <c r="W2125" s="5">
        <f>SUM(V2121:V2125)</f>
        <v>0</v>
      </c>
      <c r="X2125" s="5"/>
      <c r="Y2125" s="5"/>
      <c r="Z2125" s="5"/>
    </row>
    <row r="2126" spans="1:26">
      <c r="A2126" s="30" t="s">
        <v>24</v>
      </c>
      <c r="B2126" s="11"/>
      <c r="C2126" s="12"/>
      <c r="D2126" s="28"/>
      <c r="E2126" s="28"/>
      <c r="F2126" s="28">
        <f t="shared" si="726"/>
        <v>0</v>
      </c>
      <c r="G2126" s="10"/>
      <c r="H2126" s="15"/>
      <c r="I2126" s="10">
        <f t="shared" si="727"/>
        <v>0</v>
      </c>
      <c r="N2126" s="30" t="s">
        <v>24</v>
      </c>
      <c r="O2126" s="11"/>
      <c r="P2126" s="12"/>
      <c r="Q2126" s="28"/>
      <c r="R2126" s="28"/>
      <c r="S2126" s="28">
        <f t="shared" si="734"/>
        <v>0</v>
      </c>
      <c r="T2126" s="10"/>
      <c r="U2126" s="15"/>
      <c r="V2126" s="10">
        <f t="shared" si="735"/>
        <v>0</v>
      </c>
      <c r="W2126" s="5"/>
      <c r="X2126" s="5"/>
      <c r="Y2126" s="5"/>
      <c r="Z2126" s="5"/>
    </row>
    <row r="2127" spans="1:26">
      <c r="A2127" s="31" t="s">
        <v>25</v>
      </c>
      <c r="B2127" s="11"/>
      <c r="C2127" s="12"/>
      <c r="D2127" s="28"/>
      <c r="E2127" s="28"/>
      <c r="F2127" s="28">
        <f t="shared" si="726"/>
        <v>0</v>
      </c>
      <c r="G2127" s="10"/>
      <c r="H2127" s="15"/>
      <c r="I2127" s="10">
        <f t="shared" si="727"/>
        <v>0</v>
      </c>
      <c r="N2127" s="31" t="s">
        <v>25</v>
      </c>
      <c r="O2127" s="11"/>
      <c r="P2127" s="12"/>
      <c r="Q2127" s="28"/>
      <c r="R2127" s="28"/>
      <c r="S2127" s="28">
        <f t="shared" si="734"/>
        <v>0</v>
      </c>
      <c r="T2127" s="10"/>
      <c r="U2127" s="15"/>
      <c r="V2127" s="10">
        <f t="shared" si="735"/>
        <v>0</v>
      </c>
      <c r="W2127" s="5"/>
      <c r="X2127" s="5"/>
      <c r="Y2127" s="5"/>
      <c r="Z2127" s="5"/>
    </row>
    <row r="2128" spans="1:26">
      <c r="A2128" s="31" t="s">
        <v>25</v>
      </c>
      <c r="B2128" s="11"/>
      <c r="C2128" s="12"/>
      <c r="D2128" s="28"/>
      <c r="E2128" s="28"/>
      <c r="F2128" s="28">
        <f t="shared" si="726"/>
        <v>0</v>
      </c>
      <c r="G2128" s="10"/>
      <c r="H2128" s="15"/>
      <c r="I2128" s="10">
        <f t="shared" si="727"/>
        <v>0</v>
      </c>
      <c r="N2128" s="31" t="s">
        <v>25</v>
      </c>
      <c r="O2128" s="11"/>
      <c r="P2128" s="12"/>
      <c r="Q2128" s="28"/>
      <c r="R2128" s="28"/>
      <c r="S2128" s="28">
        <f t="shared" si="734"/>
        <v>0</v>
      </c>
      <c r="T2128" s="10"/>
      <c r="U2128" s="15"/>
      <c r="V2128" s="10">
        <f t="shared" si="735"/>
        <v>0</v>
      </c>
      <c r="W2128" s="5"/>
      <c r="X2128" s="5"/>
      <c r="Y2128" s="5"/>
      <c r="Z2128" s="5"/>
    </row>
    <row r="2129" spans="1:26">
      <c r="A2129" s="31" t="s">
        <v>25</v>
      </c>
      <c r="B2129" s="11"/>
      <c r="C2129" s="12"/>
      <c r="D2129" s="28"/>
      <c r="E2129" s="28"/>
      <c r="F2129" s="28">
        <f t="shared" si="726"/>
        <v>0</v>
      </c>
      <c r="G2129" s="10"/>
      <c r="H2129" s="15"/>
      <c r="I2129" s="10">
        <f t="shared" si="727"/>
        <v>0</v>
      </c>
      <c r="N2129" s="31" t="s">
        <v>25</v>
      </c>
      <c r="O2129" s="11"/>
      <c r="P2129" s="12"/>
      <c r="Q2129" s="28"/>
      <c r="R2129" s="28"/>
      <c r="S2129" s="28">
        <f t="shared" si="734"/>
        <v>0</v>
      </c>
      <c r="T2129" s="10"/>
      <c r="U2129" s="15"/>
      <c r="V2129" s="10">
        <f t="shared" si="735"/>
        <v>0</v>
      </c>
      <c r="W2129" s="5"/>
      <c r="X2129" s="5"/>
      <c r="Y2129" s="5"/>
      <c r="Z2129" s="5"/>
    </row>
    <row r="2130" spans="1:26">
      <c r="A2130" s="31" t="s">
        <v>39</v>
      </c>
      <c r="B2130" s="11"/>
      <c r="C2130" s="12"/>
      <c r="D2130" s="28"/>
      <c r="E2130" s="28"/>
      <c r="F2130" s="28"/>
      <c r="G2130" s="10"/>
      <c r="H2130" s="15"/>
      <c r="I2130" s="10">
        <f t="shared" ref="I2130:I2132" si="736">SUM(G2130*H2130)</f>
        <v>0</v>
      </c>
      <c r="N2130" s="31" t="s">
        <v>39</v>
      </c>
      <c r="O2130" s="11"/>
      <c r="P2130" s="12"/>
      <c r="Q2130" s="28"/>
      <c r="R2130" s="28"/>
      <c r="S2130" s="28"/>
      <c r="T2130" s="10"/>
      <c r="U2130" s="15"/>
      <c r="V2130" s="10">
        <f t="shared" ref="V2130:V2157" si="737">SUM(T2130*U2130)</f>
        <v>0</v>
      </c>
      <c r="W2130" s="5"/>
      <c r="X2130" s="5"/>
      <c r="Y2130" s="5"/>
      <c r="Z2130" s="5"/>
    </row>
    <row r="2131" spans="1:26">
      <c r="A2131" s="31" t="s">
        <v>39</v>
      </c>
      <c r="B2131" s="11"/>
      <c r="C2131" s="12"/>
      <c r="D2131" s="28"/>
      <c r="E2131" s="28"/>
      <c r="F2131" s="28"/>
      <c r="G2131" s="10"/>
      <c r="H2131" s="15"/>
      <c r="I2131" s="10">
        <f t="shared" si="736"/>
        <v>0</v>
      </c>
      <c r="N2131" s="31" t="s">
        <v>39</v>
      </c>
      <c r="O2131" s="11"/>
      <c r="P2131" s="12"/>
      <c r="Q2131" s="28"/>
      <c r="R2131" s="28"/>
      <c r="S2131" s="28"/>
      <c r="T2131" s="10"/>
      <c r="U2131" s="15"/>
      <c r="V2131" s="10">
        <f t="shared" si="737"/>
        <v>0</v>
      </c>
      <c r="W2131" s="5"/>
      <c r="X2131" s="5"/>
      <c r="Y2131" s="5"/>
      <c r="Z2131" s="5"/>
    </row>
    <row r="2132" spans="1:26">
      <c r="A2132" s="31" t="s">
        <v>39</v>
      </c>
      <c r="B2132" s="11"/>
      <c r="C2132" s="12"/>
      <c r="D2132" s="28"/>
      <c r="E2132" s="28"/>
      <c r="F2132" s="28"/>
      <c r="G2132" s="10"/>
      <c r="H2132" s="15"/>
      <c r="I2132" s="10">
        <f t="shared" si="736"/>
        <v>0</v>
      </c>
      <c r="N2132" s="31" t="s">
        <v>39</v>
      </c>
      <c r="O2132" s="11"/>
      <c r="P2132" s="12"/>
      <c r="Q2132" s="28"/>
      <c r="R2132" s="28"/>
      <c r="S2132" s="28"/>
      <c r="T2132" s="10"/>
      <c r="U2132" s="15"/>
      <c r="V2132" s="10">
        <f t="shared" si="737"/>
        <v>0</v>
      </c>
      <c r="W2132" s="5"/>
      <c r="X2132" s="5"/>
      <c r="Y2132" s="5"/>
      <c r="Z2132" s="5"/>
    </row>
    <row r="2133" spans="1:26">
      <c r="A2133" s="32" t="s">
        <v>28</v>
      </c>
      <c r="B2133" s="11" t="s">
        <v>107</v>
      </c>
      <c r="C2133" s="12"/>
      <c r="D2133" s="28">
        <v>0.625</v>
      </c>
      <c r="E2133" s="28">
        <v>2.2000000000000002</v>
      </c>
      <c r="F2133" s="28"/>
      <c r="G2133" s="10">
        <v>75</v>
      </c>
      <c r="H2133" s="15">
        <v>219.19</v>
      </c>
      <c r="I2133" s="10">
        <f t="shared" ref="I2133:I2157" si="738">SUM(G2133*H2133)</f>
        <v>16439.25</v>
      </c>
      <c r="J2133" s="10" t="s">
        <v>611</v>
      </c>
      <c r="N2133" s="32" t="s">
        <v>28</v>
      </c>
      <c r="O2133" s="11" t="s">
        <v>107</v>
      </c>
      <c r="P2133" s="12"/>
      <c r="Q2133" s="28">
        <v>0.625</v>
      </c>
      <c r="R2133" s="28">
        <v>2.2000000000000002</v>
      </c>
      <c r="S2133" s="28"/>
      <c r="T2133" s="10">
        <v>75</v>
      </c>
      <c r="U2133" s="15">
        <v>174.89</v>
      </c>
      <c r="V2133" s="10">
        <f t="shared" si="737"/>
        <v>13116.749999999998</v>
      </c>
      <c r="W2133" s="10" t="s">
        <v>628</v>
      </c>
      <c r="X2133" s="5"/>
      <c r="Y2133" s="5"/>
      <c r="Z2133" s="5"/>
    </row>
    <row r="2134" spans="1:26">
      <c r="A2134" s="32" t="s">
        <v>28</v>
      </c>
      <c r="B2134" s="11" t="s">
        <v>107</v>
      </c>
      <c r="C2134" s="12"/>
      <c r="D2134" s="28">
        <v>0.625</v>
      </c>
      <c r="E2134" s="28">
        <v>0.8</v>
      </c>
      <c r="F2134" s="28"/>
      <c r="G2134" s="10">
        <v>75</v>
      </c>
      <c r="H2134" s="15">
        <v>98.86</v>
      </c>
      <c r="I2134" s="10">
        <f t="shared" ref="I2134:I2139" si="739">SUM(G2134*H2134)</f>
        <v>7414.5</v>
      </c>
      <c r="J2134" s="10" t="s">
        <v>611</v>
      </c>
      <c r="N2134" s="32" t="s">
        <v>28</v>
      </c>
      <c r="O2134" s="11" t="s">
        <v>107</v>
      </c>
      <c r="P2134" s="12"/>
      <c r="Q2134" s="28">
        <v>0.625</v>
      </c>
      <c r="R2134" s="28">
        <v>0.8</v>
      </c>
      <c r="S2134" s="28"/>
      <c r="T2134" s="10">
        <v>75</v>
      </c>
      <c r="U2134" s="15">
        <v>82.74</v>
      </c>
      <c r="V2134" s="10">
        <f t="shared" si="737"/>
        <v>6205.5</v>
      </c>
      <c r="W2134" s="10" t="s">
        <v>628</v>
      </c>
      <c r="X2134" s="5"/>
      <c r="Y2134" s="5"/>
      <c r="Z2134" s="5"/>
    </row>
    <row r="2135" spans="1:26">
      <c r="A2135" s="32" t="s">
        <v>28</v>
      </c>
      <c r="B2135" s="11" t="s">
        <v>107</v>
      </c>
      <c r="C2135" s="12"/>
      <c r="D2135" s="28">
        <v>1.1000000000000001</v>
      </c>
      <c r="E2135" s="28">
        <v>2.2000000000000002</v>
      </c>
      <c r="F2135" s="28"/>
      <c r="G2135" s="10">
        <v>3</v>
      </c>
      <c r="H2135" s="15">
        <v>408.62</v>
      </c>
      <c r="I2135" s="10">
        <f t="shared" si="739"/>
        <v>1225.8600000000001</v>
      </c>
      <c r="J2135" s="10" t="s">
        <v>611</v>
      </c>
      <c r="N2135" s="32" t="s">
        <v>28</v>
      </c>
      <c r="O2135" s="11" t="s">
        <v>107</v>
      </c>
      <c r="P2135" s="12"/>
      <c r="Q2135" s="28">
        <v>1.1000000000000001</v>
      </c>
      <c r="R2135" s="28">
        <v>2.2000000000000002</v>
      </c>
      <c r="S2135" s="28"/>
      <c r="T2135" s="10">
        <v>3</v>
      </c>
      <c r="U2135" s="15">
        <v>330.66</v>
      </c>
      <c r="V2135" s="10">
        <f t="shared" si="737"/>
        <v>991.98</v>
      </c>
      <c r="W2135" s="10" t="s">
        <v>628</v>
      </c>
      <c r="X2135" s="5"/>
      <c r="Y2135" s="5"/>
      <c r="Z2135" s="5"/>
    </row>
    <row r="2136" spans="1:26">
      <c r="A2136" s="32" t="s">
        <v>28</v>
      </c>
      <c r="B2136" s="11" t="s">
        <v>107</v>
      </c>
      <c r="C2136" s="12"/>
      <c r="D2136" s="28">
        <v>0.8</v>
      </c>
      <c r="E2136" s="28">
        <v>2.2000000000000002</v>
      </c>
      <c r="F2136" s="28"/>
      <c r="G2136" s="10">
        <v>1</v>
      </c>
      <c r="H2136" s="15">
        <v>324.25</v>
      </c>
      <c r="I2136" s="10">
        <f t="shared" si="739"/>
        <v>324.25</v>
      </c>
      <c r="J2136" s="10" t="s">
        <v>611</v>
      </c>
      <c r="N2136" s="32" t="s">
        <v>28</v>
      </c>
      <c r="O2136" s="11" t="s">
        <v>107</v>
      </c>
      <c r="P2136" s="12"/>
      <c r="Q2136" s="28">
        <v>0.8</v>
      </c>
      <c r="R2136" s="28">
        <v>2.2000000000000002</v>
      </c>
      <c r="S2136" s="28"/>
      <c r="T2136" s="10">
        <v>1</v>
      </c>
      <c r="U2136" s="15">
        <v>267.54000000000002</v>
      </c>
      <c r="V2136" s="10">
        <f t="shared" si="737"/>
        <v>267.54000000000002</v>
      </c>
      <c r="W2136" s="10" t="s">
        <v>628</v>
      </c>
      <c r="X2136" s="5"/>
      <c r="Y2136" s="5"/>
      <c r="Z2136" s="5"/>
    </row>
    <row r="2137" spans="1:26">
      <c r="A2137" s="32" t="s">
        <v>28</v>
      </c>
      <c r="B2137" s="11" t="s">
        <v>107</v>
      </c>
      <c r="C2137" s="12"/>
      <c r="D2137" s="28">
        <v>1.1000000000000001</v>
      </c>
      <c r="E2137" s="28">
        <v>0.8</v>
      </c>
      <c r="F2137" s="28"/>
      <c r="G2137" s="10">
        <v>3</v>
      </c>
      <c r="H2137" s="15">
        <v>149.96</v>
      </c>
      <c r="I2137" s="10">
        <f t="shared" si="739"/>
        <v>449.88</v>
      </c>
      <c r="J2137" s="10" t="s">
        <v>611</v>
      </c>
      <c r="N2137" s="32" t="s">
        <v>28</v>
      </c>
      <c r="O2137" s="11" t="s">
        <v>107</v>
      </c>
      <c r="P2137" s="12"/>
      <c r="Q2137" s="28">
        <v>1.1000000000000001</v>
      </c>
      <c r="R2137" s="28">
        <v>0.8</v>
      </c>
      <c r="S2137" s="28"/>
      <c r="T2137" s="10">
        <v>3</v>
      </c>
      <c r="U2137" s="15">
        <v>121.62</v>
      </c>
      <c r="V2137" s="10">
        <f t="shared" si="737"/>
        <v>364.86</v>
      </c>
      <c r="W2137" s="10" t="s">
        <v>628</v>
      </c>
      <c r="X2137" s="5"/>
      <c r="Y2137" s="5"/>
      <c r="Z2137" s="5"/>
    </row>
    <row r="2138" spans="1:26">
      <c r="A2138" s="32" t="s">
        <v>28</v>
      </c>
      <c r="B2138" s="11" t="s">
        <v>107</v>
      </c>
      <c r="C2138" s="12"/>
      <c r="D2138" s="28">
        <v>0.8</v>
      </c>
      <c r="E2138" s="28">
        <v>0.8</v>
      </c>
      <c r="F2138" s="28"/>
      <c r="G2138" s="10">
        <v>1</v>
      </c>
      <c r="H2138" s="15">
        <v>117.66</v>
      </c>
      <c r="I2138" s="10">
        <f t="shared" si="739"/>
        <v>117.66</v>
      </c>
      <c r="J2138" s="10" t="s">
        <v>611</v>
      </c>
      <c r="N2138" s="32" t="s">
        <v>28</v>
      </c>
      <c r="O2138" s="11" t="s">
        <v>107</v>
      </c>
      <c r="P2138" s="12"/>
      <c r="Q2138" s="28">
        <v>0.8</v>
      </c>
      <c r="R2138" s="28">
        <v>0.8</v>
      </c>
      <c r="S2138" s="28"/>
      <c r="T2138" s="10">
        <v>1</v>
      </c>
      <c r="U2138" s="15">
        <v>97.04</v>
      </c>
      <c r="V2138" s="10">
        <f t="shared" si="737"/>
        <v>97.04</v>
      </c>
      <c r="W2138" s="10" t="s">
        <v>628</v>
      </c>
      <c r="X2138" s="5"/>
      <c r="Y2138" s="5"/>
      <c r="Z2138" s="5"/>
    </row>
    <row r="2139" spans="1:26">
      <c r="A2139" s="32" t="s">
        <v>28</v>
      </c>
      <c r="B2139" s="11" t="s">
        <v>622</v>
      </c>
      <c r="C2139" s="12"/>
      <c r="D2139" s="28"/>
      <c r="E2139" s="28"/>
      <c r="F2139" s="28"/>
      <c r="G2139" s="10">
        <f>SUM(G2133:G2138)</f>
        <v>158</v>
      </c>
      <c r="H2139" s="15">
        <v>25</v>
      </c>
      <c r="I2139" s="10">
        <f t="shared" si="739"/>
        <v>3950</v>
      </c>
      <c r="N2139" s="32" t="s">
        <v>28</v>
      </c>
      <c r="O2139" s="11" t="s">
        <v>622</v>
      </c>
      <c r="P2139" s="12"/>
      <c r="Q2139" s="28"/>
      <c r="R2139" s="28"/>
      <c r="S2139" s="28"/>
      <c r="T2139" s="10">
        <f>SUM(T2133:T2138)</f>
        <v>158</v>
      </c>
      <c r="U2139" s="15">
        <v>25</v>
      </c>
      <c r="V2139" s="10">
        <f t="shared" si="737"/>
        <v>3950</v>
      </c>
      <c r="W2139" s="5"/>
      <c r="X2139" s="5"/>
      <c r="Y2139" s="5"/>
      <c r="Z2139" s="5"/>
    </row>
    <row r="2140" spans="1:26">
      <c r="A2140" s="32" t="s">
        <v>28</v>
      </c>
      <c r="B2140" s="11"/>
      <c r="C2140" s="12"/>
      <c r="D2140" s="28"/>
      <c r="E2140" s="28"/>
      <c r="F2140" s="28"/>
      <c r="G2140" s="10"/>
      <c r="H2140" s="15"/>
      <c r="I2140" s="10">
        <f t="shared" si="738"/>
        <v>0</v>
      </c>
      <c r="N2140" s="32" t="s">
        <v>28</v>
      </c>
      <c r="O2140" s="11" t="s">
        <v>629</v>
      </c>
      <c r="P2140" s="12"/>
      <c r="Q2140" s="28"/>
      <c r="R2140" s="28"/>
      <c r="S2140" s="28"/>
      <c r="T2140" s="10">
        <v>1</v>
      </c>
      <c r="U2140" s="15">
        <v>8500</v>
      </c>
      <c r="V2140" s="10">
        <f t="shared" si="737"/>
        <v>8500</v>
      </c>
      <c r="W2140" s="5"/>
      <c r="X2140" s="5"/>
      <c r="Y2140" s="5"/>
      <c r="Z2140" s="5"/>
    </row>
    <row r="2141" spans="1:26">
      <c r="A2141" s="32" t="s">
        <v>28</v>
      </c>
      <c r="B2141" s="11"/>
      <c r="C2141" s="12"/>
      <c r="D2141" s="28"/>
      <c r="E2141" s="28"/>
      <c r="F2141" s="28"/>
      <c r="G2141" s="10"/>
      <c r="H2141" s="15"/>
      <c r="I2141" s="10">
        <f t="shared" si="738"/>
        <v>0</v>
      </c>
      <c r="N2141" s="32" t="s">
        <v>28</v>
      </c>
      <c r="O2141" s="11"/>
      <c r="P2141" s="12"/>
      <c r="Q2141" s="28"/>
      <c r="R2141" s="28"/>
      <c r="S2141" s="28"/>
      <c r="T2141" s="10"/>
      <c r="U2141" s="15"/>
      <c r="V2141" s="10">
        <f t="shared" si="737"/>
        <v>0</v>
      </c>
      <c r="W2141" s="5"/>
      <c r="X2141" s="5"/>
      <c r="Y2141" s="5"/>
      <c r="Z2141" s="5"/>
    </row>
    <row r="2142" spans="1:26">
      <c r="A2142" t="s">
        <v>26</v>
      </c>
      <c r="B2142" s="11"/>
      <c r="C2142" s="12"/>
      <c r="D2142" s="28"/>
      <c r="E2142" s="28"/>
      <c r="F2142" s="28"/>
      <c r="G2142" s="33">
        <v>0.1</v>
      </c>
      <c r="H2142" s="15">
        <f>SUM(I2133:I2141)</f>
        <v>29921.4</v>
      </c>
      <c r="I2142" s="10">
        <f t="shared" si="738"/>
        <v>2992.1400000000003</v>
      </c>
      <c r="N2142" t="s">
        <v>26</v>
      </c>
      <c r="O2142" s="11"/>
      <c r="P2142" s="12"/>
      <c r="Q2142" s="28"/>
      <c r="R2142" s="28"/>
      <c r="S2142" s="28"/>
      <c r="T2142" s="33">
        <v>0.1</v>
      </c>
      <c r="U2142" s="15">
        <f>SUM(V2133:V2141)</f>
        <v>33493.67</v>
      </c>
      <c r="V2142" s="10">
        <f t="shared" si="737"/>
        <v>3349.3670000000002</v>
      </c>
      <c r="W2142" s="5"/>
      <c r="X2142" s="5"/>
      <c r="Y2142" s="5"/>
      <c r="Z2142" s="5"/>
    </row>
    <row r="2143" spans="1:26">
      <c r="B2143" s="11" t="s">
        <v>27</v>
      </c>
      <c r="C2143" s="12"/>
      <c r="D2143" s="28"/>
      <c r="E2143" s="28"/>
      <c r="F2143" s="28"/>
      <c r="G2143" s="10">
        <f>SUM(G2121:G2125)</f>
        <v>2277</v>
      </c>
      <c r="H2143" s="15">
        <v>0.75</v>
      </c>
      <c r="I2143" s="10">
        <f t="shared" si="738"/>
        <v>1707.75</v>
      </c>
      <c r="O2143" s="11" t="s">
        <v>27</v>
      </c>
      <c r="P2143" s="12"/>
      <c r="Q2143" s="28"/>
      <c r="R2143" s="28"/>
      <c r="S2143" s="28"/>
      <c r="T2143" s="10">
        <f>SUM(T2121:T2125)</f>
        <v>2277</v>
      </c>
      <c r="U2143" s="15">
        <v>0.75</v>
      </c>
      <c r="V2143" s="10">
        <f t="shared" si="737"/>
        <v>1707.75</v>
      </c>
      <c r="W2143" s="5"/>
      <c r="X2143" s="5"/>
      <c r="Y2143" s="5"/>
      <c r="Z2143" s="5"/>
    </row>
    <row r="2144" spans="1:26">
      <c r="B2144" s="11" t="s">
        <v>13</v>
      </c>
      <c r="C2144" s="12" t="s">
        <v>14</v>
      </c>
      <c r="D2144" s="28" t="s">
        <v>29</v>
      </c>
      <c r="E2144" s="28"/>
      <c r="F2144" s="28">
        <f>SUM(G2121:G2126)</f>
        <v>2277</v>
      </c>
      <c r="G2144" s="34">
        <f>SUM(F2144)/20</f>
        <v>113.85</v>
      </c>
      <c r="H2144" s="23"/>
      <c r="I2144" s="10">
        <f t="shared" si="738"/>
        <v>0</v>
      </c>
      <c r="O2144" s="11" t="s">
        <v>13</v>
      </c>
      <c r="P2144" s="12" t="s">
        <v>14</v>
      </c>
      <c r="Q2144" s="28" t="s">
        <v>29</v>
      </c>
      <c r="R2144" s="28"/>
      <c r="S2144" s="28"/>
      <c r="T2144" s="34">
        <f>SUM(S2144)/20</f>
        <v>0</v>
      </c>
      <c r="U2144" s="23"/>
      <c r="V2144" s="10">
        <f t="shared" si="737"/>
        <v>0</v>
      </c>
      <c r="W2144" s="5"/>
      <c r="X2144" s="5"/>
      <c r="Y2144" s="5"/>
      <c r="Z2144" s="5"/>
    </row>
    <row r="2145" spans="2:26">
      <c r="B2145" s="11" t="s">
        <v>13</v>
      </c>
      <c r="C2145" s="12" t="s">
        <v>14</v>
      </c>
      <c r="D2145" s="28" t="s">
        <v>30</v>
      </c>
      <c r="E2145" s="28"/>
      <c r="F2145" s="28">
        <f>SUM(G2127:G2129)</f>
        <v>0</v>
      </c>
      <c r="G2145" s="34">
        <f>SUM(F2145)/10</f>
        <v>0</v>
      </c>
      <c r="H2145" s="23"/>
      <c r="I2145" s="10">
        <f t="shared" si="738"/>
        <v>0</v>
      </c>
      <c r="O2145" s="11" t="s">
        <v>13</v>
      </c>
      <c r="P2145" s="12" t="s">
        <v>14</v>
      </c>
      <c r="Q2145" s="28" t="s">
        <v>30</v>
      </c>
      <c r="R2145" s="28"/>
      <c r="S2145" s="28">
        <f>SUM(T2127:T2129)</f>
        <v>0</v>
      </c>
      <c r="T2145" s="34">
        <f>SUM(S2145)/10</f>
        <v>0</v>
      </c>
      <c r="U2145" s="23"/>
      <c r="V2145" s="10">
        <f t="shared" si="737"/>
        <v>0</v>
      </c>
      <c r="W2145" s="5"/>
      <c r="X2145" s="5"/>
      <c r="Y2145" s="5"/>
      <c r="Z2145" s="5"/>
    </row>
    <row r="2146" spans="2:26">
      <c r="B2146" s="11" t="s">
        <v>13</v>
      </c>
      <c r="C2146" s="12" t="s">
        <v>14</v>
      </c>
      <c r="D2146" s="28" t="s">
        <v>60</v>
      </c>
      <c r="E2146" s="28"/>
      <c r="F2146" s="81"/>
      <c r="G2146" s="34">
        <f>SUM(F2146)*0.25</f>
        <v>0</v>
      </c>
      <c r="H2146" s="23"/>
      <c r="I2146" s="10">
        <f t="shared" si="738"/>
        <v>0</v>
      </c>
      <c r="O2146" s="11" t="s">
        <v>13</v>
      </c>
      <c r="P2146" s="12" t="s">
        <v>14</v>
      </c>
      <c r="Q2146" s="28" t="s">
        <v>60</v>
      </c>
      <c r="R2146" s="28"/>
      <c r="S2146" s="81"/>
      <c r="T2146" s="34">
        <f>SUM(S2146)*0.25</f>
        <v>0</v>
      </c>
      <c r="U2146" s="23"/>
      <c r="V2146" s="10">
        <f t="shared" si="737"/>
        <v>0</v>
      </c>
      <c r="W2146" s="5"/>
      <c r="X2146" s="5"/>
      <c r="Y2146" s="5"/>
      <c r="Z2146" s="5"/>
    </row>
    <row r="2147" spans="2:26">
      <c r="B2147" s="11" t="s">
        <v>13</v>
      </c>
      <c r="C2147" s="12" t="s">
        <v>14</v>
      </c>
      <c r="D2147" s="28" t="s">
        <v>113</v>
      </c>
      <c r="E2147" s="28"/>
      <c r="F2147" s="28"/>
      <c r="G2147" s="34">
        <f>SUM(G2144)</f>
        <v>113.85</v>
      </c>
      <c r="H2147" s="23"/>
      <c r="I2147" s="10">
        <f t="shared" si="738"/>
        <v>0</v>
      </c>
      <c r="O2147" s="11" t="s">
        <v>13</v>
      </c>
      <c r="P2147" s="12" t="s">
        <v>14</v>
      </c>
      <c r="Q2147" s="28" t="s">
        <v>113</v>
      </c>
      <c r="R2147" s="28"/>
      <c r="S2147" s="28"/>
      <c r="T2147" s="34">
        <v>113.85</v>
      </c>
      <c r="U2147" s="23"/>
      <c r="V2147" s="10">
        <f t="shared" si="737"/>
        <v>0</v>
      </c>
      <c r="W2147" s="5"/>
      <c r="X2147" s="5"/>
      <c r="Y2147" s="5"/>
      <c r="Z2147" s="5"/>
    </row>
    <row r="2148" spans="2:26">
      <c r="B2148" s="11" t="s">
        <v>13</v>
      </c>
      <c r="C2148" s="12" t="s">
        <v>15</v>
      </c>
      <c r="D2148" s="28" t="s">
        <v>114</v>
      </c>
      <c r="E2148" s="28"/>
      <c r="F2148" s="28">
        <v>1</v>
      </c>
      <c r="G2148" s="34">
        <f>SUM(F2148)*759</f>
        <v>759</v>
      </c>
      <c r="H2148" s="23"/>
      <c r="I2148" s="10">
        <f t="shared" si="738"/>
        <v>0</v>
      </c>
      <c r="O2148" s="11" t="s">
        <v>13</v>
      </c>
      <c r="P2148" s="12" t="s">
        <v>15</v>
      </c>
      <c r="Q2148" s="28" t="s">
        <v>114</v>
      </c>
      <c r="R2148" s="28"/>
      <c r="S2148" s="28">
        <v>1</v>
      </c>
      <c r="T2148" s="34">
        <f>SUM(S2148)*759</f>
        <v>759</v>
      </c>
      <c r="U2148" s="23"/>
      <c r="V2148" s="10">
        <f t="shared" si="737"/>
        <v>0</v>
      </c>
      <c r="W2148" s="5"/>
      <c r="X2148" s="5"/>
      <c r="Y2148" s="5"/>
      <c r="Z2148" s="5"/>
    </row>
    <row r="2149" spans="2:26">
      <c r="B2149" s="11" t="s">
        <v>13</v>
      </c>
      <c r="C2149" s="12" t="s">
        <v>15</v>
      </c>
      <c r="D2149" s="28"/>
      <c r="E2149" s="28"/>
      <c r="F2149" s="28"/>
      <c r="G2149" s="34"/>
      <c r="H2149" s="23"/>
      <c r="I2149" s="10">
        <f t="shared" si="738"/>
        <v>0</v>
      </c>
      <c r="O2149" s="11" t="s">
        <v>13</v>
      </c>
      <c r="P2149" s="12" t="s">
        <v>15</v>
      </c>
      <c r="Q2149" s="28"/>
      <c r="R2149" s="28"/>
      <c r="S2149" s="28"/>
      <c r="T2149" s="34"/>
      <c r="U2149" s="23"/>
      <c r="V2149" s="10">
        <f t="shared" si="737"/>
        <v>0</v>
      </c>
      <c r="W2149" s="5"/>
      <c r="X2149" s="5"/>
      <c r="Y2149" s="5"/>
      <c r="Z2149" s="5"/>
    </row>
    <row r="2150" spans="2:26">
      <c r="B2150" s="11" t="s">
        <v>13</v>
      </c>
      <c r="C2150" s="12" t="s">
        <v>15</v>
      </c>
      <c r="D2150" s="28"/>
      <c r="E2150" s="28"/>
      <c r="F2150" s="28"/>
      <c r="G2150" s="34"/>
      <c r="H2150" s="23"/>
      <c r="I2150" s="10">
        <f t="shared" si="738"/>
        <v>0</v>
      </c>
      <c r="O2150" s="11" t="s">
        <v>13</v>
      </c>
      <c r="P2150" s="12" t="s">
        <v>15</v>
      </c>
      <c r="Q2150" s="28"/>
      <c r="R2150" s="28"/>
      <c r="S2150" s="28"/>
      <c r="T2150" s="34"/>
      <c r="U2150" s="23"/>
      <c r="V2150" s="10">
        <f t="shared" si="737"/>
        <v>0</v>
      </c>
      <c r="W2150" s="5"/>
      <c r="X2150" s="5"/>
      <c r="Y2150" s="5"/>
      <c r="Z2150" s="5"/>
    </row>
    <row r="2151" spans="2:26">
      <c r="B2151" s="11" t="s">
        <v>13</v>
      </c>
      <c r="C2151" s="12" t="s">
        <v>16</v>
      </c>
      <c r="D2151" s="28"/>
      <c r="E2151" s="28"/>
      <c r="F2151" s="28"/>
      <c r="G2151" s="34">
        <f>SUM(G2143)/20</f>
        <v>113.85</v>
      </c>
      <c r="H2151" s="23"/>
      <c r="I2151" s="10">
        <f t="shared" si="738"/>
        <v>0</v>
      </c>
      <c r="O2151" s="11" t="s">
        <v>13</v>
      </c>
      <c r="P2151" s="12" t="s">
        <v>16</v>
      </c>
      <c r="Q2151" s="28"/>
      <c r="R2151" s="28"/>
      <c r="S2151" s="28"/>
      <c r="T2151" s="34">
        <f>SUM(T2143)/20</f>
        <v>113.85</v>
      </c>
      <c r="U2151" s="23"/>
      <c r="V2151" s="10">
        <f t="shared" si="737"/>
        <v>0</v>
      </c>
      <c r="W2151" s="5"/>
      <c r="X2151" s="5"/>
      <c r="Y2151" s="5"/>
      <c r="Z2151" s="5"/>
    </row>
    <row r="2152" spans="2:26">
      <c r="B2152" s="11" t="s">
        <v>13</v>
      </c>
      <c r="C2152" s="12" t="s">
        <v>16</v>
      </c>
      <c r="D2152" s="28"/>
      <c r="E2152" s="28"/>
      <c r="F2152" s="28"/>
      <c r="G2152" s="34"/>
      <c r="H2152" s="23"/>
      <c r="I2152" s="10">
        <f t="shared" si="738"/>
        <v>0</v>
      </c>
      <c r="O2152" s="11" t="s">
        <v>13</v>
      </c>
      <c r="P2152" s="12" t="s">
        <v>16</v>
      </c>
      <c r="Q2152" s="28"/>
      <c r="R2152" s="28"/>
      <c r="S2152" s="28"/>
      <c r="T2152" s="34"/>
      <c r="U2152" s="23"/>
      <c r="V2152" s="10">
        <f t="shared" si="737"/>
        <v>0</v>
      </c>
      <c r="W2152" s="5"/>
      <c r="X2152" s="5"/>
      <c r="Y2152" s="5"/>
      <c r="Z2152" s="5"/>
    </row>
    <row r="2153" spans="2:26">
      <c r="B2153" s="11" t="s">
        <v>21</v>
      </c>
      <c r="C2153" s="12" t="s">
        <v>14</v>
      </c>
      <c r="D2153" s="28"/>
      <c r="E2153" s="28"/>
      <c r="F2153" s="28"/>
      <c r="G2153" s="22">
        <f>SUM(G2144:G2147)</f>
        <v>227.7</v>
      </c>
      <c r="H2153" s="15">
        <v>37.42</v>
      </c>
      <c r="I2153" s="10">
        <f t="shared" si="738"/>
        <v>8520.5339999999997</v>
      </c>
      <c r="K2153" s="5">
        <f>SUM(G2153)*I2119</f>
        <v>227.7</v>
      </c>
      <c r="O2153" s="11" t="s">
        <v>21</v>
      </c>
      <c r="P2153" s="12" t="s">
        <v>14</v>
      </c>
      <c r="Q2153" s="28"/>
      <c r="R2153" s="28"/>
      <c r="S2153" s="28"/>
      <c r="T2153" s="22">
        <f>SUM(T2144:T2147)</f>
        <v>113.85</v>
      </c>
      <c r="U2153" s="15">
        <v>37.42</v>
      </c>
      <c r="V2153" s="10">
        <f t="shared" si="737"/>
        <v>4260.2669999999998</v>
      </c>
      <c r="W2153" s="5"/>
      <c r="X2153" s="5">
        <f>SUM(T2153)*V2119</f>
        <v>0</v>
      </c>
      <c r="Y2153" s="5"/>
      <c r="Z2153" s="5"/>
    </row>
    <row r="2154" spans="2:26">
      <c r="B2154" s="11" t="s">
        <v>21</v>
      </c>
      <c r="C2154" s="12" t="s">
        <v>15</v>
      </c>
      <c r="D2154" s="28"/>
      <c r="E2154" s="28"/>
      <c r="F2154" s="28"/>
      <c r="G2154" s="22">
        <f>SUM(G2148:G2150)</f>
        <v>759</v>
      </c>
      <c r="H2154" s="15">
        <v>37.42</v>
      </c>
      <c r="I2154" s="10">
        <f t="shared" si="738"/>
        <v>28401.780000000002</v>
      </c>
      <c r="L2154" s="5">
        <f>SUM(G2154)*I2119</f>
        <v>759</v>
      </c>
      <c r="O2154" s="11" t="s">
        <v>21</v>
      </c>
      <c r="P2154" s="12" t="s">
        <v>15</v>
      </c>
      <c r="Q2154" s="28"/>
      <c r="R2154" s="28"/>
      <c r="S2154" s="28"/>
      <c r="T2154" s="22">
        <f>SUM(T2148:T2150)</f>
        <v>759</v>
      </c>
      <c r="U2154" s="15">
        <v>37.42</v>
      </c>
      <c r="V2154" s="10">
        <f t="shared" si="737"/>
        <v>28401.780000000002</v>
      </c>
      <c r="W2154" s="5"/>
      <c r="X2154" s="5"/>
      <c r="Y2154" s="5">
        <f>SUM(T2154)*V2119</f>
        <v>0</v>
      </c>
      <c r="Z2154" s="5"/>
    </row>
    <row r="2155" spans="2:26">
      <c r="B2155" s="11" t="s">
        <v>21</v>
      </c>
      <c r="C2155" s="12" t="s">
        <v>16</v>
      </c>
      <c r="D2155" s="28"/>
      <c r="E2155" s="28"/>
      <c r="F2155" s="28"/>
      <c r="G2155" s="22">
        <f>SUM(G2151:G2152)</f>
        <v>113.85</v>
      </c>
      <c r="H2155" s="15">
        <v>37.42</v>
      </c>
      <c r="I2155" s="10">
        <f t="shared" si="738"/>
        <v>4260.2669999999998</v>
      </c>
      <c r="M2155" s="5">
        <f>SUM(G2155)*I2119</f>
        <v>113.85</v>
      </c>
      <c r="O2155" s="11" t="s">
        <v>21</v>
      </c>
      <c r="P2155" s="12" t="s">
        <v>16</v>
      </c>
      <c r="Q2155" s="28"/>
      <c r="R2155" s="28"/>
      <c r="S2155" s="28"/>
      <c r="T2155" s="22">
        <f>SUM(T2151:T2152)</f>
        <v>113.85</v>
      </c>
      <c r="U2155" s="15">
        <v>37.42</v>
      </c>
      <c r="V2155" s="10">
        <f t="shared" si="737"/>
        <v>4260.2669999999998</v>
      </c>
      <c r="W2155" s="5"/>
      <c r="X2155" s="5"/>
      <c r="Y2155" s="5"/>
      <c r="Z2155" s="5">
        <f>SUM(T2155)*V2119</f>
        <v>0</v>
      </c>
    </row>
    <row r="2156" spans="2:26">
      <c r="B2156" s="11" t="s">
        <v>13</v>
      </c>
      <c r="C2156" s="12" t="s">
        <v>17</v>
      </c>
      <c r="D2156" s="28"/>
      <c r="E2156" s="28"/>
      <c r="F2156" s="28">
        <v>0.5</v>
      </c>
      <c r="G2156" s="34">
        <v>80</v>
      </c>
      <c r="H2156" s="15">
        <v>37.42</v>
      </c>
      <c r="I2156" s="10">
        <f t="shared" si="738"/>
        <v>2993.6000000000004</v>
      </c>
      <c r="L2156" s="5">
        <f>SUM(G2156)*I2119</f>
        <v>80</v>
      </c>
      <c r="O2156" s="11" t="s">
        <v>13</v>
      </c>
      <c r="P2156" s="12" t="s">
        <v>17</v>
      </c>
      <c r="Q2156" s="28"/>
      <c r="R2156" s="28"/>
      <c r="S2156" s="28">
        <v>0.5</v>
      </c>
      <c r="T2156" s="34">
        <v>80</v>
      </c>
      <c r="U2156" s="15">
        <v>37.42</v>
      </c>
      <c r="V2156" s="10">
        <f t="shared" si="737"/>
        <v>2993.6000000000004</v>
      </c>
      <c r="W2156" s="5"/>
      <c r="X2156" s="5"/>
      <c r="Y2156" s="5">
        <f>SUM(T2156)*V2119</f>
        <v>0</v>
      </c>
      <c r="Z2156" s="5"/>
    </row>
    <row r="2157" spans="2:26">
      <c r="B2157" s="11" t="s">
        <v>12</v>
      </c>
      <c r="C2157" s="12"/>
      <c r="D2157" s="28"/>
      <c r="E2157" s="28"/>
      <c r="F2157" s="28"/>
      <c r="G2157" s="10"/>
      <c r="H2157" s="15">
        <v>37.42</v>
      </c>
      <c r="I2157" s="10">
        <f t="shared" si="738"/>
        <v>0</v>
      </c>
      <c r="O2157" s="11" t="s">
        <v>12</v>
      </c>
      <c r="P2157" s="12"/>
      <c r="Q2157" s="28"/>
      <c r="R2157" s="28"/>
      <c r="S2157" s="28"/>
      <c r="T2157" s="10"/>
      <c r="U2157" s="15">
        <v>37.42</v>
      </c>
      <c r="V2157" s="10">
        <f t="shared" si="737"/>
        <v>0</v>
      </c>
      <c r="W2157" s="5"/>
      <c r="X2157" s="5"/>
      <c r="Y2157" s="5"/>
      <c r="Z2157" s="5"/>
    </row>
    <row r="2158" spans="2:26">
      <c r="B2158" s="11" t="s">
        <v>11</v>
      </c>
      <c r="C2158" s="12"/>
      <c r="D2158" s="28"/>
      <c r="E2158" s="28"/>
      <c r="F2158" s="28"/>
      <c r="G2158" s="10">
        <v>1</v>
      </c>
      <c r="H2158" s="15">
        <f>SUM(I2121:I2157)*0.01</f>
        <v>876.90238849999992</v>
      </c>
      <c r="I2158" s="10">
        <f>SUM(G2158*H2158)</f>
        <v>876.90238849999992</v>
      </c>
      <c r="O2158" s="11" t="s">
        <v>11</v>
      </c>
      <c r="P2158" s="12"/>
      <c r="Q2158" s="28"/>
      <c r="R2158" s="28"/>
      <c r="S2158" s="28"/>
      <c r="T2158" s="10">
        <v>1</v>
      </c>
      <c r="U2158" s="15">
        <f>SUM(V2121:V2157)*0.01</f>
        <v>784.66701</v>
      </c>
      <c r="V2158" s="10">
        <f>SUM(T2158*U2158)</f>
        <v>784.66701</v>
      </c>
      <c r="W2158" s="5"/>
      <c r="X2158" s="5"/>
      <c r="Y2158" s="5"/>
      <c r="Z2158" s="5"/>
    </row>
    <row r="2159" spans="2:26" s="2" customFormat="1" ht="13.6">
      <c r="B2159" s="8" t="s">
        <v>10</v>
      </c>
      <c r="D2159" s="27"/>
      <c r="E2159" s="27"/>
      <c r="F2159" s="27"/>
      <c r="G2159" s="6">
        <f>SUM(G2153:G2156)</f>
        <v>1180.55</v>
      </c>
      <c r="H2159" s="14">
        <f>SUM(I2159)/50</f>
        <v>1771.3428247700001</v>
      </c>
      <c r="I2159" s="6">
        <f>SUM(I2121:I2158)</f>
        <v>88567.1412385</v>
      </c>
      <c r="J2159" s="6">
        <f>SUM(I2159)*I2119</f>
        <v>88567.1412385</v>
      </c>
      <c r="K2159" s="6">
        <f>SUM(K2153:K2158)</f>
        <v>227.7</v>
      </c>
      <c r="L2159" s="6">
        <f t="shared" ref="L2159" si="740">SUM(L2153:L2158)</f>
        <v>839</v>
      </c>
      <c r="M2159" s="6">
        <f t="shared" ref="M2159" si="741">SUM(M2153:M2158)</f>
        <v>113.85</v>
      </c>
      <c r="O2159" s="8" t="s">
        <v>10</v>
      </c>
      <c r="Q2159" s="27"/>
      <c r="R2159" s="27"/>
      <c r="S2159" s="27"/>
      <c r="T2159" s="6">
        <f>SUM(T2153:T2156)</f>
        <v>1066.7</v>
      </c>
      <c r="U2159" s="14">
        <f>SUM(V2159)/50</f>
        <v>1585.0273602000002</v>
      </c>
      <c r="V2159" s="6">
        <f>SUM(V2121:V2158)</f>
        <v>79251.368010000006</v>
      </c>
      <c r="W2159" s="6">
        <f>SUM(V2159)*V2119</f>
        <v>0</v>
      </c>
      <c r="X2159" s="6">
        <f>SUM(X2153:X2158)</f>
        <v>0</v>
      </c>
      <c r="Y2159" s="6">
        <f t="shared" ref="Y2159:Z2159" si="742">SUM(Y2153:Y2158)</f>
        <v>0</v>
      </c>
      <c r="Z2159" s="6">
        <f t="shared" si="742"/>
        <v>0</v>
      </c>
    </row>
    <row r="2160" spans="2:26" s="2" customFormat="1" ht="13.6">
      <c r="B2160" s="8"/>
      <c r="D2160" s="27"/>
      <c r="E2160" s="27"/>
      <c r="F2160" s="27"/>
      <c r="G2160" s="6"/>
      <c r="H2160" s="14">
        <f>SUM(H2159)/3</f>
        <v>590.44760825666674</v>
      </c>
      <c r="I2160" s="6"/>
      <c r="J2160" s="6"/>
      <c r="K2160" s="6"/>
      <c r="L2160" s="6"/>
      <c r="M2160" s="6"/>
    </row>
    <row r="2161" spans="1:13" ht="15.65">
      <c r="A2161" s="3" t="s">
        <v>9</v>
      </c>
      <c r="B2161" s="78" t="str">
        <f>'JMS SHEDULE OF WORKS'!D5</f>
        <v>Core east stair panels</v>
      </c>
      <c r="D2161" s="26" t="str">
        <f>'JMS SHEDULE OF WORKS'!F5</f>
        <v>21M X 3M Aprox</v>
      </c>
      <c r="F2161" s="79">
        <f>'JMS SHEDULE OF WORKS'!I5</f>
        <v>0</v>
      </c>
      <c r="H2161" s="13" t="s">
        <v>22</v>
      </c>
      <c r="I2161" s="24">
        <f>'JMS SHEDULE OF WORKS'!G5</f>
        <v>1</v>
      </c>
    </row>
    <row r="2162" spans="1:13" s="2" customFormat="1" ht="13.6">
      <c r="A2162" s="77" t="str">
        <f>'JMS SHEDULE OF WORKS'!A5</f>
        <v>6897/3</v>
      </c>
      <c r="B2162" s="8" t="s">
        <v>3</v>
      </c>
      <c r="C2162" s="2" t="s">
        <v>4</v>
      </c>
      <c r="D2162" s="27" t="s">
        <v>5</v>
      </c>
      <c r="E2162" s="27" t="s">
        <v>5</v>
      </c>
      <c r="F2162" s="27" t="s">
        <v>23</v>
      </c>
      <c r="G2162" s="6" t="s">
        <v>6</v>
      </c>
      <c r="H2162" s="14" t="s">
        <v>7</v>
      </c>
      <c r="I2162" s="6" t="s">
        <v>8</v>
      </c>
      <c r="J2162" s="6"/>
      <c r="K2162" s="6" t="s">
        <v>18</v>
      </c>
      <c r="L2162" s="6" t="s">
        <v>19</v>
      </c>
      <c r="M2162" s="6" t="s">
        <v>20</v>
      </c>
    </row>
    <row r="2163" spans="1:13">
      <c r="A2163" s="30" t="s">
        <v>24</v>
      </c>
      <c r="B2163" s="11"/>
      <c r="C2163" s="12"/>
      <c r="D2163" s="28"/>
      <c r="E2163" s="28"/>
      <c r="F2163" s="28">
        <f t="shared" ref="F2163:F2168" si="743">SUM(D2163*E2163)</f>
        <v>0</v>
      </c>
      <c r="G2163" s="10"/>
      <c r="H2163" s="15"/>
      <c r="I2163" s="10">
        <f t="shared" ref="I2163:I2168" si="744">SUM(F2163*G2163)*H2163</f>
        <v>0</v>
      </c>
    </row>
    <row r="2164" spans="1:13">
      <c r="A2164" s="30" t="s">
        <v>24</v>
      </c>
      <c r="B2164" s="11"/>
      <c r="C2164" s="12"/>
      <c r="D2164" s="28"/>
      <c r="E2164" s="28"/>
      <c r="F2164" s="28">
        <f t="shared" si="743"/>
        <v>0</v>
      </c>
      <c r="G2164" s="10"/>
      <c r="H2164" s="15"/>
      <c r="I2164" s="10">
        <f t="shared" si="744"/>
        <v>0</v>
      </c>
    </row>
    <row r="2165" spans="1:13">
      <c r="A2165" s="30" t="s">
        <v>24</v>
      </c>
      <c r="B2165" s="11"/>
      <c r="C2165" s="12"/>
      <c r="D2165" s="28"/>
      <c r="E2165" s="28"/>
      <c r="F2165" s="28">
        <f t="shared" si="743"/>
        <v>0</v>
      </c>
      <c r="G2165" s="10"/>
      <c r="H2165" s="15"/>
      <c r="I2165" s="10">
        <f t="shared" si="744"/>
        <v>0</v>
      </c>
    </row>
    <row r="2166" spans="1:13">
      <c r="A2166" s="31" t="s">
        <v>25</v>
      </c>
      <c r="B2166" s="11"/>
      <c r="C2166" s="12"/>
      <c r="D2166" s="28"/>
      <c r="E2166" s="28"/>
      <c r="F2166" s="28">
        <f t="shared" si="743"/>
        <v>0</v>
      </c>
      <c r="G2166" s="10"/>
      <c r="H2166" s="15"/>
      <c r="I2166" s="10">
        <f t="shared" si="744"/>
        <v>0</v>
      </c>
    </row>
    <row r="2167" spans="1:13">
      <c r="A2167" s="31" t="s">
        <v>25</v>
      </c>
      <c r="B2167" s="11"/>
      <c r="C2167" s="12"/>
      <c r="D2167" s="28"/>
      <c r="E2167" s="28"/>
      <c r="F2167" s="28">
        <f t="shared" si="743"/>
        <v>0</v>
      </c>
      <c r="G2167" s="10"/>
      <c r="H2167" s="15"/>
      <c r="I2167" s="10">
        <f t="shared" si="744"/>
        <v>0</v>
      </c>
    </row>
    <row r="2168" spans="1:13">
      <c r="A2168" s="31" t="s">
        <v>25</v>
      </c>
      <c r="B2168" s="11"/>
      <c r="C2168" s="12"/>
      <c r="D2168" s="28"/>
      <c r="E2168" s="28"/>
      <c r="F2168" s="28">
        <f t="shared" si="743"/>
        <v>0</v>
      </c>
      <c r="G2168" s="10"/>
      <c r="H2168" s="15"/>
      <c r="I2168" s="10">
        <f t="shared" si="744"/>
        <v>0</v>
      </c>
    </row>
    <row r="2169" spans="1:13">
      <c r="A2169" s="31" t="s">
        <v>39</v>
      </c>
      <c r="B2169" s="11"/>
      <c r="C2169" s="12"/>
      <c r="D2169" s="28"/>
      <c r="E2169" s="28"/>
      <c r="F2169" s="28"/>
      <c r="G2169" s="10"/>
      <c r="H2169" s="15"/>
      <c r="I2169" s="10">
        <f t="shared" ref="I2169:I2171" si="745">SUM(G2169*H2169)</f>
        <v>0</v>
      </c>
    </row>
    <row r="2170" spans="1:13">
      <c r="A2170" s="31" t="s">
        <v>39</v>
      </c>
      <c r="B2170" s="11"/>
      <c r="C2170" s="12"/>
      <c r="D2170" s="28"/>
      <c r="E2170" s="28"/>
      <c r="F2170" s="28"/>
      <c r="G2170" s="10"/>
      <c r="H2170" s="15"/>
      <c r="I2170" s="10">
        <f t="shared" si="745"/>
        <v>0</v>
      </c>
    </row>
    <row r="2171" spans="1:13">
      <c r="A2171" s="31" t="s">
        <v>39</v>
      </c>
      <c r="B2171" s="11"/>
      <c r="C2171" s="12"/>
      <c r="D2171" s="28"/>
      <c r="E2171" s="28"/>
      <c r="F2171" s="28"/>
      <c r="G2171" s="10"/>
      <c r="H2171" s="15"/>
      <c r="I2171" s="10">
        <f t="shared" si="745"/>
        <v>0</v>
      </c>
    </row>
    <row r="2172" spans="1:13">
      <c r="A2172" s="32" t="s">
        <v>28</v>
      </c>
      <c r="B2172" s="11"/>
      <c r="C2172" s="12"/>
      <c r="D2172" s="28"/>
      <c r="E2172" s="28"/>
      <c r="F2172" s="28"/>
      <c r="G2172" s="10"/>
      <c r="H2172" s="15"/>
      <c r="I2172" s="10">
        <f t="shared" ref="I2172:I2190" si="746">SUM(G2172*H2172)</f>
        <v>0</v>
      </c>
    </row>
    <row r="2173" spans="1:13">
      <c r="A2173" s="32" t="s">
        <v>28</v>
      </c>
      <c r="B2173" s="11"/>
      <c r="C2173" s="12"/>
      <c r="D2173" s="28"/>
      <c r="E2173" s="28"/>
      <c r="F2173" s="28"/>
      <c r="G2173" s="10"/>
      <c r="H2173" s="15"/>
      <c r="I2173" s="10">
        <f t="shared" si="746"/>
        <v>0</v>
      </c>
    </row>
    <row r="2174" spans="1:13">
      <c r="A2174" s="32" t="s">
        <v>28</v>
      </c>
      <c r="B2174" s="11"/>
      <c r="C2174" s="12"/>
      <c r="D2174" s="28"/>
      <c r="E2174" s="28"/>
      <c r="F2174" s="28"/>
      <c r="G2174" s="10"/>
      <c r="H2174" s="15"/>
      <c r="I2174" s="10">
        <f t="shared" si="746"/>
        <v>0</v>
      </c>
    </row>
    <row r="2175" spans="1:13">
      <c r="A2175" t="s">
        <v>26</v>
      </c>
      <c r="B2175" s="11"/>
      <c r="C2175" s="12"/>
      <c r="D2175" s="28"/>
      <c r="E2175" s="28"/>
      <c r="F2175" s="28"/>
      <c r="G2175" s="33">
        <v>0.1</v>
      </c>
      <c r="H2175" s="15">
        <f>SUM(I2172:I2174)</f>
        <v>0</v>
      </c>
      <c r="I2175" s="10">
        <f t="shared" si="746"/>
        <v>0</v>
      </c>
    </row>
    <row r="2176" spans="1:13">
      <c r="B2176" s="11" t="s">
        <v>27</v>
      </c>
      <c r="C2176" s="12"/>
      <c r="D2176" s="28"/>
      <c r="E2176" s="28"/>
      <c r="F2176" s="28"/>
      <c r="G2176" s="10"/>
      <c r="H2176" s="15"/>
      <c r="I2176" s="10">
        <f t="shared" si="746"/>
        <v>0</v>
      </c>
    </row>
    <row r="2177" spans="2:13">
      <c r="B2177" s="11" t="s">
        <v>13</v>
      </c>
      <c r="C2177" s="12" t="s">
        <v>14</v>
      </c>
      <c r="D2177" s="28" t="s">
        <v>29</v>
      </c>
      <c r="E2177" s="28"/>
      <c r="F2177" s="28">
        <f>SUM(G2163:G2165)</f>
        <v>0</v>
      </c>
      <c r="G2177" s="34">
        <f>SUM(F2177)/20</f>
        <v>0</v>
      </c>
      <c r="H2177" s="23"/>
      <c r="I2177" s="10">
        <f t="shared" si="746"/>
        <v>0</v>
      </c>
    </row>
    <row r="2178" spans="2:13">
      <c r="B2178" s="11" t="s">
        <v>13</v>
      </c>
      <c r="C2178" s="12" t="s">
        <v>14</v>
      </c>
      <c r="D2178" s="28" t="s">
        <v>30</v>
      </c>
      <c r="E2178" s="28"/>
      <c r="F2178" s="28">
        <f>SUM(G2166:G2168)</f>
        <v>0</v>
      </c>
      <c r="G2178" s="34">
        <f>SUM(F2178)/10</f>
        <v>0</v>
      </c>
      <c r="H2178" s="23"/>
      <c r="I2178" s="10">
        <f t="shared" si="746"/>
        <v>0</v>
      </c>
    </row>
    <row r="2179" spans="2:13">
      <c r="B2179" s="11" t="s">
        <v>13</v>
      </c>
      <c r="C2179" s="12" t="s">
        <v>14</v>
      </c>
      <c r="D2179" s="28" t="s">
        <v>60</v>
      </c>
      <c r="E2179" s="28"/>
      <c r="F2179" s="81"/>
      <c r="G2179" s="34">
        <f>SUM(F2179)*0.25</f>
        <v>0</v>
      </c>
      <c r="H2179" s="23"/>
      <c r="I2179" s="10">
        <f t="shared" si="746"/>
        <v>0</v>
      </c>
    </row>
    <row r="2180" spans="2:13">
      <c r="B2180" s="11" t="s">
        <v>13</v>
      </c>
      <c r="C2180" s="12" t="s">
        <v>14</v>
      </c>
      <c r="D2180" s="28"/>
      <c r="E2180" s="28"/>
      <c r="F2180" s="28"/>
      <c r="G2180" s="34"/>
      <c r="H2180" s="23"/>
      <c r="I2180" s="10">
        <f t="shared" si="746"/>
        <v>0</v>
      </c>
    </row>
    <row r="2181" spans="2:13">
      <c r="B2181" s="11" t="s">
        <v>13</v>
      </c>
      <c r="C2181" s="12" t="s">
        <v>15</v>
      </c>
      <c r="D2181" s="28"/>
      <c r="E2181" s="28"/>
      <c r="F2181" s="28"/>
      <c r="G2181" s="34"/>
      <c r="H2181" s="23"/>
      <c r="I2181" s="10">
        <f t="shared" si="746"/>
        <v>0</v>
      </c>
    </row>
    <row r="2182" spans="2:13">
      <c r="B2182" s="11" t="s">
        <v>13</v>
      </c>
      <c r="C2182" s="12" t="s">
        <v>15</v>
      </c>
      <c r="D2182" s="28"/>
      <c r="E2182" s="28"/>
      <c r="F2182" s="28"/>
      <c r="G2182" s="34"/>
      <c r="H2182" s="23"/>
      <c r="I2182" s="10">
        <f t="shared" si="746"/>
        <v>0</v>
      </c>
    </row>
    <row r="2183" spans="2:13">
      <c r="B2183" s="11" t="s">
        <v>13</v>
      </c>
      <c r="C2183" s="12" t="s">
        <v>15</v>
      </c>
      <c r="D2183" s="28"/>
      <c r="E2183" s="28"/>
      <c r="F2183" s="28"/>
      <c r="G2183" s="34"/>
      <c r="H2183" s="23"/>
      <c r="I2183" s="10">
        <f t="shared" si="746"/>
        <v>0</v>
      </c>
    </row>
    <row r="2184" spans="2:13">
      <c r="B2184" s="11" t="s">
        <v>13</v>
      </c>
      <c r="C2184" s="12" t="s">
        <v>16</v>
      </c>
      <c r="D2184" s="28"/>
      <c r="E2184" s="28"/>
      <c r="F2184" s="28"/>
      <c r="G2184" s="34"/>
      <c r="H2184" s="23"/>
      <c r="I2184" s="10">
        <f t="shared" si="746"/>
        <v>0</v>
      </c>
    </row>
    <row r="2185" spans="2:13">
      <c r="B2185" s="11" t="s">
        <v>13</v>
      </c>
      <c r="C2185" s="12" t="s">
        <v>16</v>
      </c>
      <c r="D2185" s="28"/>
      <c r="E2185" s="28"/>
      <c r="F2185" s="28"/>
      <c r="G2185" s="34"/>
      <c r="H2185" s="23"/>
      <c r="I2185" s="10">
        <f t="shared" si="746"/>
        <v>0</v>
      </c>
    </row>
    <row r="2186" spans="2:13">
      <c r="B2186" s="11" t="s">
        <v>21</v>
      </c>
      <c r="C2186" s="12" t="s">
        <v>14</v>
      </c>
      <c r="D2186" s="28"/>
      <c r="E2186" s="28"/>
      <c r="F2186" s="28"/>
      <c r="G2186" s="22">
        <f>SUM(G2177:G2180)</f>
        <v>0</v>
      </c>
      <c r="H2186" s="15">
        <v>37.42</v>
      </c>
      <c r="I2186" s="10">
        <f t="shared" si="746"/>
        <v>0</v>
      </c>
      <c r="K2186" s="5">
        <f>SUM(G2186)*I2161</f>
        <v>0</v>
      </c>
    </row>
    <row r="2187" spans="2:13">
      <c r="B2187" s="11" t="s">
        <v>21</v>
      </c>
      <c r="C2187" s="12" t="s">
        <v>15</v>
      </c>
      <c r="D2187" s="28"/>
      <c r="E2187" s="28"/>
      <c r="F2187" s="28"/>
      <c r="G2187" s="22">
        <f>SUM(G2181:G2183)</f>
        <v>0</v>
      </c>
      <c r="H2187" s="15">
        <v>37.42</v>
      </c>
      <c r="I2187" s="10">
        <f t="shared" si="746"/>
        <v>0</v>
      </c>
      <c r="L2187" s="5">
        <f>SUM(G2187)*I2161</f>
        <v>0</v>
      </c>
    </row>
    <row r="2188" spans="2:13">
      <c r="B2188" s="11" t="s">
        <v>21</v>
      </c>
      <c r="C2188" s="12" t="s">
        <v>16</v>
      </c>
      <c r="D2188" s="28"/>
      <c r="E2188" s="28"/>
      <c r="F2188" s="28"/>
      <c r="G2188" s="22">
        <f>SUM(G2184:G2185)</f>
        <v>0</v>
      </c>
      <c r="H2188" s="15">
        <v>37.42</v>
      </c>
      <c r="I2188" s="10">
        <f t="shared" si="746"/>
        <v>0</v>
      </c>
      <c r="M2188" s="5">
        <f>SUM(G2188)*I2161</f>
        <v>0</v>
      </c>
    </row>
    <row r="2189" spans="2:13">
      <c r="B2189" s="11" t="s">
        <v>13</v>
      </c>
      <c r="C2189" s="12" t="s">
        <v>17</v>
      </c>
      <c r="D2189" s="28"/>
      <c r="E2189" s="28"/>
      <c r="F2189" s="28"/>
      <c r="G2189" s="34"/>
      <c r="H2189" s="15">
        <v>37.42</v>
      </c>
      <c r="I2189" s="10">
        <f t="shared" si="746"/>
        <v>0</v>
      </c>
      <c r="L2189" s="5">
        <f>SUM(G2189)*I2161</f>
        <v>0</v>
      </c>
    </row>
    <row r="2190" spans="2:13">
      <c r="B2190" s="11" t="s">
        <v>12</v>
      </c>
      <c r="C2190" s="12"/>
      <c r="D2190" s="28"/>
      <c r="E2190" s="28"/>
      <c r="F2190" s="28"/>
      <c r="G2190" s="10"/>
      <c r="H2190" s="15">
        <v>37.42</v>
      </c>
      <c r="I2190" s="10">
        <f t="shared" si="746"/>
        <v>0</v>
      </c>
    </row>
    <row r="2191" spans="2:13">
      <c r="B2191" s="11" t="s">
        <v>11</v>
      </c>
      <c r="C2191" s="12"/>
      <c r="D2191" s="28"/>
      <c r="E2191" s="28"/>
      <c r="F2191" s="28"/>
      <c r="G2191" s="10">
        <v>1</v>
      </c>
      <c r="H2191" s="15">
        <f>SUM(I2163:I2190)*0.01</f>
        <v>0</v>
      </c>
      <c r="I2191" s="10">
        <f>SUM(G2191*H2191)</f>
        <v>0</v>
      </c>
    </row>
    <row r="2192" spans="2:13" s="2" customFormat="1" ht="13.6">
      <c r="B2192" s="8" t="s">
        <v>10</v>
      </c>
      <c r="D2192" s="27"/>
      <c r="E2192" s="27"/>
      <c r="F2192" s="27"/>
      <c r="G2192" s="6">
        <f>SUM(G2186:G2189)</f>
        <v>0</v>
      </c>
      <c r="H2192" s="14"/>
      <c r="I2192" s="6">
        <f>SUM(I2163:I2191)</f>
        <v>0</v>
      </c>
      <c r="J2192" s="6">
        <f>SUM(I2192)*I2161</f>
        <v>0</v>
      </c>
      <c r="K2192" s="6">
        <f>SUM(K2186:K2191)</f>
        <v>0</v>
      </c>
      <c r="L2192" s="6">
        <f t="shared" ref="L2192" si="747">SUM(L2186:L2191)</f>
        <v>0</v>
      </c>
      <c r="M2192" s="6">
        <f t="shared" ref="M2192" si="748">SUM(M2186:M2191)</f>
        <v>0</v>
      </c>
    </row>
    <row r="2193" spans="1:13" ht="15.65">
      <c r="A2193" s="3" t="s">
        <v>9</v>
      </c>
      <c r="B2193" s="78" t="str">
        <f>'JMS SHEDULE OF WORKS'!D6</f>
        <v>Core single lift panels</v>
      </c>
      <c r="D2193" s="26" t="str">
        <f>'JMS SHEDULE OF WORKS'!F6</f>
        <v>15.5M X 3M Aprox</v>
      </c>
      <c r="F2193" s="79">
        <f>'JMS SHEDULE OF WORKS'!I6</f>
        <v>0</v>
      </c>
      <c r="H2193" s="13" t="s">
        <v>22</v>
      </c>
      <c r="I2193" s="24">
        <f>'JMS SHEDULE OF WORKS'!G6</f>
        <v>1</v>
      </c>
    </row>
    <row r="2194" spans="1:13" s="2" customFormat="1" ht="13.6">
      <c r="A2194" s="77" t="str">
        <f>'JMS SHEDULE OF WORKS'!A6</f>
        <v>6897/4</v>
      </c>
      <c r="B2194" s="8" t="s">
        <v>3</v>
      </c>
      <c r="C2194" s="2" t="s">
        <v>4</v>
      </c>
      <c r="D2194" s="27" t="s">
        <v>5</v>
      </c>
      <c r="E2194" s="27" t="s">
        <v>5</v>
      </c>
      <c r="F2194" s="27" t="s">
        <v>23</v>
      </c>
      <c r="G2194" s="6" t="s">
        <v>6</v>
      </c>
      <c r="H2194" s="14" t="s">
        <v>7</v>
      </c>
      <c r="I2194" s="6" t="s">
        <v>8</v>
      </c>
      <c r="J2194" s="6"/>
      <c r="K2194" s="6" t="s">
        <v>18</v>
      </c>
      <c r="L2194" s="6" t="s">
        <v>19</v>
      </c>
      <c r="M2194" s="6" t="s">
        <v>20</v>
      </c>
    </row>
    <row r="2195" spans="1:13">
      <c r="A2195" s="30" t="s">
        <v>24</v>
      </c>
      <c r="B2195" s="11"/>
      <c r="C2195" s="12"/>
      <c r="D2195" s="28"/>
      <c r="E2195" s="28"/>
      <c r="F2195" s="28">
        <f t="shared" ref="F2195:F2200" si="749">SUM(D2195*E2195)</f>
        <v>0</v>
      </c>
      <c r="G2195" s="10"/>
      <c r="H2195" s="15"/>
      <c r="I2195" s="10">
        <f t="shared" ref="I2195:I2200" si="750">SUM(F2195*G2195)*H2195</f>
        <v>0</v>
      </c>
    </row>
    <row r="2196" spans="1:13">
      <c r="A2196" s="30" t="s">
        <v>24</v>
      </c>
      <c r="B2196" s="11"/>
      <c r="C2196" s="12"/>
      <c r="D2196" s="28"/>
      <c r="E2196" s="28"/>
      <c r="F2196" s="28">
        <f t="shared" si="749"/>
        <v>0</v>
      </c>
      <c r="G2196" s="10"/>
      <c r="H2196" s="15"/>
      <c r="I2196" s="10">
        <f t="shared" si="750"/>
        <v>0</v>
      </c>
    </row>
    <row r="2197" spans="1:13">
      <c r="A2197" s="30" t="s">
        <v>24</v>
      </c>
      <c r="B2197" s="11"/>
      <c r="C2197" s="12"/>
      <c r="D2197" s="28"/>
      <c r="E2197" s="28"/>
      <c r="F2197" s="28">
        <f t="shared" si="749"/>
        <v>0</v>
      </c>
      <c r="G2197" s="10"/>
      <c r="H2197" s="15"/>
      <c r="I2197" s="10">
        <f t="shared" si="750"/>
        <v>0</v>
      </c>
    </row>
    <row r="2198" spans="1:13">
      <c r="A2198" s="31" t="s">
        <v>25</v>
      </c>
      <c r="B2198" s="11"/>
      <c r="C2198" s="12"/>
      <c r="D2198" s="28"/>
      <c r="E2198" s="28"/>
      <c r="F2198" s="28">
        <f t="shared" si="749"/>
        <v>0</v>
      </c>
      <c r="G2198" s="10"/>
      <c r="H2198" s="15"/>
      <c r="I2198" s="10">
        <f t="shared" si="750"/>
        <v>0</v>
      </c>
    </row>
    <row r="2199" spans="1:13">
      <c r="A2199" s="31" t="s">
        <v>25</v>
      </c>
      <c r="B2199" s="11"/>
      <c r="C2199" s="12"/>
      <c r="D2199" s="28"/>
      <c r="E2199" s="28"/>
      <c r="F2199" s="28">
        <f t="shared" si="749"/>
        <v>0</v>
      </c>
      <c r="G2199" s="10"/>
      <c r="H2199" s="15"/>
      <c r="I2199" s="10">
        <f t="shared" si="750"/>
        <v>0</v>
      </c>
    </row>
    <row r="2200" spans="1:13">
      <c r="A2200" s="31" t="s">
        <v>25</v>
      </c>
      <c r="B2200" s="11"/>
      <c r="C2200" s="12"/>
      <c r="D2200" s="28"/>
      <c r="E2200" s="28"/>
      <c r="F2200" s="28">
        <f t="shared" si="749"/>
        <v>0</v>
      </c>
      <c r="G2200" s="10"/>
      <c r="H2200" s="15"/>
      <c r="I2200" s="10">
        <f t="shared" si="750"/>
        <v>0</v>
      </c>
    </row>
    <row r="2201" spans="1:13">
      <c r="A2201" s="31" t="s">
        <v>39</v>
      </c>
      <c r="B2201" s="11"/>
      <c r="C2201" s="12"/>
      <c r="D2201" s="28"/>
      <c r="E2201" s="28"/>
      <c r="F2201" s="28"/>
      <c r="G2201" s="10"/>
      <c r="H2201" s="15"/>
      <c r="I2201" s="10">
        <f t="shared" ref="I2201:I2203" si="751">SUM(G2201*H2201)</f>
        <v>0</v>
      </c>
    </row>
    <row r="2202" spans="1:13">
      <c r="A2202" s="31" t="s">
        <v>39</v>
      </c>
      <c r="B2202" s="11"/>
      <c r="C2202" s="12"/>
      <c r="D2202" s="28"/>
      <c r="E2202" s="28"/>
      <c r="F2202" s="28"/>
      <c r="G2202" s="10"/>
      <c r="H2202" s="15"/>
      <c r="I2202" s="10">
        <f t="shared" si="751"/>
        <v>0</v>
      </c>
    </row>
    <row r="2203" spans="1:13">
      <c r="A2203" s="31" t="s">
        <v>39</v>
      </c>
      <c r="B2203" s="11"/>
      <c r="C2203" s="12"/>
      <c r="D2203" s="28"/>
      <c r="E2203" s="28"/>
      <c r="F2203" s="28"/>
      <c r="G2203" s="10"/>
      <c r="H2203" s="15"/>
      <c r="I2203" s="10">
        <f t="shared" si="751"/>
        <v>0</v>
      </c>
    </row>
    <row r="2204" spans="1:13">
      <c r="A2204" s="32" t="s">
        <v>28</v>
      </c>
      <c r="B2204" s="11"/>
      <c r="C2204" s="12"/>
      <c r="D2204" s="28"/>
      <c r="E2204" s="28"/>
      <c r="F2204" s="28"/>
      <c r="G2204" s="10"/>
      <c r="H2204" s="15"/>
      <c r="I2204" s="10">
        <f t="shared" ref="I2204:I2222" si="752">SUM(G2204*H2204)</f>
        <v>0</v>
      </c>
    </row>
    <row r="2205" spans="1:13">
      <c r="A2205" s="32" t="s">
        <v>28</v>
      </c>
      <c r="B2205" s="11"/>
      <c r="C2205" s="12"/>
      <c r="D2205" s="28"/>
      <c r="E2205" s="28"/>
      <c r="F2205" s="28"/>
      <c r="G2205" s="10"/>
      <c r="H2205" s="15"/>
      <c r="I2205" s="10">
        <f t="shared" si="752"/>
        <v>0</v>
      </c>
    </row>
    <row r="2206" spans="1:13">
      <c r="A2206" s="32" t="s">
        <v>28</v>
      </c>
      <c r="B2206" s="11"/>
      <c r="C2206" s="12"/>
      <c r="D2206" s="28"/>
      <c r="E2206" s="28"/>
      <c r="F2206" s="28"/>
      <c r="G2206" s="10"/>
      <c r="H2206" s="15"/>
      <c r="I2206" s="10">
        <f t="shared" si="752"/>
        <v>0</v>
      </c>
    </row>
    <row r="2207" spans="1:13">
      <c r="A2207" t="s">
        <v>26</v>
      </c>
      <c r="B2207" s="11"/>
      <c r="C2207" s="12"/>
      <c r="D2207" s="28"/>
      <c r="E2207" s="28"/>
      <c r="F2207" s="28"/>
      <c r="G2207" s="33">
        <v>0.1</v>
      </c>
      <c r="H2207" s="15">
        <f>SUM(I2204:I2206)</f>
        <v>0</v>
      </c>
      <c r="I2207" s="10">
        <f t="shared" si="752"/>
        <v>0</v>
      </c>
    </row>
    <row r="2208" spans="1:13">
      <c r="B2208" s="11" t="s">
        <v>27</v>
      </c>
      <c r="C2208" s="12"/>
      <c r="D2208" s="28"/>
      <c r="E2208" s="28"/>
      <c r="F2208" s="28"/>
      <c r="G2208" s="10"/>
      <c r="H2208" s="15"/>
      <c r="I2208" s="10">
        <f t="shared" si="752"/>
        <v>0</v>
      </c>
    </row>
    <row r="2209" spans="2:13">
      <c r="B2209" s="11" t="s">
        <v>13</v>
      </c>
      <c r="C2209" s="12" t="s">
        <v>14</v>
      </c>
      <c r="D2209" s="28" t="s">
        <v>29</v>
      </c>
      <c r="E2209" s="28"/>
      <c r="F2209" s="28">
        <f>SUM(G2195:G2197)</f>
        <v>0</v>
      </c>
      <c r="G2209" s="34">
        <f>SUM(F2209)/20</f>
        <v>0</v>
      </c>
      <c r="H2209" s="23"/>
      <c r="I2209" s="10">
        <f t="shared" si="752"/>
        <v>0</v>
      </c>
    </row>
    <row r="2210" spans="2:13">
      <c r="B2210" s="11" t="s">
        <v>13</v>
      </c>
      <c r="C2210" s="12" t="s">
        <v>14</v>
      </c>
      <c r="D2210" s="28" t="s">
        <v>30</v>
      </c>
      <c r="E2210" s="28"/>
      <c r="F2210" s="28">
        <f>SUM(G2198:G2200)</f>
        <v>0</v>
      </c>
      <c r="G2210" s="34">
        <f>SUM(F2210)/10</f>
        <v>0</v>
      </c>
      <c r="H2210" s="23"/>
      <c r="I2210" s="10">
        <f t="shared" si="752"/>
        <v>0</v>
      </c>
    </row>
    <row r="2211" spans="2:13">
      <c r="B2211" s="11" t="s">
        <v>13</v>
      </c>
      <c r="C2211" s="12" t="s">
        <v>14</v>
      </c>
      <c r="D2211" s="28" t="s">
        <v>60</v>
      </c>
      <c r="E2211" s="28"/>
      <c r="F2211" s="81"/>
      <c r="G2211" s="34">
        <f>SUM(F2211)*0.25</f>
        <v>0</v>
      </c>
      <c r="H2211" s="23"/>
      <c r="I2211" s="10">
        <f t="shared" si="752"/>
        <v>0</v>
      </c>
    </row>
    <row r="2212" spans="2:13">
      <c r="B2212" s="11" t="s">
        <v>13</v>
      </c>
      <c r="C2212" s="12" t="s">
        <v>14</v>
      </c>
      <c r="D2212" s="28"/>
      <c r="E2212" s="28"/>
      <c r="F2212" s="28"/>
      <c r="G2212" s="34"/>
      <c r="H2212" s="23"/>
      <c r="I2212" s="10">
        <f t="shared" si="752"/>
        <v>0</v>
      </c>
    </row>
    <row r="2213" spans="2:13">
      <c r="B2213" s="11" t="s">
        <v>13</v>
      </c>
      <c r="C2213" s="12" t="s">
        <v>15</v>
      </c>
      <c r="D2213" s="28"/>
      <c r="E2213" s="28"/>
      <c r="F2213" s="28"/>
      <c r="G2213" s="34"/>
      <c r="H2213" s="23"/>
      <c r="I2213" s="10">
        <f t="shared" si="752"/>
        <v>0</v>
      </c>
    </row>
    <row r="2214" spans="2:13">
      <c r="B2214" s="11" t="s">
        <v>13</v>
      </c>
      <c r="C2214" s="12" t="s">
        <v>15</v>
      </c>
      <c r="D2214" s="28"/>
      <c r="E2214" s="28"/>
      <c r="F2214" s="28"/>
      <c r="G2214" s="34"/>
      <c r="H2214" s="23"/>
      <c r="I2214" s="10">
        <f t="shared" si="752"/>
        <v>0</v>
      </c>
    </row>
    <row r="2215" spans="2:13">
      <c r="B2215" s="11" t="s">
        <v>13</v>
      </c>
      <c r="C2215" s="12" t="s">
        <v>15</v>
      </c>
      <c r="D2215" s="28"/>
      <c r="E2215" s="28"/>
      <c r="F2215" s="28"/>
      <c r="G2215" s="34"/>
      <c r="H2215" s="23"/>
      <c r="I2215" s="10">
        <f t="shared" si="752"/>
        <v>0</v>
      </c>
    </row>
    <row r="2216" spans="2:13">
      <c r="B2216" s="11" t="s">
        <v>13</v>
      </c>
      <c r="C2216" s="12" t="s">
        <v>16</v>
      </c>
      <c r="D2216" s="28"/>
      <c r="E2216" s="28"/>
      <c r="F2216" s="28"/>
      <c r="G2216" s="34"/>
      <c r="H2216" s="23"/>
      <c r="I2216" s="10">
        <f t="shared" si="752"/>
        <v>0</v>
      </c>
    </row>
    <row r="2217" spans="2:13">
      <c r="B2217" s="11" t="s">
        <v>13</v>
      </c>
      <c r="C2217" s="12" t="s">
        <v>16</v>
      </c>
      <c r="D2217" s="28"/>
      <c r="E2217" s="28"/>
      <c r="F2217" s="28"/>
      <c r="G2217" s="34"/>
      <c r="H2217" s="23"/>
      <c r="I2217" s="10">
        <f t="shared" si="752"/>
        <v>0</v>
      </c>
    </row>
    <row r="2218" spans="2:13">
      <c r="B2218" s="11" t="s">
        <v>21</v>
      </c>
      <c r="C2218" s="12" t="s">
        <v>14</v>
      </c>
      <c r="D2218" s="28"/>
      <c r="E2218" s="28"/>
      <c r="F2218" s="28"/>
      <c r="G2218" s="22">
        <f>SUM(G2209:G2212)</f>
        <v>0</v>
      </c>
      <c r="H2218" s="15">
        <v>37.42</v>
      </c>
      <c r="I2218" s="10">
        <f t="shared" si="752"/>
        <v>0</v>
      </c>
      <c r="K2218" s="5">
        <f>SUM(G2218)*I2193</f>
        <v>0</v>
      </c>
    </row>
    <row r="2219" spans="2:13">
      <c r="B2219" s="11" t="s">
        <v>21</v>
      </c>
      <c r="C2219" s="12" t="s">
        <v>15</v>
      </c>
      <c r="D2219" s="28"/>
      <c r="E2219" s="28"/>
      <c r="F2219" s="28"/>
      <c r="G2219" s="22">
        <f>SUM(G2213:G2215)</f>
        <v>0</v>
      </c>
      <c r="H2219" s="15">
        <v>37.42</v>
      </c>
      <c r="I2219" s="10">
        <f t="shared" si="752"/>
        <v>0</v>
      </c>
      <c r="L2219" s="5">
        <f>SUM(G2219)*I2193</f>
        <v>0</v>
      </c>
    </row>
    <row r="2220" spans="2:13">
      <c r="B2220" s="11" t="s">
        <v>21</v>
      </c>
      <c r="C2220" s="12" t="s">
        <v>16</v>
      </c>
      <c r="D2220" s="28"/>
      <c r="E2220" s="28"/>
      <c r="F2220" s="28"/>
      <c r="G2220" s="22">
        <f>SUM(G2216:G2217)</f>
        <v>0</v>
      </c>
      <c r="H2220" s="15">
        <v>37.42</v>
      </c>
      <c r="I2220" s="10">
        <f t="shared" si="752"/>
        <v>0</v>
      </c>
      <c r="M2220" s="5">
        <f>SUM(G2220)*I2193</f>
        <v>0</v>
      </c>
    </row>
    <row r="2221" spans="2:13">
      <c r="B2221" s="11" t="s">
        <v>13</v>
      </c>
      <c r="C2221" s="12" t="s">
        <v>17</v>
      </c>
      <c r="D2221" s="28"/>
      <c r="E2221" s="28"/>
      <c r="F2221" s="28"/>
      <c r="G2221" s="34"/>
      <c r="H2221" s="15">
        <v>37.42</v>
      </c>
      <c r="I2221" s="10">
        <f t="shared" si="752"/>
        <v>0</v>
      </c>
      <c r="L2221" s="5">
        <f>SUM(G2221)*I2193</f>
        <v>0</v>
      </c>
    </row>
    <row r="2222" spans="2:13">
      <c r="B2222" s="11" t="s">
        <v>12</v>
      </c>
      <c r="C2222" s="12"/>
      <c r="D2222" s="28"/>
      <c r="E2222" s="28"/>
      <c r="F2222" s="28"/>
      <c r="G2222" s="10"/>
      <c r="H2222" s="15">
        <v>37.42</v>
      </c>
      <c r="I2222" s="10">
        <f t="shared" si="752"/>
        <v>0</v>
      </c>
    </row>
    <row r="2223" spans="2:13">
      <c r="B2223" s="11" t="s">
        <v>11</v>
      </c>
      <c r="C2223" s="12"/>
      <c r="D2223" s="28"/>
      <c r="E2223" s="28"/>
      <c r="F2223" s="28"/>
      <c r="G2223" s="10">
        <v>1</v>
      </c>
      <c r="H2223" s="15">
        <f>SUM(I2195:I2222)*0.01</f>
        <v>0</v>
      </c>
      <c r="I2223" s="10">
        <f>SUM(G2223*H2223)</f>
        <v>0</v>
      </c>
    </row>
    <row r="2224" spans="2:13" s="2" customFormat="1" ht="13.6">
      <c r="B2224" s="8" t="s">
        <v>10</v>
      </c>
      <c r="D2224" s="27"/>
      <c r="E2224" s="27"/>
      <c r="F2224" s="27"/>
      <c r="G2224" s="6">
        <f>SUM(G2218:G2221)</f>
        <v>0</v>
      </c>
      <c r="H2224" s="14"/>
      <c r="I2224" s="6">
        <f>SUM(I2195:I2223)</f>
        <v>0</v>
      </c>
      <c r="J2224" s="6">
        <f>SUM(I2224)*I2193</f>
        <v>0</v>
      </c>
      <c r="K2224" s="6">
        <f>SUM(K2218:K2223)</f>
        <v>0</v>
      </c>
      <c r="L2224" s="6">
        <f t="shared" ref="L2224" si="753">SUM(L2218:L2223)</f>
        <v>0</v>
      </c>
      <c r="M2224" s="6">
        <f t="shared" ref="M2224" si="754">SUM(M2218:M2223)</f>
        <v>0</v>
      </c>
    </row>
    <row r="2225" spans="1:13" ht="15.65">
      <c r="A2225" s="3" t="s">
        <v>9</v>
      </c>
      <c r="B2225" s="78" t="str">
        <f>'JMS SHEDULE OF WORKS'!D7</f>
        <v>Core main lift panels</v>
      </c>
      <c r="D2225" s="26" t="str">
        <f>'JMS SHEDULE OF WORKS'!F7</f>
        <v>26.5M X 3M Aprox</v>
      </c>
      <c r="F2225" s="79">
        <f>'JMS SHEDULE OF WORKS'!I7</f>
        <v>0</v>
      </c>
      <c r="H2225" s="13" t="s">
        <v>22</v>
      </c>
      <c r="I2225" s="24">
        <f>'JMS SHEDULE OF WORKS'!G7</f>
        <v>1</v>
      </c>
    </row>
    <row r="2226" spans="1:13" s="2" customFormat="1" ht="13.6">
      <c r="A2226" s="77" t="str">
        <f>'JMS SHEDULE OF WORKS'!A7</f>
        <v>6897/5</v>
      </c>
      <c r="B2226" s="8" t="s">
        <v>3</v>
      </c>
      <c r="C2226" s="2" t="s">
        <v>4</v>
      </c>
      <c r="D2226" s="27" t="s">
        <v>5</v>
      </c>
      <c r="E2226" s="27" t="s">
        <v>5</v>
      </c>
      <c r="F2226" s="27" t="s">
        <v>23</v>
      </c>
      <c r="G2226" s="6" t="s">
        <v>6</v>
      </c>
      <c r="H2226" s="14" t="s">
        <v>7</v>
      </c>
      <c r="I2226" s="6" t="s">
        <v>8</v>
      </c>
      <c r="J2226" s="6"/>
      <c r="K2226" s="6" t="s">
        <v>18</v>
      </c>
      <c r="L2226" s="6" t="s">
        <v>19</v>
      </c>
      <c r="M2226" s="6" t="s">
        <v>20</v>
      </c>
    </row>
    <row r="2227" spans="1:13">
      <c r="A2227" s="30" t="s">
        <v>24</v>
      </c>
      <c r="B2227" s="11"/>
      <c r="C2227" s="12"/>
      <c r="D2227" s="28"/>
      <c r="E2227" s="28"/>
      <c r="F2227" s="28">
        <f t="shared" ref="F2227:F2232" si="755">SUM(D2227*E2227)</f>
        <v>0</v>
      </c>
      <c r="G2227" s="10"/>
      <c r="H2227" s="15"/>
      <c r="I2227" s="10">
        <f t="shared" ref="I2227:I2232" si="756">SUM(F2227*G2227)*H2227</f>
        <v>0</v>
      </c>
    </row>
    <row r="2228" spans="1:13">
      <c r="A2228" s="30" t="s">
        <v>24</v>
      </c>
      <c r="B2228" s="11"/>
      <c r="C2228" s="12"/>
      <c r="D2228" s="28"/>
      <c r="E2228" s="28"/>
      <c r="F2228" s="28">
        <f t="shared" si="755"/>
        <v>0</v>
      </c>
      <c r="G2228" s="10"/>
      <c r="H2228" s="15"/>
      <c r="I2228" s="10">
        <f t="shared" si="756"/>
        <v>0</v>
      </c>
    </row>
    <row r="2229" spans="1:13">
      <c r="A2229" s="30" t="s">
        <v>24</v>
      </c>
      <c r="B2229" s="11"/>
      <c r="C2229" s="12"/>
      <c r="D2229" s="28"/>
      <c r="E2229" s="28"/>
      <c r="F2229" s="28">
        <f t="shared" si="755"/>
        <v>0</v>
      </c>
      <c r="G2229" s="10"/>
      <c r="H2229" s="15"/>
      <c r="I2229" s="10">
        <f t="shared" si="756"/>
        <v>0</v>
      </c>
    </row>
    <row r="2230" spans="1:13">
      <c r="A2230" s="31" t="s">
        <v>25</v>
      </c>
      <c r="B2230" s="11"/>
      <c r="C2230" s="12"/>
      <c r="D2230" s="28"/>
      <c r="E2230" s="28"/>
      <c r="F2230" s="28">
        <f t="shared" si="755"/>
        <v>0</v>
      </c>
      <c r="G2230" s="10"/>
      <c r="H2230" s="15"/>
      <c r="I2230" s="10">
        <f t="shared" si="756"/>
        <v>0</v>
      </c>
    </row>
    <row r="2231" spans="1:13">
      <c r="A2231" s="31" t="s">
        <v>25</v>
      </c>
      <c r="B2231" s="11"/>
      <c r="C2231" s="12"/>
      <c r="D2231" s="28"/>
      <c r="E2231" s="28"/>
      <c r="F2231" s="28">
        <f t="shared" si="755"/>
        <v>0</v>
      </c>
      <c r="G2231" s="10"/>
      <c r="H2231" s="15"/>
      <c r="I2231" s="10">
        <f t="shared" si="756"/>
        <v>0</v>
      </c>
    </row>
    <row r="2232" spans="1:13">
      <c r="A2232" s="31" t="s">
        <v>25</v>
      </c>
      <c r="B2232" s="11"/>
      <c r="C2232" s="12"/>
      <c r="D2232" s="28"/>
      <c r="E2232" s="28"/>
      <c r="F2232" s="28">
        <f t="shared" si="755"/>
        <v>0</v>
      </c>
      <c r="G2232" s="10"/>
      <c r="H2232" s="15"/>
      <c r="I2232" s="10">
        <f t="shared" si="756"/>
        <v>0</v>
      </c>
    </row>
    <row r="2233" spans="1:13">
      <c r="A2233" s="31" t="s">
        <v>39</v>
      </c>
      <c r="B2233" s="11"/>
      <c r="C2233" s="12"/>
      <c r="D2233" s="28"/>
      <c r="E2233" s="28"/>
      <c r="F2233" s="28"/>
      <c r="G2233" s="10"/>
      <c r="H2233" s="15"/>
      <c r="I2233" s="10">
        <f t="shared" ref="I2233:I2235" si="757">SUM(G2233*H2233)</f>
        <v>0</v>
      </c>
    </row>
    <row r="2234" spans="1:13">
      <c r="A2234" s="31" t="s">
        <v>39</v>
      </c>
      <c r="B2234" s="11"/>
      <c r="C2234" s="12"/>
      <c r="D2234" s="28"/>
      <c r="E2234" s="28"/>
      <c r="F2234" s="28"/>
      <c r="G2234" s="10"/>
      <c r="H2234" s="15"/>
      <c r="I2234" s="10">
        <f t="shared" si="757"/>
        <v>0</v>
      </c>
    </row>
    <row r="2235" spans="1:13">
      <c r="A2235" s="31" t="s">
        <v>39</v>
      </c>
      <c r="B2235" s="11"/>
      <c r="C2235" s="12"/>
      <c r="D2235" s="28"/>
      <c r="E2235" s="28"/>
      <c r="F2235" s="28"/>
      <c r="G2235" s="10"/>
      <c r="H2235" s="15"/>
      <c r="I2235" s="10">
        <f t="shared" si="757"/>
        <v>0</v>
      </c>
    </row>
    <row r="2236" spans="1:13">
      <c r="A2236" s="32" t="s">
        <v>28</v>
      </c>
      <c r="B2236" s="11"/>
      <c r="C2236" s="12"/>
      <c r="D2236" s="28"/>
      <c r="E2236" s="28"/>
      <c r="F2236" s="28"/>
      <c r="G2236" s="10"/>
      <c r="H2236" s="15"/>
      <c r="I2236" s="10">
        <f t="shared" ref="I2236:I2254" si="758">SUM(G2236*H2236)</f>
        <v>0</v>
      </c>
    </row>
    <row r="2237" spans="1:13">
      <c r="A2237" s="32" t="s">
        <v>28</v>
      </c>
      <c r="B2237" s="11"/>
      <c r="C2237" s="12"/>
      <c r="D2237" s="28"/>
      <c r="E2237" s="28"/>
      <c r="F2237" s="28"/>
      <c r="G2237" s="10"/>
      <c r="H2237" s="15"/>
      <c r="I2237" s="10">
        <f t="shared" si="758"/>
        <v>0</v>
      </c>
    </row>
    <row r="2238" spans="1:13">
      <c r="A2238" s="32" t="s">
        <v>28</v>
      </c>
      <c r="B2238" s="11"/>
      <c r="C2238" s="12"/>
      <c r="D2238" s="28"/>
      <c r="E2238" s="28"/>
      <c r="F2238" s="28"/>
      <c r="G2238" s="10"/>
      <c r="H2238" s="15"/>
      <c r="I2238" s="10">
        <f t="shared" si="758"/>
        <v>0</v>
      </c>
    </row>
    <row r="2239" spans="1:13">
      <c r="A2239" t="s">
        <v>26</v>
      </c>
      <c r="B2239" s="11"/>
      <c r="C2239" s="12"/>
      <c r="D2239" s="28"/>
      <c r="E2239" s="28"/>
      <c r="F2239" s="28"/>
      <c r="G2239" s="33">
        <v>0.1</v>
      </c>
      <c r="H2239" s="15">
        <f>SUM(I2236:I2238)</f>
        <v>0</v>
      </c>
      <c r="I2239" s="10">
        <f t="shared" si="758"/>
        <v>0</v>
      </c>
    </row>
    <row r="2240" spans="1:13">
      <c r="B2240" s="11" t="s">
        <v>27</v>
      </c>
      <c r="C2240" s="12"/>
      <c r="D2240" s="28"/>
      <c r="E2240" s="28"/>
      <c r="F2240" s="28"/>
      <c r="G2240" s="10"/>
      <c r="H2240" s="15"/>
      <c r="I2240" s="10">
        <f t="shared" si="758"/>
        <v>0</v>
      </c>
    </row>
    <row r="2241" spans="2:13">
      <c r="B2241" s="11" t="s">
        <v>13</v>
      </c>
      <c r="C2241" s="12" t="s">
        <v>14</v>
      </c>
      <c r="D2241" s="28" t="s">
        <v>29</v>
      </c>
      <c r="E2241" s="28"/>
      <c r="F2241" s="28">
        <f>SUM(G2227:G2229)</f>
        <v>0</v>
      </c>
      <c r="G2241" s="34">
        <f>SUM(F2241)/20</f>
        <v>0</v>
      </c>
      <c r="H2241" s="23"/>
      <c r="I2241" s="10">
        <f t="shared" si="758"/>
        <v>0</v>
      </c>
    </row>
    <row r="2242" spans="2:13">
      <c r="B2242" s="11" t="s">
        <v>13</v>
      </c>
      <c r="C2242" s="12" t="s">
        <v>14</v>
      </c>
      <c r="D2242" s="28" t="s">
        <v>30</v>
      </c>
      <c r="E2242" s="28"/>
      <c r="F2242" s="28">
        <f>SUM(G2230:G2232)</f>
        <v>0</v>
      </c>
      <c r="G2242" s="34">
        <f>SUM(F2242)/10</f>
        <v>0</v>
      </c>
      <c r="H2242" s="23"/>
      <c r="I2242" s="10">
        <f t="shared" si="758"/>
        <v>0</v>
      </c>
    </row>
    <row r="2243" spans="2:13">
      <c r="B2243" s="11" t="s">
        <v>13</v>
      </c>
      <c r="C2243" s="12" t="s">
        <v>14</v>
      </c>
      <c r="D2243" s="28" t="s">
        <v>60</v>
      </c>
      <c r="E2243" s="28"/>
      <c r="F2243" s="81"/>
      <c r="G2243" s="34">
        <f>SUM(F2243)*0.25</f>
        <v>0</v>
      </c>
      <c r="H2243" s="23"/>
      <c r="I2243" s="10">
        <f t="shared" si="758"/>
        <v>0</v>
      </c>
    </row>
    <row r="2244" spans="2:13">
      <c r="B2244" s="11" t="s">
        <v>13</v>
      </c>
      <c r="C2244" s="12" t="s">
        <v>14</v>
      </c>
      <c r="D2244" s="28"/>
      <c r="E2244" s="28"/>
      <c r="F2244" s="28"/>
      <c r="G2244" s="34"/>
      <c r="H2244" s="23"/>
      <c r="I2244" s="10">
        <f t="shared" si="758"/>
        <v>0</v>
      </c>
    </row>
    <row r="2245" spans="2:13">
      <c r="B2245" s="11" t="s">
        <v>13</v>
      </c>
      <c r="C2245" s="12" t="s">
        <v>15</v>
      </c>
      <c r="D2245" s="28"/>
      <c r="E2245" s="28"/>
      <c r="F2245" s="28"/>
      <c r="G2245" s="34"/>
      <c r="H2245" s="23"/>
      <c r="I2245" s="10">
        <f t="shared" si="758"/>
        <v>0</v>
      </c>
    </row>
    <row r="2246" spans="2:13">
      <c r="B2246" s="11" t="s">
        <v>13</v>
      </c>
      <c r="C2246" s="12" t="s">
        <v>15</v>
      </c>
      <c r="D2246" s="28"/>
      <c r="E2246" s="28"/>
      <c r="F2246" s="28"/>
      <c r="G2246" s="34"/>
      <c r="H2246" s="23"/>
      <c r="I2246" s="10">
        <f t="shared" si="758"/>
        <v>0</v>
      </c>
    </row>
    <row r="2247" spans="2:13">
      <c r="B2247" s="11" t="s">
        <v>13</v>
      </c>
      <c r="C2247" s="12" t="s">
        <v>15</v>
      </c>
      <c r="D2247" s="28"/>
      <c r="E2247" s="28"/>
      <c r="F2247" s="28"/>
      <c r="G2247" s="34"/>
      <c r="H2247" s="23"/>
      <c r="I2247" s="10">
        <f t="shared" si="758"/>
        <v>0</v>
      </c>
    </row>
    <row r="2248" spans="2:13">
      <c r="B2248" s="11" t="s">
        <v>13</v>
      </c>
      <c r="C2248" s="12" t="s">
        <v>16</v>
      </c>
      <c r="D2248" s="28"/>
      <c r="E2248" s="28"/>
      <c r="F2248" s="28"/>
      <c r="G2248" s="34"/>
      <c r="H2248" s="23"/>
      <c r="I2248" s="10">
        <f t="shared" si="758"/>
        <v>0</v>
      </c>
    </row>
    <row r="2249" spans="2:13">
      <c r="B2249" s="11" t="s">
        <v>13</v>
      </c>
      <c r="C2249" s="12" t="s">
        <v>16</v>
      </c>
      <c r="D2249" s="28"/>
      <c r="E2249" s="28"/>
      <c r="F2249" s="28"/>
      <c r="G2249" s="34"/>
      <c r="H2249" s="23"/>
      <c r="I2249" s="10">
        <f t="shared" si="758"/>
        <v>0</v>
      </c>
    </row>
    <row r="2250" spans="2:13">
      <c r="B2250" s="11" t="s">
        <v>21</v>
      </c>
      <c r="C2250" s="12" t="s">
        <v>14</v>
      </c>
      <c r="D2250" s="28"/>
      <c r="E2250" s="28"/>
      <c r="F2250" s="28"/>
      <c r="G2250" s="22">
        <f>SUM(G2241:G2244)</f>
        <v>0</v>
      </c>
      <c r="H2250" s="15">
        <v>37.42</v>
      </c>
      <c r="I2250" s="10">
        <f t="shared" si="758"/>
        <v>0</v>
      </c>
      <c r="K2250" s="5">
        <f>SUM(G2250)*I2225</f>
        <v>0</v>
      </c>
    </row>
    <row r="2251" spans="2:13">
      <c r="B2251" s="11" t="s">
        <v>21</v>
      </c>
      <c r="C2251" s="12" t="s">
        <v>15</v>
      </c>
      <c r="D2251" s="28"/>
      <c r="E2251" s="28"/>
      <c r="F2251" s="28"/>
      <c r="G2251" s="22">
        <f>SUM(G2245:G2247)</f>
        <v>0</v>
      </c>
      <c r="H2251" s="15">
        <v>37.42</v>
      </c>
      <c r="I2251" s="10">
        <f t="shared" si="758"/>
        <v>0</v>
      </c>
      <c r="L2251" s="5">
        <f>SUM(G2251)*I2225</f>
        <v>0</v>
      </c>
    </row>
    <row r="2252" spans="2:13">
      <c r="B2252" s="11" t="s">
        <v>21</v>
      </c>
      <c r="C2252" s="12" t="s">
        <v>16</v>
      </c>
      <c r="D2252" s="28"/>
      <c r="E2252" s="28"/>
      <c r="F2252" s="28"/>
      <c r="G2252" s="22">
        <f>SUM(G2248:G2249)</f>
        <v>0</v>
      </c>
      <c r="H2252" s="15">
        <v>37.42</v>
      </c>
      <c r="I2252" s="10">
        <f t="shared" si="758"/>
        <v>0</v>
      </c>
      <c r="M2252" s="5">
        <f>SUM(G2252)*I2225</f>
        <v>0</v>
      </c>
    </row>
    <row r="2253" spans="2:13">
      <c r="B2253" s="11" t="s">
        <v>13</v>
      </c>
      <c r="C2253" s="12" t="s">
        <v>17</v>
      </c>
      <c r="D2253" s="28"/>
      <c r="E2253" s="28"/>
      <c r="F2253" s="28"/>
      <c r="G2253" s="34"/>
      <c r="H2253" s="15">
        <v>37.42</v>
      </c>
      <c r="I2253" s="10">
        <f t="shared" si="758"/>
        <v>0</v>
      </c>
      <c r="L2253" s="5">
        <f>SUM(G2253)*I2225</f>
        <v>0</v>
      </c>
    </row>
    <row r="2254" spans="2:13">
      <c r="B2254" s="11" t="s">
        <v>12</v>
      </c>
      <c r="C2254" s="12"/>
      <c r="D2254" s="28"/>
      <c r="E2254" s="28"/>
      <c r="F2254" s="28"/>
      <c r="G2254" s="10"/>
      <c r="H2254" s="15">
        <v>37.42</v>
      </c>
      <c r="I2254" s="10">
        <f t="shared" si="758"/>
        <v>0</v>
      </c>
    </row>
    <row r="2255" spans="2:13">
      <c r="B2255" s="11" t="s">
        <v>11</v>
      </c>
      <c r="C2255" s="12"/>
      <c r="D2255" s="28"/>
      <c r="E2255" s="28"/>
      <c r="F2255" s="28"/>
      <c r="G2255" s="10">
        <v>1</v>
      </c>
      <c r="H2255" s="15">
        <f>SUM(I2227:I2254)*0.01</f>
        <v>0</v>
      </c>
      <c r="I2255" s="10">
        <f>SUM(G2255*H2255)</f>
        <v>0</v>
      </c>
    </row>
    <row r="2256" spans="2:13" s="2" customFormat="1" ht="13.6">
      <c r="B2256" s="8" t="s">
        <v>10</v>
      </c>
      <c r="D2256" s="27"/>
      <c r="E2256" s="27"/>
      <c r="F2256" s="27"/>
      <c r="G2256" s="6">
        <f>SUM(G2250:G2253)</f>
        <v>0</v>
      </c>
      <c r="H2256" s="14"/>
      <c r="I2256" s="6">
        <f>SUM(I2227:I2255)</f>
        <v>0</v>
      </c>
      <c r="J2256" s="6">
        <f>SUM(I2256)*I2225</f>
        <v>0</v>
      </c>
      <c r="K2256" s="6">
        <f>SUM(K2250:K2255)</f>
        <v>0</v>
      </c>
      <c r="L2256" s="6">
        <f t="shared" ref="L2256" si="759">SUM(L2250:L2255)</f>
        <v>0</v>
      </c>
      <c r="M2256" s="6">
        <f t="shared" ref="M2256" si="760">SUM(M2250:M2255)</f>
        <v>0</v>
      </c>
    </row>
    <row r="2257" spans="1:13" ht="15.65">
      <c r="A2257" s="3" t="s">
        <v>9</v>
      </c>
      <c r="B2257" s="78" t="str">
        <f>'JMS SHEDULE OF WORKS'!D8</f>
        <v>Core single lift panels</v>
      </c>
      <c r="D2257" s="26" t="str">
        <f>'JMS SHEDULE OF WORKS'!F8</f>
        <v>5M X 3M Aprox</v>
      </c>
      <c r="F2257" s="79">
        <f>'JMS SHEDULE OF WORKS'!I8</f>
        <v>0</v>
      </c>
      <c r="H2257" s="13" t="s">
        <v>22</v>
      </c>
      <c r="I2257" s="24">
        <f>'JMS SHEDULE OF WORKS'!G8</f>
        <v>1</v>
      </c>
    </row>
    <row r="2258" spans="1:13" s="2" customFormat="1" ht="13.6">
      <c r="A2258" s="77" t="str">
        <f>'JMS SHEDULE OF WORKS'!A8</f>
        <v>6897/6</v>
      </c>
      <c r="B2258" s="8" t="s">
        <v>3</v>
      </c>
      <c r="C2258" s="2" t="s">
        <v>4</v>
      </c>
      <c r="D2258" s="27" t="s">
        <v>5</v>
      </c>
      <c r="E2258" s="27" t="s">
        <v>5</v>
      </c>
      <c r="F2258" s="27" t="s">
        <v>23</v>
      </c>
      <c r="G2258" s="6" t="s">
        <v>6</v>
      </c>
      <c r="H2258" s="14" t="s">
        <v>7</v>
      </c>
      <c r="I2258" s="6" t="s">
        <v>8</v>
      </c>
      <c r="J2258" s="6"/>
      <c r="K2258" s="6" t="s">
        <v>18</v>
      </c>
      <c r="L2258" s="6" t="s">
        <v>19</v>
      </c>
      <c r="M2258" s="6" t="s">
        <v>20</v>
      </c>
    </row>
    <row r="2259" spans="1:13">
      <c r="A2259" s="30" t="s">
        <v>24</v>
      </c>
      <c r="B2259" s="11"/>
      <c r="C2259" s="12"/>
      <c r="D2259" s="28"/>
      <c r="E2259" s="28"/>
      <c r="F2259" s="28">
        <f t="shared" ref="F2259:F2264" si="761">SUM(D2259*E2259)</f>
        <v>0</v>
      </c>
      <c r="G2259" s="10"/>
      <c r="H2259" s="15"/>
      <c r="I2259" s="10">
        <f t="shared" ref="I2259:I2264" si="762">SUM(F2259*G2259)*H2259</f>
        <v>0</v>
      </c>
    </row>
    <row r="2260" spans="1:13">
      <c r="A2260" s="30" t="s">
        <v>24</v>
      </c>
      <c r="B2260" s="11"/>
      <c r="C2260" s="12"/>
      <c r="D2260" s="28"/>
      <c r="E2260" s="28"/>
      <c r="F2260" s="28">
        <f t="shared" si="761"/>
        <v>0</v>
      </c>
      <c r="G2260" s="10"/>
      <c r="H2260" s="15"/>
      <c r="I2260" s="10">
        <f t="shared" si="762"/>
        <v>0</v>
      </c>
    </row>
    <row r="2261" spans="1:13">
      <c r="A2261" s="30" t="s">
        <v>24</v>
      </c>
      <c r="B2261" s="11"/>
      <c r="C2261" s="12"/>
      <c r="D2261" s="28"/>
      <c r="E2261" s="28"/>
      <c r="F2261" s="28">
        <f t="shared" si="761"/>
        <v>0</v>
      </c>
      <c r="G2261" s="10"/>
      <c r="H2261" s="15"/>
      <c r="I2261" s="10">
        <f t="shared" si="762"/>
        <v>0</v>
      </c>
    </row>
    <row r="2262" spans="1:13">
      <c r="A2262" s="31" t="s">
        <v>25</v>
      </c>
      <c r="B2262" s="11"/>
      <c r="C2262" s="12"/>
      <c r="D2262" s="28"/>
      <c r="E2262" s="28"/>
      <c r="F2262" s="28">
        <f t="shared" si="761"/>
        <v>0</v>
      </c>
      <c r="G2262" s="10"/>
      <c r="H2262" s="15"/>
      <c r="I2262" s="10">
        <f t="shared" si="762"/>
        <v>0</v>
      </c>
    </row>
    <row r="2263" spans="1:13">
      <c r="A2263" s="31" t="s">
        <v>25</v>
      </c>
      <c r="B2263" s="11"/>
      <c r="C2263" s="12"/>
      <c r="D2263" s="28"/>
      <c r="E2263" s="28"/>
      <c r="F2263" s="28">
        <f t="shared" si="761"/>
        <v>0</v>
      </c>
      <c r="G2263" s="10"/>
      <c r="H2263" s="15"/>
      <c r="I2263" s="10">
        <f t="shared" si="762"/>
        <v>0</v>
      </c>
    </row>
    <row r="2264" spans="1:13">
      <c r="A2264" s="31" t="s">
        <v>25</v>
      </c>
      <c r="B2264" s="11"/>
      <c r="C2264" s="12"/>
      <c r="D2264" s="28"/>
      <c r="E2264" s="28"/>
      <c r="F2264" s="28">
        <f t="shared" si="761"/>
        <v>0</v>
      </c>
      <c r="G2264" s="10"/>
      <c r="H2264" s="15"/>
      <c r="I2264" s="10">
        <f t="shared" si="762"/>
        <v>0</v>
      </c>
    </row>
    <row r="2265" spans="1:13">
      <c r="A2265" s="31" t="s">
        <v>39</v>
      </c>
      <c r="B2265" s="11"/>
      <c r="C2265" s="12"/>
      <c r="D2265" s="28"/>
      <c r="E2265" s="28"/>
      <c r="F2265" s="28"/>
      <c r="G2265" s="10"/>
      <c r="H2265" s="15"/>
      <c r="I2265" s="10">
        <f t="shared" ref="I2265:I2267" si="763">SUM(G2265*H2265)</f>
        <v>0</v>
      </c>
    </row>
    <row r="2266" spans="1:13">
      <c r="A2266" s="31" t="s">
        <v>39</v>
      </c>
      <c r="B2266" s="11"/>
      <c r="C2266" s="12"/>
      <c r="D2266" s="28"/>
      <c r="E2266" s="28"/>
      <c r="F2266" s="28"/>
      <c r="G2266" s="10"/>
      <c r="H2266" s="15"/>
      <c r="I2266" s="10">
        <f t="shared" si="763"/>
        <v>0</v>
      </c>
    </row>
    <row r="2267" spans="1:13">
      <c r="A2267" s="31" t="s">
        <v>39</v>
      </c>
      <c r="B2267" s="11"/>
      <c r="C2267" s="12"/>
      <c r="D2267" s="28"/>
      <c r="E2267" s="28"/>
      <c r="F2267" s="28"/>
      <c r="G2267" s="10"/>
      <c r="H2267" s="15"/>
      <c r="I2267" s="10">
        <f t="shared" si="763"/>
        <v>0</v>
      </c>
    </row>
    <row r="2268" spans="1:13">
      <c r="A2268" s="32" t="s">
        <v>28</v>
      </c>
      <c r="B2268" s="11"/>
      <c r="C2268" s="12"/>
      <c r="D2268" s="28"/>
      <c r="E2268" s="28"/>
      <c r="F2268" s="28"/>
      <c r="G2268" s="10"/>
      <c r="H2268" s="15"/>
      <c r="I2268" s="10">
        <f t="shared" ref="I2268:I2286" si="764">SUM(G2268*H2268)</f>
        <v>0</v>
      </c>
    </row>
    <row r="2269" spans="1:13">
      <c r="A2269" s="32" t="s">
        <v>28</v>
      </c>
      <c r="B2269" s="11"/>
      <c r="C2269" s="12"/>
      <c r="D2269" s="28"/>
      <c r="E2269" s="28"/>
      <c r="F2269" s="28"/>
      <c r="G2269" s="10"/>
      <c r="H2269" s="15"/>
      <c r="I2269" s="10">
        <f t="shared" si="764"/>
        <v>0</v>
      </c>
    </row>
    <row r="2270" spans="1:13">
      <c r="A2270" s="32" t="s">
        <v>28</v>
      </c>
      <c r="B2270" s="11"/>
      <c r="C2270" s="12"/>
      <c r="D2270" s="28"/>
      <c r="E2270" s="28"/>
      <c r="F2270" s="28"/>
      <c r="G2270" s="10"/>
      <c r="H2270" s="15"/>
      <c r="I2270" s="10">
        <f t="shared" si="764"/>
        <v>0</v>
      </c>
    </row>
    <row r="2271" spans="1:13">
      <c r="A2271" t="s">
        <v>26</v>
      </c>
      <c r="B2271" s="11"/>
      <c r="C2271" s="12"/>
      <c r="D2271" s="28"/>
      <c r="E2271" s="28"/>
      <c r="F2271" s="28"/>
      <c r="G2271" s="33">
        <v>0.1</v>
      </c>
      <c r="H2271" s="15">
        <f>SUM(I2268:I2270)</f>
        <v>0</v>
      </c>
      <c r="I2271" s="10">
        <f t="shared" si="764"/>
        <v>0</v>
      </c>
    </row>
    <row r="2272" spans="1:13">
      <c r="B2272" s="11" t="s">
        <v>27</v>
      </c>
      <c r="C2272" s="12"/>
      <c r="D2272" s="28"/>
      <c r="E2272" s="28"/>
      <c r="F2272" s="28"/>
      <c r="G2272" s="10"/>
      <c r="H2272" s="15"/>
      <c r="I2272" s="10">
        <f t="shared" si="764"/>
        <v>0</v>
      </c>
    </row>
    <row r="2273" spans="2:13">
      <c r="B2273" s="11" t="s">
        <v>13</v>
      </c>
      <c r="C2273" s="12" t="s">
        <v>14</v>
      </c>
      <c r="D2273" s="28" t="s">
        <v>29</v>
      </c>
      <c r="E2273" s="28"/>
      <c r="F2273" s="28">
        <f>SUM(G2259:G2261)</f>
        <v>0</v>
      </c>
      <c r="G2273" s="34">
        <f>SUM(F2273)/20</f>
        <v>0</v>
      </c>
      <c r="H2273" s="23"/>
      <c r="I2273" s="10">
        <f t="shared" si="764"/>
        <v>0</v>
      </c>
    </row>
    <row r="2274" spans="2:13">
      <c r="B2274" s="11" t="s">
        <v>13</v>
      </c>
      <c r="C2274" s="12" t="s">
        <v>14</v>
      </c>
      <c r="D2274" s="28" t="s">
        <v>30</v>
      </c>
      <c r="E2274" s="28"/>
      <c r="F2274" s="28">
        <f>SUM(G2262:G2264)</f>
        <v>0</v>
      </c>
      <c r="G2274" s="34">
        <f>SUM(F2274)/10</f>
        <v>0</v>
      </c>
      <c r="H2274" s="23"/>
      <c r="I2274" s="10">
        <f t="shared" si="764"/>
        <v>0</v>
      </c>
    </row>
    <row r="2275" spans="2:13">
      <c r="B2275" s="11" t="s">
        <v>13</v>
      </c>
      <c r="C2275" s="12" t="s">
        <v>14</v>
      </c>
      <c r="D2275" s="28" t="s">
        <v>60</v>
      </c>
      <c r="E2275" s="28"/>
      <c r="F2275" s="81"/>
      <c r="G2275" s="34">
        <f>SUM(F2275)*0.25</f>
        <v>0</v>
      </c>
      <c r="H2275" s="23"/>
      <c r="I2275" s="10">
        <f t="shared" si="764"/>
        <v>0</v>
      </c>
    </row>
    <row r="2276" spans="2:13">
      <c r="B2276" s="11" t="s">
        <v>13</v>
      </c>
      <c r="C2276" s="12" t="s">
        <v>14</v>
      </c>
      <c r="D2276" s="28"/>
      <c r="E2276" s="28"/>
      <c r="F2276" s="28"/>
      <c r="G2276" s="34"/>
      <c r="H2276" s="23"/>
      <c r="I2276" s="10">
        <f t="shared" si="764"/>
        <v>0</v>
      </c>
    </row>
    <row r="2277" spans="2:13">
      <c r="B2277" s="11" t="s">
        <v>13</v>
      </c>
      <c r="C2277" s="12" t="s">
        <v>15</v>
      </c>
      <c r="D2277" s="28"/>
      <c r="E2277" s="28"/>
      <c r="F2277" s="28"/>
      <c r="G2277" s="34"/>
      <c r="H2277" s="23"/>
      <c r="I2277" s="10">
        <f t="shared" si="764"/>
        <v>0</v>
      </c>
    </row>
    <row r="2278" spans="2:13">
      <c r="B2278" s="11" t="s">
        <v>13</v>
      </c>
      <c r="C2278" s="12" t="s">
        <v>15</v>
      </c>
      <c r="D2278" s="28"/>
      <c r="E2278" s="28"/>
      <c r="F2278" s="28"/>
      <c r="G2278" s="34"/>
      <c r="H2278" s="23"/>
      <c r="I2278" s="10">
        <f t="shared" si="764"/>
        <v>0</v>
      </c>
    </row>
    <row r="2279" spans="2:13">
      <c r="B2279" s="11" t="s">
        <v>13</v>
      </c>
      <c r="C2279" s="12" t="s">
        <v>15</v>
      </c>
      <c r="D2279" s="28"/>
      <c r="E2279" s="28"/>
      <c r="F2279" s="28"/>
      <c r="G2279" s="34"/>
      <c r="H2279" s="23"/>
      <c r="I2279" s="10">
        <f t="shared" si="764"/>
        <v>0</v>
      </c>
    </row>
    <row r="2280" spans="2:13">
      <c r="B2280" s="11" t="s">
        <v>13</v>
      </c>
      <c r="C2280" s="12" t="s">
        <v>16</v>
      </c>
      <c r="D2280" s="28"/>
      <c r="E2280" s="28"/>
      <c r="F2280" s="28"/>
      <c r="G2280" s="34"/>
      <c r="H2280" s="23"/>
      <c r="I2280" s="10">
        <f t="shared" si="764"/>
        <v>0</v>
      </c>
    </row>
    <row r="2281" spans="2:13">
      <c r="B2281" s="11" t="s">
        <v>13</v>
      </c>
      <c r="C2281" s="12" t="s">
        <v>16</v>
      </c>
      <c r="D2281" s="28"/>
      <c r="E2281" s="28"/>
      <c r="F2281" s="28"/>
      <c r="G2281" s="34"/>
      <c r="H2281" s="23"/>
      <c r="I2281" s="10">
        <f t="shared" si="764"/>
        <v>0</v>
      </c>
    </row>
    <row r="2282" spans="2:13">
      <c r="B2282" s="11" t="s">
        <v>21</v>
      </c>
      <c r="C2282" s="12" t="s">
        <v>14</v>
      </c>
      <c r="D2282" s="28"/>
      <c r="E2282" s="28"/>
      <c r="F2282" s="28"/>
      <c r="G2282" s="22">
        <f>SUM(G2273:G2276)</f>
        <v>0</v>
      </c>
      <c r="H2282" s="15">
        <v>37.42</v>
      </c>
      <c r="I2282" s="10">
        <f t="shared" si="764"/>
        <v>0</v>
      </c>
      <c r="K2282" s="5">
        <f>SUM(G2282)*I2257</f>
        <v>0</v>
      </c>
    </row>
    <row r="2283" spans="2:13">
      <c r="B2283" s="11" t="s">
        <v>21</v>
      </c>
      <c r="C2283" s="12" t="s">
        <v>15</v>
      </c>
      <c r="D2283" s="28"/>
      <c r="E2283" s="28"/>
      <c r="F2283" s="28"/>
      <c r="G2283" s="22">
        <f>SUM(G2277:G2279)</f>
        <v>0</v>
      </c>
      <c r="H2283" s="15">
        <v>37.42</v>
      </c>
      <c r="I2283" s="10">
        <f t="shared" si="764"/>
        <v>0</v>
      </c>
      <c r="L2283" s="5">
        <f>SUM(G2283)*I2257</f>
        <v>0</v>
      </c>
    </row>
    <row r="2284" spans="2:13">
      <c r="B2284" s="11" t="s">
        <v>21</v>
      </c>
      <c r="C2284" s="12" t="s">
        <v>16</v>
      </c>
      <c r="D2284" s="28"/>
      <c r="E2284" s="28"/>
      <c r="F2284" s="28"/>
      <c r="G2284" s="22">
        <f>SUM(G2280:G2281)</f>
        <v>0</v>
      </c>
      <c r="H2284" s="15">
        <v>37.42</v>
      </c>
      <c r="I2284" s="10">
        <f t="shared" si="764"/>
        <v>0</v>
      </c>
      <c r="M2284" s="5">
        <f>SUM(G2284)*I2257</f>
        <v>0</v>
      </c>
    </row>
    <row r="2285" spans="2:13">
      <c r="B2285" s="11" t="s">
        <v>13</v>
      </c>
      <c r="C2285" s="12" t="s">
        <v>17</v>
      </c>
      <c r="D2285" s="28"/>
      <c r="E2285" s="28"/>
      <c r="F2285" s="28"/>
      <c r="G2285" s="34"/>
      <c r="H2285" s="15">
        <v>37.42</v>
      </c>
      <c r="I2285" s="10">
        <f t="shared" si="764"/>
        <v>0</v>
      </c>
      <c r="L2285" s="5">
        <f>SUM(G2285)*I2257</f>
        <v>0</v>
      </c>
    </row>
    <row r="2286" spans="2:13">
      <c r="B2286" s="11" t="s">
        <v>12</v>
      </c>
      <c r="C2286" s="12"/>
      <c r="D2286" s="28"/>
      <c r="E2286" s="28"/>
      <c r="F2286" s="28"/>
      <c r="G2286" s="10"/>
      <c r="H2286" s="15">
        <v>37.42</v>
      </c>
      <c r="I2286" s="10">
        <f t="shared" si="764"/>
        <v>0</v>
      </c>
    </row>
    <row r="2287" spans="2:13">
      <c r="B2287" s="11" t="s">
        <v>11</v>
      </c>
      <c r="C2287" s="12"/>
      <c r="D2287" s="28"/>
      <c r="E2287" s="28"/>
      <c r="F2287" s="28"/>
      <c r="G2287" s="10">
        <v>1</v>
      </c>
      <c r="H2287" s="15">
        <f>SUM(I2259:I2286)*0.01</f>
        <v>0</v>
      </c>
      <c r="I2287" s="10">
        <f>SUM(G2287*H2287)</f>
        <v>0</v>
      </c>
    </row>
    <row r="2288" spans="2:13" s="2" customFormat="1" ht="13.6">
      <c r="B2288" s="8" t="s">
        <v>10</v>
      </c>
      <c r="D2288" s="27"/>
      <c r="E2288" s="27"/>
      <c r="F2288" s="27"/>
      <c r="G2288" s="6">
        <f>SUM(G2282:G2285)</f>
        <v>0</v>
      </c>
      <c r="H2288" s="14"/>
      <c r="I2288" s="6">
        <f>SUM(I2259:I2287)</f>
        <v>0</v>
      </c>
      <c r="J2288" s="6">
        <f>SUM(I2288)*I2257</f>
        <v>0</v>
      </c>
      <c r="K2288" s="6">
        <f>SUM(K2282:K2287)</f>
        <v>0</v>
      </c>
      <c r="L2288" s="6">
        <f t="shared" ref="L2288" si="765">SUM(L2282:L2287)</f>
        <v>0</v>
      </c>
      <c r="M2288" s="6">
        <f t="shared" ref="M2288" si="766">SUM(M2282:M2287)</f>
        <v>0</v>
      </c>
    </row>
    <row r="2289" spans="1:13" ht="15.65">
      <c r="A2289" s="3" t="s">
        <v>9</v>
      </c>
      <c r="B2289" s="78">
        <f>'JMS SHEDULE OF WORKS'!D9</f>
        <v>0</v>
      </c>
      <c r="D2289" s="26">
        <f>'JMS SHEDULE OF WORKS'!F9</f>
        <v>0</v>
      </c>
      <c r="F2289" s="79">
        <f>'JMS SHEDULE OF WORKS'!I9</f>
        <v>0</v>
      </c>
      <c r="H2289" s="13" t="s">
        <v>22</v>
      </c>
      <c r="I2289" s="24">
        <f>'JMS SHEDULE OF WORKS'!G9</f>
        <v>0</v>
      </c>
    </row>
    <row r="2290" spans="1:13" s="2" customFormat="1" ht="13.6">
      <c r="A2290" s="77" t="str">
        <f>'JMS SHEDULE OF WORKS'!A9</f>
        <v>6897/7</v>
      </c>
      <c r="B2290" s="8" t="s">
        <v>3</v>
      </c>
      <c r="C2290" s="2" t="s">
        <v>4</v>
      </c>
      <c r="D2290" s="27" t="s">
        <v>5</v>
      </c>
      <c r="E2290" s="27" t="s">
        <v>5</v>
      </c>
      <c r="F2290" s="27" t="s">
        <v>23</v>
      </c>
      <c r="G2290" s="6" t="s">
        <v>6</v>
      </c>
      <c r="H2290" s="14" t="s">
        <v>7</v>
      </c>
      <c r="I2290" s="6" t="s">
        <v>8</v>
      </c>
      <c r="J2290" s="6"/>
      <c r="K2290" s="6" t="s">
        <v>18</v>
      </c>
      <c r="L2290" s="6" t="s">
        <v>19</v>
      </c>
      <c r="M2290" s="6" t="s">
        <v>20</v>
      </c>
    </row>
    <row r="2291" spans="1:13">
      <c r="A2291" s="30" t="s">
        <v>24</v>
      </c>
      <c r="B2291" s="11"/>
      <c r="C2291" s="12"/>
      <c r="D2291" s="28"/>
      <c r="E2291" s="28"/>
      <c r="F2291" s="28">
        <f t="shared" ref="F2291:F2296" si="767">SUM(D2291*E2291)</f>
        <v>0</v>
      </c>
      <c r="G2291" s="10"/>
      <c r="H2291" s="15"/>
      <c r="I2291" s="10">
        <f t="shared" ref="I2291:I2296" si="768">SUM(F2291*G2291)*H2291</f>
        <v>0</v>
      </c>
    </row>
    <row r="2292" spans="1:13">
      <c r="A2292" s="30" t="s">
        <v>24</v>
      </c>
      <c r="B2292" s="11"/>
      <c r="C2292" s="12"/>
      <c r="D2292" s="28"/>
      <c r="E2292" s="28"/>
      <c r="F2292" s="28">
        <f t="shared" si="767"/>
        <v>0</v>
      </c>
      <c r="G2292" s="10"/>
      <c r="H2292" s="15"/>
      <c r="I2292" s="10">
        <f t="shared" si="768"/>
        <v>0</v>
      </c>
    </row>
    <row r="2293" spans="1:13">
      <c r="A2293" s="30" t="s">
        <v>24</v>
      </c>
      <c r="B2293" s="11"/>
      <c r="C2293" s="12"/>
      <c r="D2293" s="28"/>
      <c r="E2293" s="28"/>
      <c r="F2293" s="28">
        <f t="shared" si="767"/>
        <v>0</v>
      </c>
      <c r="G2293" s="10"/>
      <c r="H2293" s="15"/>
      <c r="I2293" s="10">
        <f t="shared" si="768"/>
        <v>0</v>
      </c>
    </row>
    <row r="2294" spans="1:13">
      <c r="A2294" s="31" t="s">
        <v>25</v>
      </c>
      <c r="B2294" s="11"/>
      <c r="C2294" s="12"/>
      <c r="D2294" s="28"/>
      <c r="E2294" s="28"/>
      <c r="F2294" s="28">
        <f t="shared" si="767"/>
        <v>0</v>
      </c>
      <c r="G2294" s="10"/>
      <c r="H2294" s="15"/>
      <c r="I2294" s="10">
        <f t="shared" si="768"/>
        <v>0</v>
      </c>
    </row>
    <row r="2295" spans="1:13">
      <c r="A2295" s="31" t="s">
        <v>25</v>
      </c>
      <c r="B2295" s="11"/>
      <c r="C2295" s="12"/>
      <c r="D2295" s="28"/>
      <c r="E2295" s="28"/>
      <c r="F2295" s="28">
        <f t="shared" si="767"/>
        <v>0</v>
      </c>
      <c r="G2295" s="10"/>
      <c r="H2295" s="15"/>
      <c r="I2295" s="10">
        <f t="shared" si="768"/>
        <v>0</v>
      </c>
    </row>
    <row r="2296" spans="1:13">
      <c r="A2296" s="31" t="s">
        <v>25</v>
      </c>
      <c r="B2296" s="11"/>
      <c r="C2296" s="12"/>
      <c r="D2296" s="28"/>
      <c r="E2296" s="28"/>
      <c r="F2296" s="28">
        <f t="shared" si="767"/>
        <v>0</v>
      </c>
      <c r="G2296" s="10"/>
      <c r="H2296" s="15"/>
      <c r="I2296" s="10">
        <f t="shared" si="768"/>
        <v>0</v>
      </c>
    </row>
    <row r="2297" spans="1:13">
      <c r="A2297" s="31" t="s">
        <v>39</v>
      </c>
      <c r="B2297" s="11"/>
      <c r="C2297" s="12"/>
      <c r="D2297" s="28"/>
      <c r="E2297" s="28"/>
      <c r="F2297" s="28"/>
      <c r="G2297" s="10"/>
      <c r="H2297" s="15"/>
      <c r="I2297" s="10">
        <f t="shared" ref="I2297:I2299" si="769">SUM(G2297*H2297)</f>
        <v>0</v>
      </c>
    </row>
    <row r="2298" spans="1:13">
      <c r="A2298" s="31" t="s">
        <v>39</v>
      </c>
      <c r="B2298" s="11"/>
      <c r="C2298" s="12"/>
      <c r="D2298" s="28"/>
      <c r="E2298" s="28"/>
      <c r="F2298" s="28"/>
      <c r="G2298" s="10"/>
      <c r="H2298" s="15"/>
      <c r="I2298" s="10">
        <f t="shared" si="769"/>
        <v>0</v>
      </c>
    </row>
    <row r="2299" spans="1:13">
      <c r="A2299" s="31" t="s">
        <v>39</v>
      </c>
      <c r="B2299" s="11"/>
      <c r="C2299" s="12"/>
      <c r="D2299" s="28"/>
      <c r="E2299" s="28"/>
      <c r="F2299" s="28"/>
      <c r="G2299" s="10"/>
      <c r="H2299" s="15"/>
      <c r="I2299" s="10">
        <f t="shared" si="769"/>
        <v>0</v>
      </c>
    </row>
    <row r="2300" spans="1:13">
      <c r="A2300" s="32" t="s">
        <v>28</v>
      </c>
      <c r="B2300" s="11"/>
      <c r="C2300" s="12"/>
      <c r="D2300" s="28"/>
      <c r="E2300" s="28"/>
      <c r="F2300" s="28"/>
      <c r="G2300" s="10"/>
      <c r="H2300" s="15"/>
      <c r="I2300" s="10">
        <f t="shared" ref="I2300:I2318" si="770">SUM(G2300*H2300)</f>
        <v>0</v>
      </c>
    </row>
    <row r="2301" spans="1:13">
      <c r="A2301" s="32" t="s">
        <v>28</v>
      </c>
      <c r="B2301" s="11"/>
      <c r="C2301" s="12"/>
      <c r="D2301" s="28"/>
      <c r="E2301" s="28"/>
      <c r="F2301" s="28"/>
      <c r="G2301" s="10"/>
      <c r="H2301" s="15"/>
      <c r="I2301" s="10">
        <f t="shared" si="770"/>
        <v>0</v>
      </c>
    </row>
    <row r="2302" spans="1:13">
      <c r="A2302" s="32" t="s">
        <v>28</v>
      </c>
      <c r="B2302" s="11"/>
      <c r="C2302" s="12"/>
      <c r="D2302" s="28"/>
      <c r="E2302" s="28"/>
      <c r="F2302" s="28"/>
      <c r="G2302" s="10"/>
      <c r="H2302" s="15"/>
      <c r="I2302" s="10">
        <f t="shared" si="770"/>
        <v>0</v>
      </c>
    </row>
    <row r="2303" spans="1:13">
      <c r="A2303" t="s">
        <v>26</v>
      </c>
      <c r="B2303" s="11"/>
      <c r="C2303" s="12"/>
      <c r="D2303" s="28"/>
      <c r="E2303" s="28"/>
      <c r="F2303" s="28"/>
      <c r="G2303" s="33">
        <v>0.1</v>
      </c>
      <c r="H2303" s="15">
        <f>SUM(I2300:I2302)</f>
        <v>0</v>
      </c>
      <c r="I2303" s="10">
        <f t="shared" si="770"/>
        <v>0</v>
      </c>
    </row>
    <row r="2304" spans="1:13">
      <c r="B2304" s="11" t="s">
        <v>27</v>
      </c>
      <c r="C2304" s="12"/>
      <c r="D2304" s="28"/>
      <c r="E2304" s="28"/>
      <c r="F2304" s="28"/>
      <c r="G2304" s="10"/>
      <c r="H2304" s="15"/>
      <c r="I2304" s="10">
        <f t="shared" si="770"/>
        <v>0</v>
      </c>
    </row>
    <row r="2305" spans="2:13">
      <c r="B2305" s="11" t="s">
        <v>13</v>
      </c>
      <c r="C2305" s="12" t="s">
        <v>14</v>
      </c>
      <c r="D2305" s="28" t="s">
        <v>29</v>
      </c>
      <c r="E2305" s="28"/>
      <c r="F2305" s="28">
        <f>SUM(G2291:G2293)</f>
        <v>0</v>
      </c>
      <c r="G2305" s="34">
        <f>SUM(F2305)/20</f>
        <v>0</v>
      </c>
      <c r="H2305" s="23"/>
      <c r="I2305" s="10">
        <f t="shared" si="770"/>
        <v>0</v>
      </c>
    </row>
    <row r="2306" spans="2:13">
      <c r="B2306" s="11" t="s">
        <v>13</v>
      </c>
      <c r="C2306" s="12" t="s">
        <v>14</v>
      </c>
      <c r="D2306" s="28" t="s">
        <v>30</v>
      </c>
      <c r="E2306" s="28"/>
      <c r="F2306" s="28">
        <f>SUM(G2294:G2296)</f>
        <v>0</v>
      </c>
      <c r="G2306" s="34">
        <f>SUM(F2306)/10</f>
        <v>0</v>
      </c>
      <c r="H2306" s="23"/>
      <c r="I2306" s="10">
        <f t="shared" si="770"/>
        <v>0</v>
      </c>
    </row>
    <row r="2307" spans="2:13">
      <c r="B2307" s="11" t="s">
        <v>13</v>
      </c>
      <c r="C2307" s="12" t="s">
        <v>14</v>
      </c>
      <c r="D2307" s="28" t="s">
        <v>60</v>
      </c>
      <c r="E2307" s="28"/>
      <c r="F2307" s="81"/>
      <c r="G2307" s="34">
        <f>SUM(F2307)*0.25</f>
        <v>0</v>
      </c>
      <c r="H2307" s="23"/>
      <c r="I2307" s="10">
        <f t="shared" si="770"/>
        <v>0</v>
      </c>
    </row>
    <row r="2308" spans="2:13">
      <c r="B2308" s="11" t="s">
        <v>13</v>
      </c>
      <c r="C2308" s="12" t="s">
        <v>14</v>
      </c>
      <c r="D2308" s="28"/>
      <c r="E2308" s="28"/>
      <c r="F2308" s="28"/>
      <c r="G2308" s="34"/>
      <c r="H2308" s="23"/>
      <c r="I2308" s="10">
        <f t="shared" si="770"/>
        <v>0</v>
      </c>
    </row>
    <row r="2309" spans="2:13">
      <c r="B2309" s="11" t="s">
        <v>13</v>
      </c>
      <c r="C2309" s="12" t="s">
        <v>15</v>
      </c>
      <c r="D2309" s="28"/>
      <c r="E2309" s="28"/>
      <c r="F2309" s="28"/>
      <c r="G2309" s="34"/>
      <c r="H2309" s="23"/>
      <c r="I2309" s="10">
        <f t="shared" si="770"/>
        <v>0</v>
      </c>
    </row>
    <row r="2310" spans="2:13">
      <c r="B2310" s="11" t="s">
        <v>13</v>
      </c>
      <c r="C2310" s="12" t="s">
        <v>15</v>
      </c>
      <c r="D2310" s="28"/>
      <c r="E2310" s="28"/>
      <c r="F2310" s="28"/>
      <c r="G2310" s="34"/>
      <c r="H2310" s="23"/>
      <c r="I2310" s="10">
        <f t="shared" si="770"/>
        <v>0</v>
      </c>
    </row>
    <row r="2311" spans="2:13">
      <c r="B2311" s="11" t="s">
        <v>13</v>
      </c>
      <c r="C2311" s="12" t="s">
        <v>15</v>
      </c>
      <c r="D2311" s="28"/>
      <c r="E2311" s="28"/>
      <c r="F2311" s="28"/>
      <c r="G2311" s="34"/>
      <c r="H2311" s="23"/>
      <c r="I2311" s="10">
        <f t="shared" si="770"/>
        <v>0</v>
      </c>
    </row>
    <row r="2312" spans="2:13">
      <c r="B2312" s="11" t="s">
        <v>13</v>
      </c>
      <c r="C2312" s="12" t="s">
        <v>16</v>
      </c>
      <c r="D2312" s="28"/>
      <c r="E2312" s="28"/>
      <c r="F2312" s="28"/>
      <c r="G2312" s="34"/>
      <c r="H2312" s="23"/>
      <c r="I2312" s="10">
        <f t="shared" si="770"/>
        <v>0</v>
      </c>
    </row>
    <row r="2313" spans="2:13">
      <c r="B2313" s="11" t="s">
        <v>13</v>
      </c>
      <c r="C2313" s="12" t="s">
        <v>16</v>
      </c>
      <c r="D2313" s="28"/>
      <c r="E2313" s="28"/>
      <c r="F2313" s="28"/>
      <c r="G2313" s="34"/>
      <c r="H2313" s="23"/>
      <c r="I2313" s="10">
        <f t="shared" si="770"/>
        <v>0</v>
      </c>
    </row>
    <row r="2314" spans="2:13">
      <c r="B2314" s="11" t="s">
        <v>21</v>
      </c>
      <c r="C2314" s="12" t="s">
        <v>14</v>
      </c>
      <c r="D2314" s="28"/>
      <c r="E2314" s="28"/>
      <c r="F2314" s="28"/>
      <c r="G2314" s="22">
        <f>SUM(G2305:G2308)</f>
        <v>0</v>
      </c>
      <c r="H2314" s="15">
        <v>37.42</v>
      </c>
      <c r="I2314" s="10">
        <f t="shared" si="770"/>
        <v>0</v>
      </c>
      <c r="K2314" s="5">
        <f>SUM(G2314)*I2289</f>
        <v>0</v>
      </c>
    </row>
    <row r="2315" spans="2:13">
      <c r="B2315" s="11" t="s">
        <v>21</v>
      </c>
      <c r="C2315" s="12" t="s">
        <v>15</v>
      </c>
      <c r="D2315" s="28"/>
      <c r="E2315" s="28"/>
      <c r="F2315" s="28"/>
      <c r="G2315" s="22">
        <f>SUM(G2309:G2311)</f>
        <v>0</v>
      </c>
      <c r="H2315" s="15">
        <v>37.42</v>
      </c>
      <c r="I2315" s="10">
        <f t="shared" si="770"/>
        <v>0</v>
      </c>
      <c r="L2315" s="5">
        <f>SUM(G2315)*I2289</f>
        <v>0</v>
      </c>
    </row>
    <row r="2316" spans="2:13">
      <c r="B2316" s="11" t="s">
        <v>21</v>
      </c>
      <c r="C2316" s="12" t="s">
        <v>16</v>
      </c>
      <c r="D2316" s="28"/>
      <c r="E2316" s="28"/>
      <c r="F2316" s="28"/>
      <c r="G2316" s="22">
        <f>SUM(G2312:G2313)</f>
        <v>0</v>
      </c>
      <c r="H2316" s="15">
        <v>37.42</v>
      </c>
      <c r="I2316" s="10">
        <f t="shared" si="770"/>
        <v>0</v>
      </c>
      <c r="M2316" s="5">
        <f>SUM(G2316)*I2289</f>
        <v>0</v>
      </c>
    </row>
    <row r="2317" spans="2:13">
      <c r="B2317" s="11" t="s">
        <v>13</v>
      </c>
      <c r="C2317" s="12" t="s">
        <v>17</v>
      </c>
      <c r="D2317" s="28"/>
      <c r="E2317" s="28"/>
      <c r="F2317" s="28"/>
      <c r="G2317" s="34"/>
      <c r="H2317" s="15">
        <v>37.42</v>
      </c>
      <c r="I2317" s="10">
        <f t="shared" si="770"/>
        <v>0</v>
      </c>
      <c r="L2317" s="5">
        <f>SUM(G2317)*I2289</f>
        <v>0</v>
      </c>
    </row>
    <row r="2318" spans="2:13">
      <c r="B2318" s="11" t="s">
        <v>12</v>
      </c>
      <c r="C2318" s="12"/>
      <c r="D2318" s="28"/>
      <c r="E2318" s="28"/>
      <c r="F2318" s="28"/>
      <c r="G2318" s="10"/>
      <c r="H2318" s="15">
        <v>37.42</v>
      </c>
      <c r="I2318" s="10">
        <f t="shared" si="770"/>
        <v>0</v>
      </c>
    </row>
    <row r="2319" spans="2:13">
      <c r="B2319" s="11" t="s">
        <v>11</v>
      </c>
      <c r="C2319" s="12"/>
      <c r="D2319" s="28"/>
      <c r="E2319" s="28"/>
      <c r="F2319" s="28"/>
      <c r="G2319" s="10">
        <v>1</v>
      </c>
      <c r="H2319" s="15">
        <f>SUM(I2291:I2318)*0.01</f>
        <v>0</v>
      </c>
      <c r="I2319" s="10">
        <f>SUM(G2319*H2319)</f>
        <v>0</v>
      </c>
    </row>
    <row r="2320" spans="2:13" s="2" customFormat="1" ht="13.6">
      <c r="B2320" s="8" t="s">
        <v>10</v>
      </c>
      <c r="D2320" s="27"/>
      <c r="E2320" s="27"/>
      <c r="F2320" s="27"/>
      <c r="G2320" s="6">
        <f>SUM(G2314:G2317)</f>
        <v>0</v>
      </c>
      <c r="H2320" s="14"/>
      <c r="I2320" s="6">
        <f>SUM(I2291:I2319)</f>
        <v>0</v>
      </c>
      <c r="J2320" s="6">
        <f>SUM(I2320)*I2289</f>
        <v>0</v>
      </c>
      <c r="K2320" s="6">
        <f>SUM(K2314:K2319)</f>
        <v>0</v>
      </c>
      <c r="L2320" s="6">
        <f t="shared" ref="L2320" si="771">SUM(L2314:L2319)</f>
        <v>0</v>
      </c>
      <c r="M2320" s="6">
        <f t="shared" ref="M2320" si="772">SUM(M2314:M2319)</f>
        <v>0</v>
      </c>
    </row>
    <row r="2321" spans="1:13" ht="15.65">
      <c r="A2321" s="3" t="s">
        <v>9</v>
      </c>
      <c r="B2321" s="78">
        <f>'JMS SHEDULE OF WORKS'!D10</f>
        <v>0</v>
      </c>
      <c r="D2321" s="26">
        <f>'JMS SHEDULE OF WORKS'!F10</f>
        <v>0</v>
      </c>
      <c r="F2321" s="79">
        <f>'JMS SHEDULE OF WORKS'!I10</f>
        <v>0</v>
      </c>
      <c r="H2321" s="13" t="s">
        <v>22</v>
      </c>
      <c r="I2321" s="24">
        <f>'JMS SHEDULE OF WORKS'!G10</f>
        <v>0</v>
      </c>
    </row>
    <row r="2322" spans="1:13" s="2" customFormat="1" ht="13.6">
      <c r="A2322" s="77" t="str">
        <f>'JMS SHEDULE OF WORKS'!A10</f>
        <v>6897/8</v>
      </c>
      <c r="B2322" s="8" t="s">
        <v>3</v>
      </c>
      <c r="C2322" s="2" t="s">
        <v>4</v>
      </c>
      <c r="D2322" s="27" t="s">
        <v>5</v>
      </c>
      <c r="E2322" s="27" t="s">
        <v>5</v>
      </c>
      <c r="F2322" s="27" t="s">
        <v>23</v>
      </c>
      <c r="G2322" s="6" t="s">
        <v>6</v>
      </c>
      <c r="H2322" s="14" t="s">
        <v>7</v>
      </c>
      <c r="I2322" s="6" t="s">
        <v>8</v>
      </c>
      <c r="J2322" s="6"/>
      <c r="K2322" s="6" t="s">
        <v>18</v>
      </c>
      <c r="L2322" s="6" t="s">
        <v>19</v>
      </c>
      <c r="M2322" s="6" t="s">
        <v>20</v>
      </c>
    </row>
    <row r="2323" spans="1:13">
      <c r="A2323" s="30" t="s">
        <v>24</v>
      </c>
      <c r="B2323" s="11"/>
      <c r="C2323" s="12"/>
      <c r="D2323" s="28"/>
      <c r="E2323" s="28"/>
      <c r="F2323" s="28">
        <f t="shared" ref="F2323:F2328" si="773">SUM(D2323*E2323)</f>
        <v>0</v>
      </c>
      <c r="G2323" s="10"/>
      <c r="H2323" s="15"/>
      <c r="I2323" s="10">
        <f t="shared" ref="I2323:I2328" si="774">SUM(F2323*G2323)*H2323</f>
        <v>0</v>
      </c>
    </row>
    <row r="2324" spans="1:13">
      <c r="A2324" s="30" t="s">
        <v>24</v>
      </c>
      <c r="B2324" s="11"/>
      <c r="C2324" s="12"/>
      <c r="D2324" s="28"/>
      <c r="E2324" s="28"/>
      <c r="F2324" s="28">
        <f t="shared" si="773"/>
        <v>0</v>
      </c>
      <c r="G2324" s="10"/>
      <c r="H2324" s="15"/>
      <c r="I2324" s="10">
        <f t="shared" si="774"/>
        <v>0</v>
      </c>
    </row>
    <row r="2325" spans="1:13">
      <c r="A2325" s="30" t="s">
        <v>24</v>
      </c>
      <c r="B2325" s="11"/>
      <c r="C2325" s="12"/>
      <c r="D2325" s="28"/>
      <c r="E2325" s="28"/>
      <c r="F2325" s="28">
        <f t="shared" si="773"/>
        <v>0</v>
      </c>
      <c r="G2325" s="10"/>
      <c r="H2325" s="15"/>
      <c r="I2325" s="10">
        <f t="shared" si="774"/>
        <v>0</v>
      </c>
    </row>
    <row r="2326" spans="1:13">
      <c r="A2326" s="31" t="s">
        <v>25</v>
      </c>
      <c r="B2326" s="11"/>
      <c r="C2326" s="12"/>
      <c r="D2326" s="28"/>
      <c r="E2326" s="28"/>
      <c r="F2326" s="28">
        <f t="shared" si="773"/>
        <v>0</v>
      </c>
      <c r="G2326" s="10"/>
      <c r="H2326" s="15"/>
      <c r="I2326" s="10">
        <f t="shared" si="774"/>
        <v>0</v>
      </c>
    </row>
    <row r="2327" spans="1:13">
      <c r="A2327" s="31" t="s">
        <v>25</v>
      </c>
      <c r="B2327" s="11"/>
      <c r="C2327" s="12"/>
      <c r="D2327" s="28"/>
      <c r="E2327" s="28"/>
      <c r="F2327" s="28">
        <f t="shared" si="773"/>
        <v>0</v>
      </c>
      <c r="G2327" s="10"/>
      <c r="H2327" s="15"/>
      <c r="I2327" s="10">
        <f t="shared" si="774"/>
        <v>0</v>
      </c>
    </row>
    <row r="2328" spans="1:13">
      <c r="A2328" s="31" t="s">
        <v>25</v>
      </c>
      <c r="B2328" s="11"/>
      <c r="C2328" s="12"/>
      <c r="D2328" s="28"/>
      <c r="E2328" s="28"/>
      <c r="F2328" s="28">
        <f t="shared" si="773"/>
        <v>0</v>
      </c>
      <c r="G2328" s="10"/>
      <c r="H2328" s="15"/>
      <c r="I2328" s="10">
        <f t="shared" si="774"/>
        <v>0</v>
      </c>
    </row>
    <row r="2329" spans="1:13">
      <c r="A2329" s="31" t="s">
        <v>39</v>
      </c>
      <c r="B2329" s="11"/>
      <c r="C2329" s="12"/>
      <c r="D2329" s="28"/>
      <c r="E2329" s="28"/>
      <c r="F2329" s="28"/>
      <c r="G2329" s="10"/>
      <c r="H2329" s="15"/>
      <c r="I2329" s="10">
        <f t="shared" ref="I2329:I2331" si="775">SUM(G2329*H2329)</f>
        <v>0</v>
      </c>
    </row>
    <row r="2330" spans="1:13">
      <c r="A2330" s="31" t="s">
        <v>39</v>
      </c>
      <c r="B2330" s="11"/>
      <c r="C2330" s="12"/>
      <c r="D2330" s="28"/>
      <c r="E2330" s="28"/>
      <c r="F2330" s="28"/>
      <c r="G2330" s="10"/>
      <c r="H2330" s="15"/>
      <c r="I2330" s="10">
        <f t="shared" si="775"/>
        <v>0</v>
      </c>
    </row>
    <row r="2331" spans="1:13">
      <c r="A2331" s="31" t="s">
        <v>39</v>
      </c>
      <c r="B2331" s="11"/>
      <c r="C2331" s="12"/>
      <c r="D2331" s="28"/>
      <c r="E2331" s="28"/>
      <c r="F2331" s="28"/>
      <c r="G2331" s="10"/>
      <c r="H2331" s="15"/>
      <c r="I2331" s="10">
        <f t="shared" si="775"/>
        <v>0</v>
      </c>
    </row>
    <row r="2332" spans="1:13">
      <c r="A2332" s="32" t="s">
        <v>28</v>
      </c>
      <c r="B2332" s="11"/>
      <c r="C2332" s="12"/>
      <c r="D2332" s="28"/>
      <c r="E2332" s="28"/>
      <c r="F2332" s="28"/>
      <c r="G2332" s="10"/>
      <c r="H2332" s="15"/>
      <c r="I2332" s="10">
        <f t="shared" ref="I2332:I2350" si="776">SUM(G2332*H2332)</f>
        <v>0</v>
      </c>
    </row>
    <row r="2333" spans="1:13">
      <c r="A2333" s="32" t="s">
        <v>28</v>
      </c>
      <c r="B2333" s="11"/>
      <c r="C2333" s="12"/>
      <c r="D2333" s="28"/>
      <c r="E2333" s="28"/>
      <c r="F2333" s="28"/>
      <c r="G2333" s="10"/>
      <c r="H2333" s="15"/>
      <c r="I2333" s="10">
        <f t="shared" si="776"/>
        <v>0</v>
      </c>
    </row>
    <row r="2334" spans="1:13">
      <c r="A2334" s="32" t="s">
        <v>28</v>
      </c>
      <c r="B2334" s="11"/>
      <c r="C2334" s="12"/>
      <c r="D2334" s="28"/>
      <c r="E2334" s="28"/>
      <c r="F2334" s="28"/>
      <c r="G2334" s="10"/>
      <c r="H2334" s="15"/>
      <c r="I2334" s="10">
        <f t="shared" si="776"/>
        <v>0</v>
      </c>
    </row>
    <row r="2335" spans="1:13">
      <c r="A2335" t="s">
        <v>26</v>
      </c>
      <c r="B2335" s="11"/>
      <c r="C2335" s="12"/>
      <c r="D2335" s="28"/>
      <c r="E2335" s="28"/>
      <c r="F2335" s="28"/>
      <c r="G2335" s="33">
        <v>0.1</v>
      </c>
      <c r="H2335" s="15">
        <f>SUM(I2332:I2334)</f>
        <v>0</v>
      </c>
      <c r="I2335" s="10">
        <f t="shared" si="776"/>
        <v>0</v>
      </c>
    </row>
    <row r="2336" spans="1:13">
      <c r="B2336" s="11" t="s">
        <v>27</v>
      </c>
      <c r="C2336" s="12"/>
      <c r="D2336" s="28"/>
      <c r="E2336" s="28"/>
      <c r="F2336" s="28"/>
      <c r="G2336" s="10"/>
      <c r="H2336" s="15"/>
      <c r="I2336" s="10">
        <f t="shared" si="776"/>
        <v>0</v>
      </c>
    </row>
    <row r="2337" spans="2:13">
      <c r="B2337" s="11" t="s">
        <v>13</v>
      </c>
      <c r="C2337" s="12" t="s">
        <v>14</v>
      </c>
      <c r="D2337" s="28" t="s">
        <v>29</v>
      </c>
      <c r="E2337" s="28"/>
      <c r="F2337" s="28">
        <f>SUM(G2323:G2325)</f>
        <v>0</v>
      </c>
      <c r="G2337" s="34">
        <f>SUM(F2337)/20</f>
        <v>0</v>
      </c>
      <c r="H2337" s="23"/>
      <c r="I2337" s="10">
        <f t="shared" si="776"/>
        <v>0</v>
      </c>
    </row>
    <row r="2338" spans="2:13">
      <c r="B2338" s="11" t="s">
        <v>13</v>
      </c>
      <c r="C2338" s="12" t="s">
        <v>14</v>
      </c>
      <c r="D2338" s="28" t="s">
        <v>30</v>
      </c>
      <c r="E2338" s="28"/>
      <c r="F2338" s="28">
        <f>SUM(G2326:G2328)</f>
        <v>0</v>
      </c>
      <c r="G2338" s="34">
        <f>SUM(F2338)/10</f>
        <v>0</v>
      </c>
      <c r="H2338" s="23"/>
      <c r="I2338" s="10">
        <f t="shared" si="776"/>
        <v>0</v>
      </c>
    </row>
    <row r="2339" spans="2:13">
      <c r="B2339" s="11" t="s">
        <v>13</v>
      </c>
      <c r="C2339" s="12" t="s">
        <v>14</v>
      </c>
      <c r="D2339" s="28" t="s">
        <v>60</v>
      </c>
      <c r="E2339" s="28"/>
      <c r="F2339" s="81"/>
      <c r="G2339" s="34">
        <f>SUM(F2339)*0.25</f>
        <v>0</v>
      </c>
      <c r="H2339" s="23"/>
      <c r="I2339" s="10">
        <f t="shared" si="776"/>
        <v>0</v>
      </c>
    </row>
    <row r="2340" spans="2:13">
      <c r="B2340" s="11" t="s">
        <v>13</v>
      </c>
      <c r="C2340" s="12" t="s">
        <v>14</v>
      </c>
      <c r="D2340" s="28"/>
      <c r="E2340" s="28"/>
      <c r="F2340" s="28"/>
      <c r="G2340" s="34"/>
      <c r="H2340" s="23"/>
      <c r="I2340" s="10">
        <f t="shared" si="776"/>
        <v>0</v>
      </c>
    </row>
    <row r="2341" spans="2:13">
      <c r="B2341" s="11" t="s">
        <v>13</v>
      </c>
      <c r="C2341" s="12" t="s">
        <v>15</v>
      </c>
      <c r="D2341" s="28"/>
      <c r="E2341" s="28"/>
      <c r="F2341" s="28"/>
      <c r="G2341" s="34"/>
      <c r="H2341" s="23"/>
      <c r="I2341" s="10">
        <f t="shared" si="776"/>
        <v>0</v>
      </c>
    </row>
    <row r="2342" spans="2:13">
      <c r="B2342" s="11" t="s">
        <v>13</v>
      </c>
      <c r="C2342" s="12" t="s">
        <v>15</v>
      </c>
      <c r="D2342" s="28"/>
      <c r="E2342" s="28"/>
      <c r="F2342" s="28"/>
      <c r="G2342" s="34"/>
      <c r="H2342" s="23"/>
      <c r="I2342" s="10">
        <f t="shared" si="776"/>
        <v>0</v>
      </c>
    </row>
    <row r="2343" spans="2:13">
      <c r="B2343" s="11" t="s">
        <v>13</v>
      </c>
      <c r="C2343" s="12" t="s">
        <v>15</v>
      </c>
      <c r="D2343" s="28"/>
      <c r="E2343" s="28"/>
      <c r="F2343" s="28"/>
      <c r="G2343" s="34"/>
      <c r="H2343" s="23"/>
      <c r="I2343" s="10">
        <f t="shared" si="776"/>
        <v>0</v>
      </c>
    </row>
    <row r="2344" spans="2:13">
      <c r="B2344" s="11" t="s">
        <v>13</v>
      </c>
      <c r="C2344" s="12" t="s">
        <v>16</v>
      </c>
      <c r="D2344" s="28"/>
      <c r="E2344" s="28"/>
      <c r="F2344" s="28"/>
      <c r="G2344" s="34"/>
      <c r="H2344" s="23"/>
      <c r="I2344" s="10">
        <f t="shared" si="776"/>
        <v>0</v>
      </c>
    </row>
    <row r="2345" spans="2:13">
      <c r="B2345" s="11" t="s">
        <v>13</v>
      </c>
      <c r="C2345" s="12" t="s">
        <v>16</v>
      </c>
      <c r="D2345" s="28"/>
      <c r="E2345" s="28"/>
      <c r="F2345" s="28"/>
      <c r="G2345" s="34"/>
      <c r="H2345" s="23"/>
      <c r="I2345" s="10">
        <f t="shared" si="776"/>
        <v>0</v>
      </c>
    </row>
    <row r="2346" spans="2:13">
      <c r="B2346" s="11" t="s">
        <v>21</v>
      </c>
      <c r="C2346" s="12" t="s">
        <v>14</v>
      </c>
      <c r="D2346" s="28"/>
      <c r="E2346" s="28"/>
      <c r="F2346" s="28"/>
      <c r="G2346" s="22">
        <f>SUM(G2337:G2340)</f>
        <v>0</v>
      </c>
      <c r="H2346" s="15">
        <v>37.42</v>
      </c>
      <c r="I2346" s="10">
        <f t="shared" si="776"/>
        <v>0</v>
      </c>
      <c r="K2346" s="5">
        <f>SUM(G2346)*I2321</f>
        <v>0</v>
      </c>
    </row>
    <row r="2347" spans="2:13">
      <c r="B2347" s="11" t="s">
        <v>21</v>
      </c>
      <c r="C2347" s="12" t="s">
        <v>15</v>
      </c>
      <c r="D2347" s="28"/>
      <c r="E2347" s="28"/>
      <c r="F2347" s="28"/>
      <c r="G2347" s="22">
        <f>SUM(G2341:G2343)</f>
        <v>0</v>
      </c>
      <c r="H2347" s="15">
        <v>37.42</v>
      </c>
      <c r="I2347" s="10">
        <f t="shared" si="776"/>
        <v>0</v>
      </c>
      <c r="L2347" s="5">
        <f>SUM(G2347)*I2321</f>
        <v>0</v>
      </c>
    </row>
    <row r="2348" spans="2:13">
      <c r="B2348" s="11" t="s">
        <v>21</v>
      </c>
      <c r="C2348" s="12" t="s">
        <v>16</v>
      </c>
      <c r="D2348" s="28"/>
      <c r="E2348" s="28"/>
      <c r="F2348" s="28"/>
      <c r="G2348" s="22">
        <f>SUM(G2344:G2345)</f>
        <v>0</v>
      </c>
      <c r="H2348" s="15">
        <v>37.42</v>
      </c>
      <c r="I2348" s="10">
        <f t="shared" si="776"/>
        <v>0</v>
      </c>
      <c r="M2348" s="5">
        <f>SUM(G2348)*I2321</f>
        <v>0</v>
      </c>
    </row>
    <row r="2349" spans="2:13">
      <c r="B2349" s="11" t="s">
        <v>13</v>
      </c>
      <c r="C2349" s="12" t="s">
        <v>17</v>
      </c>
      <c r="D2349" s="28"/>
      <c r="E2349" s="28"/>
      <c r="F2349" s="28"/>
      <c r="G2349" s="34"/>
      <c r="H2349" s="15">
        <v>37.42</v>
      </c>
      <c r="I2349" s="10">
        <f t="shared" si="776"/>
        <v>0</v>
      </c>
      <c r="L2349" s="5">
        <f>SUM(G2349)*I2321</f>
        <v>0</v>
      </c>
    </row>
    <row r="2350" spans="2:13">
      <c r="B2350" s="11" t="s">
        <v>12</v>
      </c>
      <c r="C2350" s="12"/>
      <c r="D2350" s="28"/>
      <c r="E2350" s="28"/>
      <c r="F2350" s="28"/>
      <c r="G2350" s="10"/>
      <c r="H2350" s="15">
        <v>37.42</v>
      </c>
      <c r="I2350" s="10">
        <f t="shared" si="776"/>
        <v>0</v>
      </c>
    </row>
    <row r="2351" spans="2:13">
      <c r="B2351" s="11" t="s">
        <v>11</v>
      </c>
      <c r="C2351" s="12"/>
      <c r="D2351" s="28"/>
      <c r="E2351" s="28"/>
      <c r="F2351" s="28"/>
      <c r="G2351" s="10">
        <v>1</v>
      </c>
      <c r="H2351" s="15">
        <f>SUM(I2323:I2350)*0.01</f>
        <v>0</v>
      </c>
      <c r="I2351" s="10">
        <f>SUM(G2351*H2351)</f>
        <v>0</v>
      </c>
    </row>
    <row r="2352" spans="2:13" s="2" customFormat="1" ht="13.6">
      <c r="B2352" s="8" t="s">
        <v>10</v>
      </c>
      <c r="D2352" s="27"/>
      <c r="E2352" s="27"/>
      <c r="F2352" s="27"/>
      <c r="G2352" s="6">
        <f>SUM(G2346:G2349)</f>
        <v>0</v>
      </c>
      <c r="H2352" s="14"/>
      <c r="I2352" s="6">
        <f>SUM(I2323:I2351)</f>
        <v>0</v>
      </c>
      <c r="J2352" s="6">
        <f>SUM(I2352)*I2321</f>
        <v>0</v>
      </c>
      <c r="K2352" s="6">
        <f>SUM(K2346:K2351)</f>
        <v>0</v>
      </c>
      <c r="L2352" s="6">
        <f t="shared" ref="L2352" si="777">SUM(L2346:L2351)</f>
        <v>0</v>
      </c>
      <c r="M2352" s="6">
        <f t="shared" ref="M2352" si="778">SUM(M2346:M2351)</f>
        <v>0</v>
      </c>
    </row>
    <row r="2353" spans="1:13" ht="15.65">
      <c r="A2353" s="3" t="s">
        <v>9</v>
      </c>
      <c r="B2353" s="78">
        <f>'JMS SHEDULE OF WORKS'!D11</f>
        <v>0</v>
      </c>
      <c r="D2353" s="26">
        <f>'JMS SHEDULE OF WORKS'!F11</f>
        <v>0</v>
      </c>
      <c r="F2353" s="79">
        <f>'JMS SHEDULE OF WORKS'!I11</f>
        <v>0</v>
      </c>
      <c r="H2353" s="13" t="s">
        <v>22</v>
      </c>
      <c r="I2353" s="24">
        <f>'JMS SHEDULE OF WORKS'!G11</f>
        <v>0</v>
      </c>
    </row>
    <row r="2354" spans="1:13" s="2" customFormat="1" ht="13.6">
      <c r="A2354" s="77" t="str">
        <f>'JMS SHEDULE OF WORKS'!A11</f>
        <v>6897/9</v>
      </c>
      <c r="B2354" s="8" t="s">
        <v>3</v>
      </c>
      <c r="C2354" s="2" t="s">
        <v>4</v>
      </c>
      <c r="D2354" s="27" t="s">
        <v>5</v>
      </c>
      <c r="E2354" s="27" t="s">
        <v>5</v>
      </c>
      <c r="F2354" s="27" t="s">
        <v>23</v>
      </c>
      <c r="G2354" s="6" t="s">
        <v>6</v>
      </c>
      <c r="H2354" s="14" t="s">
        <v>7</v>
      </c>
      <c r="I2354" s="6" t="s">
        <v>8</v>
      </c>
      <c r="J2354" s="6"/>
      <c r="K2354" s="6" t="s">
        <v>18</v>
      </c>
      <c r="L2354" s="6" t="s">
        <v>19</v>
      </c>
      <c r="M2354" s="6" t="s">
        <v>20</v>
      </c>
    </row>
    <row r="2355" spans="1:13">
      <c r="A2355" s="30" t="s">
        <v>24</v>
      </c>
      <c r="B2355" s="11"/>
      <c r="C2355" s="12"/>
      <c r="D2355" s="28"/>
      <c r="E2355" s="28"/>
      <c r="F2355" s="28">
        <f t="shared" ref="F2355:F2360" si="779">SUM(D2355*E2355)</f>
        <v>0</v>
      </c>
      <c r="G2355" s="10"/>
      <c r="H2355" s="15"/>
      <c r="I2355" s="10">
        <f t="shared" ref="I2355:I2360" si="780">SUM(F2355*G2355)*H2355</f>
        <v>0</v>
      </c>
    </row>
    <row r="2356" spans="1:13">
      <c r="A2356" s="30" t="s">
        <v>24</v>
      </c>
      <c r="B2356" s="11"/>
      <c r="C2356" s="12"/>
      <c r="D2356" s="28"/>
      <c r="E2356" s="28"/>
      <c r="F2356" s="28">
        <f t="shared" si="779"/>
        <v>0</v>
      </c>
      <c r="G2356" s="10"/>
      <c r="H2356" s="15"/>
      <c r="I2356" s="10">
        <f t="shared" si="780"/>
        <v>0</v>
      </c>
    </row>
    <row r="2357" spans="1:13">
      <c r="A2357" s="30" t="s">
        <v>24</v>
      </c>
      <c r="B2357" s="11"/>
      <c r="C2357" s="12"/>
      <c r="D2357" s="28"/>
      <c r="E2357" s="28"/>
      <c r="F2357" s="28">
        <f t="shared" si="779"/>
        <v>0</v>
      </c>
      <c r="G2357" s="10"/>
      <c r="H2357" s="15"/>
      <c r="I2357" s="10">
        <f t="shared" si="780"/>
        <v>0</v>
      </c>
    </row>
    <row r="2358" spans="1:13">
      <c r="A2358" s="31" t="s">
        <v>25</v>
      </c>
      <c r="B2358" s="11"/>
      <c r="C2358" s="12"/>
      <c r="D2358" s="28"/>
      <c r="E2358" s="28"/>
      <c r="F2358" s="28">
        <f t="shared" si="779"/>
        <v>0</v>
      </c>
      <c r="G2358" s="10"/>
      <c r="H2358" s="15"/>
      <c r="I2358" s="10">
        <f t="shared" si="780"/>
        <v>0</v>
      </c>
    </row>
    <row r="2359" spans="1:13">
      <c r="A2359" s="31" t="s">
        <v>25</v>
      </c>
      <c r="B2359" s="11"/>
      <c r="C2359" s="12"/>
      <c r="D2359" s="28"/>
      <c r="E2359" s="28"/>
      <c r="F2359" s="28">
        <f t="shared" si="779"/>
        <v>0</v>
      </c>
      <c r="G2359" s="10"/>
      <c r="H2359" s="15"/>
      <c r="I2359" s="10">
        <f t="shared" si="780"/>
        <v>0</v>
      </c>
    </row>
    <row r="2360" spans="1:13">
      <c r="A2360" s="31" t="s">
        <v>25</v>
      </c>
      <c r="B2360" s="11"/>
      <c r="C2360" s="12"/>
      <c r="D2360" s="28"/>
      <c r="E2360" s="28"/>
      <c r="F2360" s="28">
        <f t="shared" si="779"/>
        <v>0</v>
      </c>
      <c r="G2360" s="10"/>
      <c r="H2360" s="15"/>
      <c r="I2360" s="10">
        <f t="shared" si="780"/>
        <v>0</v>
      </c>
    </row>
    <row r="2361" spans="1:13">
      <c r="A2361" s="31" t="s">
        <v>39</v>
      </c>
      <c r="B2361" s="11"/>
      <c r="C2361" s="12"/>
      <c r="D2361" s="28"/>
      <c r="E2361" s="28"/>
      <c r="F2361" s="28"/>
      <c r="G2361" s="10"/>
      <c r="H2361" s="15"/>
      <c r="I2361" s="10">
        <f t="shared" ref="I2361:I2363" si="781">SUM(G2361*H2361)</f>
        <v>0</v>
      </c>
    </row>
    <row r="2362" spans="1:13">
      <c r="A2362" s="31" t="s">
        <v>39</v>
      </c>
      <c r="B2362" s="11"/>
      <c r="C2362" s="12"/>
      <c r="D2362" s="28"/>
      <c r="E2362" s="28"/>
      <c r="F2362" s="28"/>
      <c r="G2362" s="10"/>
      <c r="H2362" s="15"/>
      <c r="I2362" s="10">
        <f t="shared" si="781"/>
        <v>0</v>
      </c>
    </row>
    <row r="2363" spans="1:13">
      <c r="A2363" s="31" t="s">
        <v>39</v>
      </c>
      <c r="B2363" s="11"/>
      <c r="C2363" s="12"/>
      <c r="D2363" s="28"/>
      <c r="E2363" s="28"/>
      <c r="F2363" s="28"/>
      <c r="G2363" s="10"/>
      <c r="H2363" s="15"/>
      <c r="I2363" s="10">
        <f t="shared" si="781"/>
        <v>0</v>
      </c>
    </row>
    <row r="2364" spans="1:13">
      <c r="A2364" s="32" t="s">
        <v>28</v>
      </c>
      <c r="B2364" s="11"/>
      <c r="C2364" s="12"/>
      <c r="D2364" s="28"/>
      <c r="E2364" s="28"/>
      <c r="F2364" s="28"/>
      <c r="G2364" s="10"/>
      <c r="H2364" s="15"/>
      <c r="I2364" s="10">
        <f t="shared" ref="I2364:I2382" si="782">SUM(G2364*H2364)</f>
        <v>0</v>
      </c>
    </row>
    <row r="2365" spans="1:13">
      <c r="A2365" s="32" t="s">
        <v>28</v>
      </c>
      <c r="B2365" s="11"/>
      <c r="C2365" s="12"/>
      <c r="D2365" s="28"/>
      <c r="E2365" s="28"/>
      <c r="F2365" s="28"/>
      <c r="G2365" s="10"/>
      <c r="H2365" s="15"/>
      <c r="I2365" s="10">
        <f t="shared" si="782"/>
        <v>0</v>
      </c>
    </row>
    <row r="2366" spans="1:13">
      <c r="A2366" s="32" t="s">
        <v>28</v>
      </c>
      <c r="B2366" s="11"/>
      <c r="C2366" s="12"/>
      <c r="D2366" s="28"/>
      <c r="E2366" s="28"/>
      <c r="F2366" s="28"/>
      <c r="G2366" s="10"/>
      <c r="H2366" s="15"/>
      <c r="I2366" s="10">
        <f t="shared" si="782"/>
        <v>0</v>
      </c>
    </row>
    <row r="2367" spans="1:13">
      <c r="A2367" t="s">
        <v>26</v>
      </c>
      <c r="B2367" s="11"/>
      <c r="C2367" s="12"/>
      <c r="D2367" s="28"/>
      <c r="E2367" s="28"/>
      <c r="F2367" s="28"/>
      <c r="G2367" s="33">
        <v>0.1</v>
      </c>
      <c r="H2367" s="15">
        <f>SUM(I2364:I2366)</f>
        <v>0</v>
      </c>
      <c r="I2367" s="10">
        <f t="shared" si="782"/>
        <v>0</v>
      </c>
    </row>
    <row r="2368" spans="1:13">
      <c r="B2368" s="11" t="s">
        <v>27</v>
      </c>
      <c r="C2368" s="12"/>
      <c r="D2368" s="28"/>
      <c r="E2368" s="28"/>
      <c r="F2368" s="28"/>
      <c r="G2368" s="10"/>
      <c r="H2368" s="15"/>
      <c r="I2368" s="10">
        <f t="shared" si="782"/>
        <v>0</v>
      </c>
    </row>
    <row r="2369" spans="2:13">
      <c r="B2369" s="11" t="s">
        <v>13</v>
      </c>
      <c r="C2369" s="12" t="s">
        <v>14</v>
      </c>
      <c r="D2369" s="28" t="s">
        <v>29</v>
      </c>
      <c r="E2369" s="28"/>
      <c r="F2369" s="28">
        <f>SUM(G2355:G2357)</f>
        <v>0</v>
      </c>
      <c r="G2369" s="34">
        <f>SUM(F2369)/20</f>
        <v>0</v>
      </c>
      <c r="H2369" s="23"/>
      <c r="I2369" s="10">
        <f t="shared" si="782"/>
        <v>0</v>
      </c>
    </row>
    <row r="2370" spans="2:13">
      <c r="B2370" s="11" t="s">
        <v>13</v>
      </c>
      <c r="C2370" s="12" t="s">
        <v>14</v>
      </c>
      <c r="D2370" s="28" t="s">
        <v>30</v>
      </c>
      <c r="E2370" s="28"/>
      <c r="F2370" s="28">
        <f>SUM(G2358:G2360)</f>
        <v>0</v>
      </c>
      <c r="G2370" s="34">
        <f>SUM(F2370)/10</f>
        <v>0</v>
      </c>
      <c r="H2370" s="23"/>
      <c r="I2370" s="10">
        <f t="shared" si="782"/>
        <v>0</v>
      </c>
    </row>
    <row r="2371" spans="2:13">
      <c r="B2371" s="11" t="s">
        <v>13</v>
      </c>
      <c r="C2371" s="12" t="s">
        <v>14</v>
      </c>
      <c r="D2371" s="28" t="s">
        <v>60</v>
      </c>
      <c r="E2371" s="28"/>
      <c r="F2371" s="81"/>
      <c r="G2371" s="34">
        <f>SUM(F2371)*0.25</f>
        <v>0</v>
      </c>
      <c r="H2371" s="23"/>
      <c r="I2371" s="10">
        <f t="shared" si="782"/>
        <v>0</v>
      </c>
    </row>
    <row r="2372" spans="2:13">
      <c r="B2372" s="11" t="s">
        <v>13</v>
      </c>
      <c r="C2372" s="12" t="s">
        <v>14</v>
      </c>
      <c r="D2372" s="28"/>
      <c r="E2372" s="28"/>
      <c r="F2372" s="28"/>
      <c r="G2372" s="34"/>
      <c r="H2372" s="23"/>
      <c r="I2372" s="10">
        <f t="shared" si="782"/>
        <v>0</v>
      </c>
    </row>
    <row r="2373" spans="2:13">
      <c r="B2373" s="11" t="s">
        <v>13</v>
      </c>
      <c r="C2373" s="12" t="s">
        <v>15</v>
      </c>
      <c r="D2373" s="28"/>
      <c r="E2373" s="28"/>
      <c r="F2373" s="28"/>
      <c r="G2373" s="34"/>
      <c r="H2373" s="23"/>
      <c r="I2373" s="10">
        <f t="shared" si="782"/>
        <v>0</v>
      </c>
    </row>
    <row r="2374" spans="2:13">
      <c r="B2374" s="11" t="s">
        <v>13</v>
      </c>
      <c r="C2374" s="12" t="s">
        <v>15</v>
      </c>
      <c r="D2374" s="28"/>
      <c r="E2374" s="28"/>
      <c r="F2374" s="28"/>
      <c r="G2374" s="34"/>
      <c r="H2374" s="23"/>
      <c r="I2374" s="10">
        <f t="shared" si="782"/>
        <v>0</v>
      </c>
    </row>
    <row r="2375" spans="2:13">
      <c r="B2375" s="11" t="s">
        <v>13</v>
      </c>
      <c r="C2375" s="12" t="s">
        <v>15</v>
      </c>
      <c r="D2375" s="28"/>
      <c r="E2375" s="28"/>
      <c r="F2375" s="28"/>
      <c r="G2375" s="34"/>
      <c r="H2375" s="23"/>
      <c r="I2375" s="10">
        <f t="shared" si="782"/>
        <v>0</v>
      </c>
    </row>
    <row r="2376" spans="2:13">
      <c r="B2376" s="11" t="s">
        <v>13</v>
      </c>
      <c r="C2376" s="12" t="s">
        <v>16</v>
      </c>
      <c r="D2376" s="28"/>
      <c r="E2376" s="28"/>
      <c r="F2376" s="28"/>
      <c r="G2376" s="34"/>
      <c r="H2376" s="23"/>
      <c r="I2376" s="10">
        <f t="shared" si="782"/>
        <v>0</v>
      </c>
    </row>
    <row r="2377" spans="2:13">
      <c r="B2377" s="11" t="s">
        <v>13</v>
      </c>
      <c r="C2377" s="12" t="s">
        <v>16</v>
      </c>
      <c r="D2377" s="28"/>
      <c r="E2377" s="28"/>
      <c r="F2377" s="28"/>
      <c r="G2377" s="34"/>
      <c r="H2377" s="23"/>
      <c r="I2377" s="10">
        <f t="shared" si="782"/>
        <v>0</v>
      </c>
    </row>
    <row r="2378" spans="2:13">
      <c r="B2378" s="11" t="s">
        <v>21</v>
      </c>
      <c r="C2378" s="12" t="s">
        <v>14</v>
      </c>
      <c r="D2378" s="28"/>
      <c r="E2378" s="28"/>
      <c r="F2378" s="28"/>
      <c r="G2378" s="22">
        <f>SUM(G2369:G2372)</f>
        <v>0</v>
      </c>
      <c r="H2378" s="15">
        <v>37.42</v>
      </c>
      <c r="I2378" s="10">
        <f t="shared" si="782"/>
        <v>0</v>
      </c>
      <c r="K2378" s="5">
        <f>SUM(G2378)*I2353</f>
        <v>0</v>
      </c>
    </row>
    <row r="2379" spans="2:13">
      <c r="B2379" s="11" t="s">
        <v>21</v>
      </c>
      <c r="C2379" s="12" t="s">
        <v>15</v>
      </c>
      <c r="D2379" s="28"/>
      <c r="E2379" s="28"/>
      <c r="F2379" s="28"/>
      <c r="G2379" s="22">
        <f>SUM(G2373:G2375)</f>
        <v>0</v>
      </c>
      <c r="H2379" s="15">
        <v>37.42</v>
      </c>
      <c r="I2379" s="10">
        <f t="shared" si="782"/>
        <v>0</v>
      </c>
      <c r="L2379" s="5">
        <f>SUM(G2379)*I2353</f>
        <v>0</v>
      </c>
    </row>
    <row r="2380" spans="2:13">
      <c r="B2380" s="11" t="s">
        <v>21</v>
      </c>
      <c r="C2380" s="12" t="s">
        <v>16</v>
      </c>
      <c r="D2380" s="28"/>
      <c r="E2380" s="28"/>
      <c r="F2380" s="28"/>
      <c r="G2380" s="22">
        <f>SUM(G2376:G2377)</f>
        <v>0</v>
      </c>
      <c r="H2380" s="15">
        <v>37.42</v>
      </c>
      <c r="I2380" s="10">
        <f t="shared" si="782"/>
        <v>0</v>
      </c>
      <c r="M2380" s="5">
        <f>SUM(G2380)*I2353</f>
        <v>0</v>
      </c>
    </row>
    <row r="2381" spans="2:13">
      <c r="B2381" s="11" t="s">
        <v>13</v>
      </c>
      <c r="C2381" s="12" t="s">
        <v>17</v>
      </c>
      <c r="D2381" s="28"/>
      <c r="E2381" s="28"/>
      <c r="F2381" s="28"/>
      <c r="G2381" s="34"/>
      <c r="H2381" s="15">
        <v>37.42</v>
      </c>
      <c r="I2381" s="10">
        <f t="shared" si="782"/>
        <v>0</v>
      </c>
      <c r="L2381" s="5">
        <f>SUM(G2381)*I2353</f>
        <v>0</v>
      </c>
    </row>
    <row r="2382" spans="2:13">
      <c r="B2382" s="11" t="s">
        <v>12</v>
      </c>
      <c r="C2382" s="12"/>
      <c r="D2382" s="28"/>
      <c r="E2382" s="28"/>
      <c r="F2382" s="28"/>
      <c r="G2382" s="10"/>
      <c r="H2382" s="15">
        <v>37.42</v>
      </c>
      <c r="I2382" s="10">
        <f t="shared" si="782"/>
        <v>0</v>
      </c>
    </row>
    <row r="2383" spans="2:13">
      <c r="B2383" s="11" t="s">
        <v>11</v>
      </c>
      <c r="C2383" s="12"/>
      <c r="D2383" s="28"/>
      <c r="E2383" s="28"/>
      <c r="F2383" s="28"/>
      <c r="G2383" s="10">
        <v>1</v>
      </c>
      <c r="H2383" s="15">
        <f>SUM(I2355:I2382)*0.01</f>
        <v>0</v>
      </c>
      <c r="I2383" s="10">
        <f>SUM(G2383*H2383)</f>
        <v>0</v>
      </c>
    </row>
    <row r="2384" spans="2:13" s="2" customFormat="1" ht="13.6">
      <c r="B2384" s="8" t="s">
        <v>10</v>
      </c>
      <c r="D2384" s="27"/>
      <c r="E2384" s="27"/>
      <c r="F2384" s="27"/>
      <c r="G2384" s="6">
        <f>SUM(G2378:G2381)</f>
        <v>0</v>
      </c>
      <c r="H2384" s="14"/>
      <c r="I2384" s="6">
        <f>SUM(I2355:I2383)</f>
        <v>0</v>
      </c>
      <c r="J2384" s="6">
        <f>SUM(I2384)*I2353</f>
        <v>0</v>
      </c>
      <c r="K2384" s="6">
        <f>SUM(K2378:K2383)</f>
        <v>0</v>
      </c>
      <c r="L2384" s="6">
        <f t="shared" ref="L2384" si="783">SUM(L2378:L2383)</f>
        <v>0</v>
      </c>
      <c r="M2384" s="6">
        <f t="shared" ref="M2384" si="784">SUM(M2378:M2383)</f>
        <v>0</v>
      </c>
    </row>
    <row r="2385" spans="1:13" ht="15.65">
      <c r="A2385" s="3" t="s">
        <v>9</v>
      </c>
      <c r="B2385" s="78">
        <f>'JMS SHEDULE OF WORKS'!D12</f>
        <v>0</v>
      </c>
      <c r="D2385" s="26">
        <f>'JMS SHEDULE OF WORKS'!F12</f>
        <v>0</v>
      </c>
      <c r="F2385" s="79">
        <f>'JMS SHEDULE OF WORKS'!I12</f>
        <v>0</v>
      </c>
      <c r="H2385" s="13" t="s">
        <v>22</v>
      </c>
      <c r="I2385" s="24">
        <f>'JMS SHEDULE OF WORKS'!G12</f>
        <v>0</v>
      </c>
    </row>
    <row r="2386" spans="1:13" s="2" customFormat="1" ht="13.6">
      <c r="A2386" s="77" t="str">
        <f>'JMS SHEDULE OF WORKS'!A12</f>
        <v>6897/10</v>
      </c>
      <c r="B2386" s="8" t="s">
        <v>3</v>
      </c>
      <c r="C2386" s="2" t="s">
        <v>4</v>
      </c>
      <c r="D2386" s="27" t="s">
        <v>5</v>
      </c>
      <c r="E2386" s="27" t="s">
        <v>5</v>
      </c>
      <c r="F2386" s="27" t="s">
        <v>23</v>
      </c>
      <c r="G2386" s="6" t="s">
        <v>6</v>
      </c>
      <c r="H2386" s="14" t="s">
        <v>7</v>
      </c>
      <c r="I2386" s="6" t="s">
        <v>8</v>
      </c>
      <c r="J2386" s="6"/>
      <c r="K2386" s="6" t="s">
        <v>18</v>
      </c>
      <c r="L2386" s="6" t="s">
        <v>19</v>
      </c>
      <c r="M2386" s="6" t="s">
        <v>20</v>
      </c>
    </row>
    <row r="2387" spans="1:13">
      <c r="A2387" s="30" t="s">
        <v>24</v>
      </c>
      <c r="B2387" s="11"/>
      <c r="C2387" s="12"/>
      <c r="D2387" s="28"/>
      <c r="E2387" s="28"/>
      <c r="F2387" s="28">
        <f t="shared" ref="F2387:F2392" si="785">SUM(D2387*E2387)</f>
        <v>0</v>
      </c>
      <c r="G2387" s="10"/>
      <c r="H2387" s="15"/>
      <c r="I2387" s="10">
        <f t="shared" ref="I2387:I2392" si="786">SUM(F2387*G2387)*H2387</f>
        <v>0</v>
      </c>
    </row>
    <row r="2388" spans="1:13">
      <c r="A2388" s="30" t="s">
        <v>24</v>
      </c>
      <c r="B2388" s="11"/>
      <c r="C2388" s="12"/>
      <c r="D2388" s="28"/>
      <c r="E2388" s="28"/>
      <c r="F2388" s="28">
        <f t="shared" si="785"/>
        <v>0</v>
      </c>
      <c r="G2388" s="10"/>
      <c r="H2388" s="15"/>
      <c r="I2388" s="10">
        <f t="shared" si="786"/>
        <v>0</v>
      </c>
    </row>
    <row r="2389" spans="1:13">
      <c r="A2389" s="30" t="s">
        <v>24</v>
      </c>
      <c r="B2389" s="11"/>
      <c r="C2389" s="12"/>
      <c r="D2389" s="28"/>
      <c r="E2389" s="28"/>
      <c r="F2389" s="28">
        <f t="shared" si="785"/>
        <v>0</v>
      </c>
      <c r="G2389" s="10"/>
      <c r="H2389" s="15"/>
      <c r="I2389" s="10">
        <f t="shared" si="786"/>
        <v>0</v>
      </c>
    </row>
    <row r="2390" spans="1:13">
      <c r="A2390" s="31" t="s">
        <v>25</v>
      </c>
      <c r="B2390" s="11"/>
      <c r="C2390" s="12"/>
      <c r="D2390" s="28"/>
      <c r="E2390" s="28"/>
      <c r="F2390" s="28">
        <f t="shared" si="785"/>
        <v>0</v>
      </c>
      <c r="G2390" s="10"/>
      <c r="H2390" s="15"/>
      <c r="I2390" s="10">
        <f t="shared" si="786"/>
        <v>0</v>
      </c>
    </row>
    <row r="2391" spans="1:13">
      <c r="A2391" s="31" t="s">
        <v>25</v>
      </c>
      <c r="B2391" s="11"/>
      <c r="C2391" s="12"/>
      <c r="D2391" s="28"/>
      <c r="E2391" s="28"/>
      <c r="F2391" s="28">
        <f t="shared" si="785"/>
        <v>0</v>
      </c>
      <c r="G2391" s="10"/>
      <c r="H2391" s="15"/>
      <c r="I2391" s="10">
        <f t="shared" si="786"/>
        <v>0</v>
      </c>
    </row>
    <row r="2392" spans="1:13">
      <c r="A2392" s="31" t="s">
        <v>25</v>
      </c>
      <c r="B2392" s="11"/>
      <c r="C2392" s="12"/>
      <c r="D2392" s="28"/>
      <c r="E2392" s="28"/>
      <c r="F2392" s="28">
        <f t="shared" si="785"/>
        <v>0</v>
      </c>
      <c r="G2392" s="10"/>
      <c r="H2392" s="15"/>
      <c r="I2392" s="10">
        <f t="shared" si="786"/>
        <v>0</v>
      </c>
    </row>
    <row r="2393" spans="1:13">
      <c r="A2393" s="31" t="s">
        <v>39</v>
      </c>
      <c r="B2393" s="11"/>
      <c r="C2393" s="12"/>
      <c r="D2393" s="28"/>
      <c r="E2393" s="28"/>
      <c r="F2393" s="28"/>
      <c r="G2393" s="10"/>
      <c r="H2393" s="15"/>
      <c r="I2393" s="10">
        <f t="shared" ref="I2393:I2395" si="787">SUM(G2393*H2393)</f>
        <v>0</v>
      </c>
    </row>
    <row r="2394" spans="1:13">
      <c r="A2394" s="31" t="s">
        <v>39</v>
      </c>
      <c r="B2394" s="11"/>
      <c r="C2394" s="12"/>
      <c r="D2394" s="28"/>
      <c r="E2394" s="28"/>
      <c r="F2394" s="28"/>
      <c r="G2394" s="10"/>
      <c r="H2394" s="15"/>
      <c r="I2394" s="10">
        <f t="shared" si="787"/>
        <v>0</v>
      </c>
    </row>
    <row r="2395" spans="1:13">
      <c r="A2395" s="31" t="s">
        <v>39</v>
      </c>
      <c r="B2395" s="11"/>
      <c r="C2395" s="12"/>
      <c r="D2395" s="28"/>
      <c r="E2395" s="28"/>
      <c r="F2395" s="28"/>
      <c r="G2395" s="10"/>
      <c r="H2395" s="15"/>
      <c r="I2395" s="10">
        <f t="shared" si="787"/>
        <v>0</v>
      </c>
    </row>
    <row r="2396" spans="1:13">
      <c r="A2396" s="32" t="s">
        <v>28</v>
      </c>
      <c r="B2396" s="11"/>
      <c r="C2396" s="12"/>
      <c r="D2396" s="28"/>
      <c r="E2396" s="28"/>
      <c r="F2396" s="28"/>
      <c r="G2396" s="10"/>
      <c r="H2396" s="15"/>
      <c r="I2396" s="10">
        <f t="shared" ref="I2396:I2414" si="788">SUM(G2396*H2396)</f>
        <v>0</v>
      </c>
    </row>
    <row r="2397" spans="1:13">
      <c r="A2397" s="32" t="s">
        <v>28</v>
      </c>
      <c r="B2397" s="11"/>
      <c r="C2397" s="12"/>
      <c r="D2397" s="28"/>
      <c r="E2397" s="28"/>
      <c r="F2397" s="28"/>
      <c r="G2397" s="10"/>
      <c r="H2397" s="15"/>
      <c r="I2397" s="10">
        <f t="shared" si="788"/>
        <v>0</v>
      </c>
    </row>
    <row r="2398" spans="1:13">
      <c r="A2398" s="32" t="s">
        <v>28</v>
      </c>
      <c r="B2398" s="11"/>
      <c r="C2398" s="12"/>
      <c r="D2398" s="28"/>
      <c r="E2398" s="28"/>
      <c r="F2398" s="28"/>
      <c r="G2398" s="10"/>
      <c r="H2398" s="15"/>
      <c r="I2398" s="10">
        <f t="shared" si="788"/>
        <v>0</v>
      </c>
    </row>
    <row r="2399" spans="1:13">
      <c r="A2399" t="s">
        <v>26</v>
      </c>
      <c r="B2399" s="11"/>
      <c r="C2399" s="12"/>
      <c r="D2399" s="28"/>
      <c r="E2399" s="28"/>
      <c r="F2399" s="28"/>
      <c r="G2399" s="33">
        <v>0.1</v>
      </c>
      <c r="H2399" s="15">
        <f>SUM(I2396:I2398)</f>
        <v>0</v>
      </c>
      <c r="I2399" s="10">
        <f t="shared" si="788"/>
        <v>0</v>
      </c>
    </row>
    <row r="2400" spans="1:13">
      <c r="B2400" s="11" t="s">
        <v>27</v>
      </c>
      <c r="C2400" s="12"/>
      <c r="D2400" s="28"/>
      <c r="E2400" s="28"/>
      <c r="F2400" s="28"/>
      <c r="G2400" s="10"/>
      <c r="H2400" s="15"/>
      <c r="I2400" s="10">
        <f t="shared" si="788"/>
        <v>0</v>
      </c>
    </row>
    <row r="2401" spans="2:13">
      <c r="B2401" s="11" t="s">
        <v>13</v>
      </c>
      <c r="C2401" s="12" t="s">
        <v>14</v>
      </c>
      <c r="D2401" s="28" t="s">
        <v>29</v>
      </c>
      <c r="E2401" s="28"/>
      <c r="F2401" s="28">
        <f>SUM(G2387:G2389)</f>
        <v>0</v>
      </c>
      <c r="G2401" s="34">
        <f>SUM(F2401)/20</f>
        <v>0</v>
      </c>
      <c r="H2401" s="23"/>
      <c r="I2401" s="10">
        <f t="shared" si="788"/>
        <v>0</v>
      </c>
    </row>
    <row r="2402" spans="2:13">
      <c r="B2402" s="11" t="s">
        <v>13</v>
      </c>
      <c r="C2402" s="12" t="s">
        <v>14</v>
      </c>
      <c r="D2402" s="28" t="s">
        <v>30</v>
      </c>
      <c r="E2402" s="28"/>
      <c r="F2402" s="28">
        <f>SUM(G2390:G2392)</f>
        <v>0</v>
      </c>
      <c r="G2402" s="34">
        <f>SUM(F2402)/10</f>
        <v>0</v>
      </c>
      <c r="H2402" s="23"/>
      <c r="I2402" s="10">
        <f t="shared" si="788"/>
        <v>0</v>
      </c>
    </row>
    <row r="2403" spans="2:13">
      <c r="B2403" s="11" t="s">
        <v>13</v>
      </c>
      <c r="C2403" s="12" t="s">
        <v>14</v>
      </c>
      <c r="D2403" s="28" t="s">
        <v>60</v>
      </c>
      <c r="E2403" s="28"/>
      <c r="F2403" s="81"/>
      <c r="G2403" s="34">
        <f>SUM(F2403)*0.25</f>
        <v>0</v>
      </c>
      <c r="H2403" s="23"/>
      <c r="I2403" s="10">
        <f t="shared" si="788"/>
        <v>0</v>
      </c>
    </row>
    <row r="2404" spans="2:13">
      <c r="B2404" s="11" t="s">
        <v>13</v>
      </c>
      <c r="C2404" s="12" t="s">
        <v>14</v>
      </c>
      <c r="D2404" s="28"/>
      <c r="E2404" s="28"/>
      <c r="F2404" s="28"/>
      <c r="G2404" s="34"/>
      <c r="H2404" s="23"/>
      <c r="I2404" s="10">
        <f t="shared" si="788"/>
        <v>0</v>
      </c>
    </row>
    <row r="2405" spans="2:13">
      <c r="B2405" s="11" t="s">
        <v>13</v>
      </c>
      <c r="C2405" s="12" t="s">
        <v>15</v>
      </c>
      <c r="D2405" s="28"/>
      <c r="E2405" s="28"/>
      <c r="F2405" s="28"/>
      <c r="G2405" s="34"/>
      <c r="H2405" s="23"/>
      <c r="I2405" s="10">
        <f t="shared" si="788"/>
        <v>0</v>
      </c>
    </row>
    <row r="2406" spans="2:13">
      <c r="B2406" s="11" t="s">
        <v>13</v>
      </c>
      <c r="C2406" s="12" t="s">
        <v>15</v>
      </c>
      <c r="D2406" s="28"/>
      <c r="E2406" s="28"/>
      <c r="F2406" s="28"/>
      <c r="G2406" s="34"/>
      <c r="H2406" s="23"/>
      <c r="I2406" s="10">
        <f t="shared" si="788"/>
        <v>0</v>
      </c>
    </row>
    <row r="2407" spans="2:13">
      <c r="B2407" s="11" t="s">
        <v>13</v>
      </c>
      <c r="C2407" s="12" t="s">
        <v>15</v>
      </c>
      <c r="D2407" s="28"/>
      <c r="E2407" s="28"/>
      <c r="F2407" s="28"/>
      <c r="G2407" s="34"/>
      <c r="H2407" s="23"/>
      <c r="I2407" s="10">
        <f t="shared" si="788"/>
        <v>0</v>
      </c>
    </row>
    <row r="2408" spans="2:13">
      <c r="B2408" s="11" t="s">
        <v>13</v>
      </c>
      <c r="C2408" s="12" t="s">
        <v>16</v>
      </c>
      <c r="D2408" s="28"/>
      <c r="E2408" s="28"/>
      <c r="F2408" s="28"/>
      <c r="G2408" s="34"/>
      <c r="H2408" s="23"/>
      <c r="I2408" s="10">
        <f t="shared" si="788"/>
        <v>0</v>
      </c>
    </row>
    <row r="2409" spans="2:13">
      <c r="B2409" s="11" t="s">
        <v>13</v>
      </c>
      <c r="C2409" s="12" t="s">
        <v>16</v>
      </c>
      <c r="D2409" s="28"/>
      <c r="E2409" s="28"/>
      <c r="F2409" s="28"/>
      <c r="G2409" s="34"/>
      <c r="H2409" s="23"/>
      <c r="I2409" s="10">
        <f t="shared" si="788"/>
        <v>0</v>
      </c>
    </row>
    <row r="2410" spans="2:13">
      <c r="B2410" s="11" t="s">
        <v>21</v>
      </c>
      <c r="C2410" s="12" t="s">
        <v>14</v>
      </c>
      <c r="D2410" s="28"/>
      <c r="E2410" s="28"/>
      <c r="F2410" s="28"/>
      <c r="G2410" s="22">
        <f>SUM(G2401:G2404)</f>
        <v>0</v>
      </c>
      <c r="H2410" s="15">
        <v>37.42</v>
      </c>
      <c r="I2410" s="10">
        <f t="shared" si="788"/>
        <v>0</v>
      </c>
      <c r="K2410" s="5">
        <f>SUM(G2410)*I2385</f>
        <v>0</v>
      </c>
    </row>
    <row r="2411" spans="2:13">
      <c r="B2411" s="11" t="s">
        <v>21</v>
      </c>
      <c r="C2411" s="12" t="s">
        <v>15</v>
      </c>
      <c r="D2411" s="28"/>
      <c r="E2411" s="28"/>
      <c r="F2411" s="28"/>
      <c r="G2411" s="22">
        <f>SUM(G2405:G2407)</f>
        <v>0</v>
      </c>
      <c r="H2411" s="15">
        <v>37.42</v>
      </c>
      <c r="I2411" s="10">
        <f t="shared" si="788"/>
        <v>0</v>
      </c>
      <c r="L2411" s="5">
        <f>SUM(G2411)*I2385</f>
        <v>0</v>
      </c>
    </row>
    <row r="2412" spans="2:13">
      <c r="B2412" s="11" t="s">
        <v>21</v>
      </c>
      <c r="C2412" s="12" t="s">
        <v>16</v>
      </c>
      <c r="D2412" s="28"/>
      <c r="E2412" s="28"/>
      <c r="F2412" s="28"/>
      <c r="G2412" s="22">
        <f>SUM(G2408:G2409)</f>
        <v>0</v>
      </c>
      <c r="H2412" s="15">
        <v>37.42</v>
      </c>
      <c r="I2412" s="10">
        <f t="shared" si="788"/>
        <v>0</v>
      </c>
      <c r="M2412" s="5">
        <f>SUM(G2412)*I2385</f>
        <v>0</v>
      </c>
    </row>
    <row r="2413" spans="2:13">
      <c r="B2413" s="11" t="s">
        <v>13</v>
      </c>
      <c r="C2413" s="12" t="s">
        <v>17</v>
      </c>
      <c r="D2413" s="28"/>
      <c r="E2413" s="28"/>
      <c r="F2413" s="28"/>
      <c r="G2413" s="34"/>
      <c r="H2413" s="15">
        <v>37.42</v>
      </c>
      <c r="I2413" s="10">
        <f t="shared" si="788"/>
        <v>0</v>
      </c>
      <c r="L2413" s="5">
        <f>SUM(G2413)*I2385</f>
        <v>0</v>
      </c>
    </row>
    <row r="2414" spans="2:13">
      <c r="B2414" s="11" t="s">
        <v>12</v>
      </c>
      <c r="C2414" s="12"/>
      <c r="D2414" s="28"/>
      <c r="E2414" s="28"/>
      <c r="F2414" s="28"/>
      <c r="G2414" s="10"/>
      <c r="H2414" s="15">
        <v>37.42</v>
      </c>
      <c r="I2414" s="10">
        <f t="shared" si="788"/>
        <v>0</v>
      </c>
    </row>
    <row r="2415" spans="2:13">
      <c r="B2415" s="11" t="s">
        <v>11</v>
      </c>
      <c r="C2415" s="12"/>
      <c r="D2415" s="28"/>
      <c r="E2415" s="28"/>
      <c r="F2415" s="28"/>
      <c r="G2415" s="10">
        <v>1</v>
      </c>
      <c r="H2415" s="15">
        <f>SUM(I2387:I2414)*0.01</f>
        <v>0</v>
      </c>
      <c r="I2415" s="10">
        <f>SUM(G2415*H2415)</f>
        <v>0</v>
      </c>
    </row>
    <row r="2416" spans="2:13" s="2" customFormat="1" ht="16.5" customHeight="1">
      <c r="B2416" s="8" t="s">
        <v>10</v>
      </c>
      <c r="D2416" s="27"/>
      <c r="E2416" s="27"/>
      <c r="F2416" s="27"/>
      <c r="G2416" s="6">
        <f>SUM(G2410:G2413)</f>
        <v>0</v>
      </c>
      <c r="H2416" s="14"/>
      <c r="I2416" s="6">
        <f>SUM(I2387:I2415)</f>
        <v>0</v>
      </c>
      <c r="J2416" s="6">
        <f>SUM(I2416)*I2385</f>
        <v>0</v>
      </c>
      <c r="K2416" s="6">
        <f>SUM(K2410:K2415)</f>
        <v>0</v>
      </c>
      <c r="L2416" s="6">
        <f t="shared" ref="L2416" si="789">SUM(L2410:L2415)</f>
        <v>0</v>
      </c>
      <c r="M2416" s="6">
        <f t="shared" ref="M2416" si="790">SUM(M2410:M2415)</f>
        <v>0</v>
      </c>
    </row>
    <row r="2417" spans="1:13" ht="15.65">
      <c r="A2417" s="3" t="s">
        <v>9</v>
      </c>
      <c r="B2417" s="78">
        <f>'JMS SHEDULE OF WORKS'!D13</f>
        <v>0</v>
      </c>
      <c r="D2417" s="26">
        <f>'JMS SHEDULE OF WORKS'!F13</f>
        <v>0</v>
      </c>
      <c r="F2417" s="79">
        <f>'JMS SHEDULE OF WORKS'!I13</f>
        <v>0</v>
      </c>
      <c r="H2417" s="13" t="s">
        <v>22</v>
      </c>
      <c r="I2417" s="24">
        <f>'JMS SHEDULE OF WORKS'!G13</f>
        <v>0</v>
      </c>
    </row>
    <row r="2418" spans="1:13" s="2" customFormat="1" ht="13.6">
      <c r="A2418" s="77" t="str">
        <f>'JMS SHEDULE OF WORKS'!A13</f>
        <v>6897/11</v>
      </c>
      <c r="B2418" s="8" t="s">
        <v>3</v>
      </c>
      <c r="C2418" s="2" t="s">
        <v>4</v>
      </c>
      <c r="D2418" s="27" t="s">
        <v>5</v>
      </c>
      <c r="E2418" s="27" t="s">
        <v>5</v>
      </c>
      <c r="F2418" s="27" t="s">
        <v>23</v>
      </c>
      <c r="G2418" s="6" t="s">
        <v>6</v>
      </c>
      <c r="H2418" s="14" t="s">
        <v>7</v>
      </c>
      <c r="I2418" s="6" t="s">
        <v>8</v>
      </c>
      <c r="J2418" s="6"/>
      <c r="K2418" s="6" t="s">
        <v>18</v>
      </c>
      <c r="L2418" s="6" t="s">
        <v>19</v>
      </c>
      <c r="M2418" s="6" t="s">
        <v>20</v>
      </c>
    </row>
    <row r="2419" spans="1:13">
      <c r="A2419" s="30" t="s">
        <v>24</v>
      </c>
      <c r="B2419" s="11"/>
      <c r="C2419" s="12"/>
      <c r="D2419" s="28"/>
      <c r="E2419" s="28"/>
      <c r="F2419" s="28">
        <f t="shared" ref="F2419:F2424" si="791">SUM(D2419*E2419)</f>
        <v>0</v>
      </c>
      <c r="G2419" s="10"/>
      <c r="H2419" s="15"/>
      <c r="I2419" s="10">
        <f t="shared" ref="I2419:I2424" si="792">SUM(F2419*G2419)*H2419</f>
        <v>0</v>
      </c>
    </row>
    <row r="2420" spans="1:13">
      <c r="A2420" s="30" t="s">
        <v>24</v>
      </c>
      <c r="B2420" s="11"/>
      <c r="C2420" s="12"/>
      <c r="D2420" s="28"/>
      <c r="E2420" s="28"/>
      <c r="F2420" s="28">
        <f t="shared" si="791"/>
        <v>0</v>
      </c>
      <c r="G2420" s="10"/>
      <c r="H2420" s="15"/>
      <c r="I2420" s="10">
        <f t="shared" si="792"/>
        <v>0</v>
      </c>
    </row>
    <row r="2421" spans="1:13">
      <c r="A2421" s="30" t="s">
        <v>24</v>
      </c>
      <c r="B2421" s="11"/>
      <c r="C2421" s="12"/>
      <c r="D2421" s="28"/>
      <c r="E2421" s="28"/>
      <c r="F2421" s="28">
        <f t="shared" si="791"/>
        <v>0</v>
      </c>
      <c r="G2421" s="10"/>
      <c r="H2421" s="15"/>
      <c r="I2421" s="10">
        <f t="shared" si="792"/>
        <v>0</v>
      </c>
    </row>
    <row r="2422" spans="1:13">
      <c r="A2422" s="31" t="s">
        <v>25</v>
      </c>
      <c r="B2422" s="11"/>
      <c r="C2422" s="12"/>
      <c r="D2422" s="28"/>
      <c r="E2422" s="28"/>
      <c r="F2422" s="28">
        <f t="shared" si="791"/>
        <v>0</v>
      </c>
      <c r="G2422" s="10"/>
      <c r="H2422" s="15"/>
      <c r="I2422" s="10">
        <f t="shared" si="792"/>
        <v>0</v>
      </c>
    </row>
    <row r="2423" spans="1:13">
      <c r="A2423" s="31" t="s">
        <v>25</v>
      </c>
      <c r="B2423" s="11"/>
      <c r="C2423" s="12"/>
      <c r="D2423" s="28"/>
      <c r="E2423" s="28"/>
      <c r="F2423" s="28">
        <f t="shared" si="791"/>
        <v>0</v>
      </c>
      <c r="G2423" s="10"/>
      <c r="H2423" s="15"/>
      <c r="I2423" s="10">
        <f t="shared" si="792"/>
        <v>0</v>
      </c>
    </row>
    <row r="2424" spans="1:13">
      <c r="A2424" s="31" t="s">
        <v>25</v>
      </c>
      <c r="B2424" s="11"/>
      <c r="C2424" s="12"/>
      <c r="D2424" s="28"/>
      <c r="E2424" s="28"/>
      <c r="F2424" s="28">
        <f t="shared" si="791"/>
        <v>0</v>
      </c>
      <c r="G2424" s="10"/>
      <c r="H2424" s="15"/>
      <c r="I2424" s="10">
        <f t="shared" si="792"/>
        <v>0</v>
      </c>
    </row>
    <row r="2425" spans="1:13">
      <c r="A2425" s="31" t="s">
        <v>39</v>
      </c>
      <c r="B2425" s="11"/>
      <c r="C2425" s="12"/>
      <c r="D2425" s="28"/>
      <c r="E2425" s="28"/>
      <c r="F2425" s="28"/>
      <c r="G2425" s="10"/>
      <c r="H2425" s="15"/>
      <c r="I2425" s="10">
        <f t="shared" ref="I2425:I2427" si="793">SUM(G2425*H2425)</f>
        <v>0</v>
      </c>
    </row>
    <row r="2426" spans="1:13">
      <c r="A2426" s="31" t="s">
        <v>39</v>
      </c>
      <c r="B2426" s="11"/>
      <c r="C2426" s="12"/>
      <c r="D2426" s="28"/>
      <c r="E2426" s="28"/>
      <c r="F2426" s="28"/>
      <c r="G2426" s="10"/>
      <c r="H2426" s="15"/>
      <c r="I2426" s="10">
        <f t="shared" si="793"/>
        <v>0</v>
      </c>
    </row>
    <row r="2427" spans="1:13">
      <c r="A2427" s="31" t="s">
        <v>39</v>
      </c>
      <c r="B2427" s="11"/>
      <c r="C2427" s="12"/>
      <c r="D2427" s="28"/>
      <c r="E2427" s="28"/>
      <c r="F2427" s="28"/>
      <c r="G2427" s="10"/>
      <c r="H2427" s="15"/>
      <c r="I2427" s="10">
        <f t="shared" si="793"/>
        <v>0</v>
      </c>
    </row>
    <row r="2428" spans="1:13">
      <c r="A2428" s="32" t="s">
        <v>28</v>
      </c>
      <c r="B2428" s="11"/>
      <c r="C2428" s="12"/>
      <c r="D2428" s="28"/>
      <c r="E2428" s="28"/>
      <c r="F2428" s="28"/>
      <c r="G2428" s="10"/>
      <c r="H2428" s="15"/>
      <c r="I2428" s="10">
        <f t="shared" ref="I2428:I2446" si="794">SUM(G2428*H2428)</f>
        <v>0</v>
      </c>
    </row>
    <row r="2429" spans="1:13">
      <c r="A2429" s="32" t="s">
        <v>28</v>
      </c>
      <c r="B2429" s="11"/>
      <c r="C2429" s="12"/>
      <c r="D2429" s="28"/>
      <c r="E2429" s="28"/>
      <c r="F2429" s="28"/>
      <c r="G2429" s="10"/>
      <c r="H2429" s="15"/>
      <c r="I2429" s="10">
        <f t="shared" si="794"/>
        <v>0</v>
      </c>
    </row>
    <row r="2430" spans="1:13">
      <c r="A2430" s="32" t="s">
        <v>28</v>
      </c>
      <c r="B2430" s="11"/>
      <c r="C2430" s="12"/>
      <c r="D2430" s="28"/>
      <c r="E2430" s="28"/>
      <c r="F2430" s="28"/>
      <c r="G2430" s="10"/>
      <c r="H2430" s="15"/>
      <c r="I2430" s="10">
        <f t="shared" si="794"/>
        <v>0</v>
      </c>
    </row>
    <row r="2431" spans="1:13">
      <c r="A2431" t="s">
        <v>26</v>
      </c>
      <c r="B2431" s="11"/>
      <c r="C2431" s="12"/>
      <c r="D2431" s="28"/>
      <c r="E2431" s="28"/>
      <c r="F2431" s="28"/>
      <c r="G2431" s="33">
        <v>0.1</v>
      </c>
      <c r="H2431" s="15">
        <f>SUM(I2428:I2430)</f>
        <v>0</v>
      </c>
      <c r="I2431" s="10">
        <f t="shared" si="794"/>
        <v>0</v>
      </c>
    </row>
    <row r="2432" spans="1:13">
      <c r="B2432" s="11" t="s">
        <v>27</v>
      </c>
      <c r="C2432" s="12"/>
      <c r="D2432" s="28"/>
      <c r="E2432" s="28"/>
      <c r="F2432" s="28"/>
      <c r="G2432" s="10"/>
      <c r="H2432" s="15"/>
      <c r="I2432" s="10">
        <f t="shared" si="794"/>
        <v>0</v>
      </c>
    </row>
    <row r="2433" spans="2:13">
      <c r="B2433" s="11" t="s">
        <v>13</v>
      </c>
      <c r="C2433" s="12" t="s">
        <v>14</v>
      </c>
      <c r="D2433" s="28" t="s">
        <v>29</v>
      </c>
      <c r="E2433" s="28"/>
      <c r="F2433" s="28">
        <f>SUM(G2419:G2421)</f>
        <v>0</v>
      </c>
      <c r="G2433" s="34">
        <f>SUM(F2433)/20</f>
        <v>0</v>
      </c>
      <c r="H2433" s="23"/>
      <c r="I2433" s="10">
        <f t="shared" si="794"/>
        <v>0</v>
      </c>
    </row>
    <row r="2434" spans="2:13">
      <c r="B2434" s="11" t="s">
        <v>13</v>
      </c>
      <c r="C2434" s="12" t="s">
        <v>14</v>
      </c>
      <c r="D2434" s="28" t="s">
        <v>30</v>
      </c>
      <c r="E2434" s="28"/>
      <c r="F2434" s="28">
        <f>SUM(G2422:G2424)</f>
        <v>0</v>
      </c>
      <c r="G2434" s="34">
        <f>SUM(F2434)/10</f>
        <v>0</v>
      </c>
      <c r="H2434" s="23"/>
      <c r="I2434" s="10">
        <f t="shared" si="794"/>
        <v>0</v>
      </c>
    </row>
    <row r="2435" spans="2:13">
      <c r="B2435" s="11" t="s">
        <v>13</v>
      </c>
      <c r="C2435" s="12" t="s">
        <v>14</v>
      </c>
      <c r="D2435" s="28" t="s">
        <v>60</v>
      </c>
      <c r="E2435" s="28"/>
      <c r="F2435" s="81"/>
      <c r="G2435" s="34">
        <f>SUM(F2435)*0.25</f>
        <v>0</v>
      </c>
      <c r="H2435" s="23"/>
      <c r="I2435" s="10">
        <f t="shared" si="794"/>
        <v>0</v>
      </c>
    </row>
    <row r="2436" spans="2:13">
      <c r="B2436" s="11" t="s">
        <v>13</v>
      </c>
      <c r="C2436" s="12" t="s">
        <v>14</v>
      </c>
      <c r="D2436" s="28"/>
      <c r="E2436" s="28"/>
      <c r="F2436" s="28"/>
      <c r="G2436" s="34"/>
      <c r="H2436" s="23"/>
      <c r="I2436" s="10">
        <f t="shared" si="794"/>
        <v>0</v>
      </c>
    </row>
    <row r="2437" spans="2:13">
      <c r="B2437" s="11" t="s">
        <v>13</v>
      </c>
      <c r="C2437" s="12" t="s">
        <v>15</v>
      </c>
      <c r="D2437" s="28"/>
      <c r="E2437" s="28"/>
      <c r="F2437" s="28"/>
      <c r="G2437" s="34"/>
      <c r="H2437" s="23"/>
      <c r="I2437" s="10">
        <f t="shared" si="794"/>
        <v>0</v>
      </c>
    </row>
    <row r="2438" spans="2:13">
      <c r="B2438" s="11" t="s">
        <v>13</v>
      </c>
      <c r="C2438" s="12" t="s">
        <v>15</v>
      </c>
      <c r="D2438" s="28"/>
      <c r="E2438" s="28"/>
      <c r="F2438" s="28"/>
      <c r="G2438" s="34"/>
      <c r="H2438" s="23"/>
      <c r="I2438" s="10">
        <f t="shared" si="794"/>
        <v>0</v>
      </c>
    </row>
    <row r="2439" spans="2:13">
      <c r="B2439" s="11" t="s">
        <v>13</v>
      </c>
      <c r="C2439" s="12" t="s">
        <v>15</v>
      </c>
      <c r="D2439" s="28"/>
      <c r="E2439" s="28"/>
      <c r="F2439" s="28"/>
      <c r="G2439" s="34"/>
      <c r="H2439" s="23"/>
      <c r="I2439" s="10">
        <f t="shared" si="794"/>
        <v>0</v>
      </c>
    </row>
    <row r="2440" spans="2:13">
      <c r="B2440" s="11" t="s">
        <v>13</v>
      </c>
      <c r="C2440" s="12" t="s">
        <v>16</v>
      </c>
      <c r="D2440" s="28"/>
      <c r="E2440" s="28"/>
      <c r="F2440" s="28"/>
      <c r="G2440" s="34"/>
      <c r="H2440" s="23"/>
      <c r="I2440" s="10">
        <f t="shared" si="794"/>
        <v>0</v>
      </c>
    </row>
    <row r="2441" spans="2:13">
      <c r="B2441" s="11" t="s">
        <v>13</v>
      </c>
      <c r="C2441" s="12" t="s">
        <v>16</v>
      </c>
      <c r="D2441" s="28"/>
      <c r="E2441" s="28"/>
      <c r="F2441" s="28"/>
      <c r="G2441" s="34"/>
      <c r="H2441" s="23"/>
      <c r="I2441" s="10">
        <f t="shared" si="794"/>
        <v>0</v>
      </c>
    </row>
    <row r="2442" spans="2:13">
      <c r="B2442" s="11" t="s">
        <v>21</v>
      </c>
      <c r="C2442" s="12" t="s">
        <v>14</v>
      </c>
      <c r="D2442" s="28"/>
      <c r="E2442" s="28"/>
      <c r="F2442" s="28"/>
      <c r="G2442" s="22">
        <f>SUM(G2433:G2436)</f>
        <v>0</v>
      </c>
      <c r="H2442" s="15">
        <v>37.42</v>
      </c>
      <c r="I2442" s="10">
        <f t="shared" si="794"/>
        <v>0</v>
      </c>
      <c r="K2442" s="5">
        <f>SUM(G2442)*I2417</f>
        <v>0</v>
      </c>
    </row>
    <row r="2443" spans="2:13">
      <c r="B2443" s="11" t="s">
        <v>21</v>
      </c>
      <c r="C2443" s="12" t="s">
        <v>15</v>
      </c>
      <c r="D2443" s="28"/>
      <c r="E2443" s="28"/>
      <c r="F2443" s="28"/>
      <c r="G2443" s="22">
        <f>SUM(G2437:G2439)</f>
        <v>0</v>
      </c>
      <c r="H2443" s="15">
        <v>37.42</v>
      </c>
      <c r="I2443" s="10">
        <f t="shared" si="794"/>
        <v>0</v>
      </c>
      <c r="L2443" s="5">
        <f>SUM(G2443)*I2417</f>
        <v>0</v>
      </c>
    </row>
    <row r="2444" spans="2:13">
      <c r="B2444" s="11" t="s">
        <v>21</v>
      </c>
      <c r="C2444" s="12" t="s">
        <v>16</v>
      </c>
      <c r="D2444" s="28"/>
      <c r="E2444" s="28"/>
      <c r="F2444" s="28"/>
      <c r="G2444" s="22">
        <f>SUM(G2440:G2441)</f>
        <v>0</v>
      </c>
      <c r="H2444" s="15">
        <v>37.42</v>
      </c>
      <c r="I2444" s="10">
        <f t="shared" si="794"/>
        <v>0</v>
      </c>
      <c r="M2444" s="5">
        <f>SUM(G2444)*I2417</f>
        <v>0</v>
      </c>
    </row>
    <row r="2445" spans="2:13">
      <c r="B2445" s="11" t="s">
        <v>13</v>
      </c>
      <c r="C2445" s="12" t="s">
        <v>17</v>
      </c>
      <c r="D2445" s="28"/>
      <c r="E2445" s="28"/>
      <c r="F2445" s="28"/>
      <c r="G2445" s="34"/>
      <c r="H2445" s="15">
        <v>37.42</v>
      </c>
      <c r="I2445" s="10">
        <f t="shared" si="794"/>
        <v>0</v>
      </c>
      <c r="L2445" s="5">
        <f>SUM(G2445)*I2417</f>
        <v>0</v>
      </c>
    </row>
    <row r="2446" spans="2:13">
      <c r="B2446" s="11" t="s">
        <v>12</v>
      </c>
      <c r="C2446" s="12"/>
      <c r="D2446" s="28"/>
      <c r="E2446" s="28"/>
      <c r="F2446" s="28"/>
      <c r="G2446" s="10"/>
      <c r="H2446" s="15">
        <v>37.42</v>
      </c>
      <c r="I2446" s="10">
        <f t="shared" si="794"/>
        <v>0</v>
      </c>
    </row>
    <row r="2447" spans="2:13">
      <c r="B2447" s="11" t="s">
        <v>11</v>
      </c>
      <c r="C2447" s="12"/>
      <c r="D2447" s="28"/>
      <c r="E2447" s="28"/>
      <c r="F2447" s="28"/>
      <c r="G2447" s="10">
        <v>1</v>
      </c>
      <c r="H2447" s="15">
        <f>SUM(I2419:I2446)*0.01</f>
        <v>0</v>
      </c>
      <c r="I2447" s="10">
        <f>SUM(G2447*H2447)</f>
        <v>0</v>
      </c>
    </row>
    <row r="2448" spans="2:13" s="2" customFormat="1" ht="13.6">
      <c r="B2448" s="8" t="s">
        <v>10</v>
      </c>
      <c r="D2448" s="27"/>
      <c r="E2448" s="27"/>
      <c r="F2448" s="27"/>
      <c r="G2448" s="6">
        <f>SUM(G2442:G2445)</f>
        <v>0</v>
      </c>
      <c r="H2448" s="14"/>
      <c r="I2448" s="6">
        <f>SUM(I2419:I2447)</f>
        <v>0</v>
      </c>
      <c r="J2448" s="6">
        <f>SUM(I2448)*I2417</f>
        <v>0</v>
      </c>
      <c r="K2448" s="6">
        <f>SUM(K2442:K2447)</f>
        <v>0</v>
      </c>
      <c r="L2448" s="6">
        <f t="shared" ref="L2448" si="795">SUM(L2442:L2447)</f>
        <v>0</v>
      </c>
      <c r="M2448" s="6">
        <f t="shared" ref="M2448" si="796">SUM(M2442:M2447)</f>
        <v>0</v>
      </c>
    </row>
    <row r="2449" spans="1:13" ht="15.65">
      <c r="A2449" s="3" t="s">
        <v>9</v>
      </c>
      <c r="B2449" s="78">
        <f>'JMS SHEDULE OF WORKS'!D14</f>
        <v>0</v>
      </c>
      <c r="D2449" s="26">
        <f>'JMS SHEDULE OF WORKS'!F14</f>
        <v>0</v>
      </c>
      <c r="F2449" s="79">
        <f>'JMS SHEDULE OF WORKS'!I14</f>
        <v>0</v>
      </c>
      <c r="H2449" s="13" t="s">
        <v>22</v>
      </c>
      <c r="I2449" s="24">
        <f>'JMS SHEDULE OF WORKS'!G14</f>
        <v>0</v>
      </c>
    </row>
    <row r="2450" spans="1:13" s="2" customFormat="1" ht="13.6">
      <c r="A2450" s="77" t="str">
        <f>'JMS SHEDULE OF WORKS'!A14</f>
        <v>6897/12</v>
      </c>
      <c r="B2450" s="8" t="s">
        <v>3</v>
      </c>
      <c r="C2450" s="2" t="s">
        <v>4</v>
      </c>
      <c r="D2450" s="27" t="s">
        <v>5</v>
      </c>
      <c r="E2450" s="27" t="s">
        <v>5</v>
      </c>
      <c r="F2450" s="27" t="s">
        <v>23</v>
      </c>
      <c r="G2450" s="6" t="s">
        <v>6</v>
      </c>
      <c r="H2450" s="14" t="s">
        <v>7</v>
      </c>
      <c r="I2450" s="6" t="s">
        <v>8</v>
      </c>
      <c r="J2450" s="6"/>
      <c r="K2450" s="6" t="s">
        <v>18</v>
      </c>
      <c r="L2450" s="6" t="s">
        <v>19</v>
      </c>
      <c r="M2450" s="6" t="s">
        <v>20</v>
      </c>
    </row>
    <row r="2451" spans="1:13">
      <c r="A2451" s="30" t="s">
        <v>24</v>
      </c>
      <c r="B2451" s="11"/>
      <c r="C2451" s="12"/>
      <c r="D2451" s="28"/>
      <c r="E2451" s="28"/>
      <c r="F2451" s="28">
        <f t="shared" ref="F2451:F2456" si="797">SUM(D2451*E2451)</f>
        <v>0</v>
      </c>
      <c r="G2451" s="10"/>
      <c r="H2451" s="15"/>
      <c r="I2451" s="10">
        <f t="shared" ref="I2451:I2456" si="798">SUM(F2451*G2451)*H2451</f>
        <v>0</v>
      </c>
    </row>
    <row r="2452" spans="1:13">
      <c r="A2452" s="30" t="s">
        <v>24</v>
      </c>
      <c r="B2452" s="11"/>
      <c r="C2452" s="12"/>
      <c r="D2452" s="28"/>
      <c r="E2452" s="28"/>
      <c r="F2452" s="28">
        <f t="shared" si="797"/>
        <v>0</v>
      </c>
      <c r="G2452" s="10"/>
      <c r="H2452" s="15"/>
      <c r="I2452" s="10">
        <f t="shared" si="798"/>
        <v>0</v>
      </c>
    </row>
    <row r="2453" spans="1:13">
      <c r="A2453" s="30" t="s">
        <v>24</v>
      </c>
      <c r="B2453" s="11"/>
      <c r="C2453" s="12"/>
      <c r="D2453" s="28"/>
      <c r="E2453" s="28"/>
      <c r="F2453" s="28">
        <f t="shared" si="797"/>
        <v>0</v>
      </c>
      <c r="G2453" s="10"/>
      <c r="H2453" s="15"/>
      <c r="I2453" s="10">
        <f t="shared" si="798"/>
        <v>0</v>
      </c>
    </row>
    <row r="2454" spans="1:13">
      <c r="A2454" s="31" t="s">
        <v>25</v>
      </c>
      <c r="B2454" s="11"/>
      <c r="C2454" s="12"/>
      <c r="D2454" s="28"/>
      <c r="E2454" s="28"/>
      <c r="F2454" s="28">
        <f t="shared" si="797"/>
        <v>0</v>
      </c>
      <c r="G2454" s="10"/>
      <c r="H2454" s="15"/>
      <c r="I2454" s="10">
        <f t="shared" si="798"/>
        <v>0</v>
      </c>
    </row>
    <row r="2455" spans="1:13">
      <c r="A2455" s="31" t="s">
        <v>25</v>
      </c>
      <c r="B2455" s="11"/>
      <c r="C2455" s="12"/>
      <c r="D2455" s="28"/>
      <c r="E2455" s="28"/>
      <c r="F2455" s="28">
        <f t="shared" si="797"/>
        <v>0</v>
      </c>
      <c r="G2455" s="10"/>
      <c r="H2455" s="15"/>
      <c r="I2455" s="10">
        <f t="shared" si="798"/>
        <v>0</v>
      </c>
    </row>
    <row r="2456" spans="1:13">
      <c r="A2456" s="31" t="s">
        <v>25</v>
      </c>
      <c r="B2456" s="11"/>
      <c r="C2456" s="12"/>
      <c r="D2456" s="28"/>
      <c r="E2456" s="28"/>
      <c r="F2456" s="28">
        <f t="shared" si="797"/>
        <v>0</v>
      </c>
      <c r="G2456" s="10"/>
      <c r="H2456" s="15"/>
      <c r="I2456" s="10">
        <f t="shared" si="798"/>
        <v>0</v>
      </c>
    </row>
    <row r="2457" spans="1:13">
      <c r="A2457" s="31" t="s">
        <v>39</v>
      </c>
      <c r="B2457" s="11"/>
      <c r="C2457" s="12"/>
      <c r="D2457" s="28"/>
      <c r="E2457" s="28"/>
      <c r="F2457" s="28"/>
      <c r="G2457" s="10"/>
      <c r="H2457" s="15"/>
      <c r="I2457" s="10">
        <f t="shared" ref="I2457:I2459" si="799">SUM(G2457*H2457)</f>
        <v>0</v>
      </c>
    </row>
    <row r="2458" spans="1:13">
      <c r="A2458" s="31" t="s">
        <v>39</v>
      </c>
      <c r="B2458" s="11"/>
      <c r="C2458" s="12"/>
      <c r="D2458" s="28"/>
      <c r="E2458" s="28"/>
      <c r="F2458" s="28"/>
      <c r="G2458" s="10"/>
      <c r="H2458" s="15"/>
      <c r="I2458" s="10">
        <f t="shared" si="799"/>
        <v>0</v>
      </c>
    </row>
    <row r="2459" spans="1:13">
      <c r="A2459" s="31" t="s">
        <v>39</v>
      </c>
      <c r="B2459" s="11"/>
      <c r="C2459" s="12"/>
      <c r="D2459" s="28"/>
      <c r="E2459" s="28"/>
      <c r="F2459" s="28"/>
      <c r="G2459" s="10"/>
      <c r="H2459" s="15"/>
      <c r="I2459" s="10">
        <f t="shared" si="799"/>
        <v>0</v>
      </c>
    </row>
    <row r="2460" spans="1:13">
      <c r="A2460" s="32" t="s">
        <v>28</v>
      </c>
      <c r="B2460" s="11"/>
      <c r="C2460" s="12"/>
      <c r="D2460" s="28"/>
      <c r="E2460" s="28"/>
      <c r="F2460" s="28"/>
      <c r="G2460" s="10"/>
      <c r="H2460" s="15"/>
      <c r="I2460" s="10">
        <f t="shared" ref="I2460:I2478" si="800">SUM(G2460*H2460)</f>
        <v>0</v>
      </c>
    </row>
    <row r="2461" spans="1:13">
      <c r="A2461" s="32" t="s">
        <v>28</v>
      </c>
      <c r="B2461" s="11"/>
      <c r="C2461" s="12"/>
      <c r="D2461" s="28"/>
      <c r="E2461" s="28"/>
      <c r="F2461" s="28"/>
      <c r="G2461" s="10"/>
      <c r="H2461" s="15"/>
      <c r="I2461" s="10">
        <f t="shared" si="800"/>
        <v>0</v>
      </c>
    </row>
    <row r="2462" spans="1:13">
      <c r="A2462" s="32" t="s">
        <v>28</v>
      </c>
      <c r="B2462" s="11"/>
      <c r="C2462" s="12"/>
      <c r="D2462" s="28"/>
      <c r="E2462" s="28"/>
      <c r="F2462" s="28"/>
      <c r="G2462" s="10"/>
      <c r="H2462" s="15"/>
      <c r="I2462" s="10">
        <f t="shared" si="800"/>
        <v>0</v>
      </c>
    </row>
    <row r="2463" spans="1:13">
      <c r="A2463" t="s">
        <v>26</v>
      </c>
      <c r="B2463" s="11"/>
      <c r="C2463" s="12"/>
      <c r="D2463" s="28"/>
      <c r="E2463" s="28"/>
      <c r="F2463" s="28"/>
      <c r="G2463" s="33">
        <v>0.1</v>
      </c>
      <c r="H2463" s="15">
        <f>SUM(I2460:I2462)</f>
        <v>0</v>
      </c>
      <c r="I2463" s="10">
        <f t="shared" si="800"/>
        <v>0</v>
      </c>
    </row>
    <row r="2464" spans="1:13">
      <c r="B2464" s="11" t="s">
        <v>27</v>
      </c>
      <c r="C2464" s="12"/>
      <c r="D2464" s="28"/>
      <c r="E2464" s="28"/>
      <c r="F2464" s="28"/>
      <c r="G2464" s="10"/>
      <c r="H2464" s="15"/>
      <c r="I2464" s="10">
        <f t="shared" si="800"/>
        <v>0</v>
      </c>
    </row>
    <row r="2465" spans="2:13">
      <c r="B2465" s="11" t="s">
        <v>13</v>
      </c>
      <c r="C2465" s="12" t="s">
        <v>14</v>
      </c>
      <c r="D2465" s="28" t="s">
        <v>29</v>
      </c>
      <c r="E2465" s="28"/>
      <c r="F2465" s="28">
        <f>SUM(G2451:G2453)</f>
        <v>0</v>
      </c>
      <c r="G2465" s="34">
        <f>SUM(F2465)/20</f>
        <v>0</v>
      </c>
      <c r="H2465" s="23"/>
      <c r="I2465" s="10">
        <f t="shared" si="800"/>
        <v>0</v>
      </c>
    </row>
    <row r="2466" spans="2:13">
      <c r="B2466" s="11" t="s">
        <v>13</v>
      </c>
      <c r="C2466" s="12" t="s">
        <v>14</v>
      </c>
      <c r="D2466" s="28" t="s">
        <v>30</v>
      </c>
      <c r="E2466" s="28"/>
      <c r="F2466" s="28">
        <f>SUM(G2454:G2456)</f>
        <v>0</v>
      </c>
      <c r="G2466" s="34">
        <f>SUM(F2466)/10</f>
        <v>0</v>
      </c>
      <c r="H2466" s="23"/>
      <c r="I2466" s="10">
        <f t="shared" si="800"/>
        <v>0</v>
      </c>
    </row>
    <row r="2467" spans="2:13">
      <c r="B2467" s="11" t="s">
        <v>13</v>
      </c>
      <c r="C2467" s="12" t="s">
        <v>14</v>
      </c>
      <c r="D2467" s="28" t="s">
        <v>60</v>
      </c>
      <c r="E2467" s="28"/>
      <c r="F2467" s="81"/>
      <c r="G2467" s="34">
        <f>SUM(F2467)*0.25</f>
        <v>0</v>
      </c>
      <c r="H2467" s="23"/>
      <c r="I2467" s="10">
        <f t="shared" si="800"/>
        <v>0</v>
      </c>
    </row>
    <row r="2468" spans="2:13">
      <c r="B2468" s="11" t="s">
        <v>13</v>
      </c>
      <c r="C2468" s="12" t="s">
        <v>14</v>
      </c>
      <c r="D2468" s="28"/>
      <c r="E2468" s="28"/>
      <c r="F2468" s="28"/>
      <c r="G2468" s="34"/>
      <c r="H2468" s="23"/>
      <c r="I2468" s="10">
        <f t="shared" si="800"/>
        <v>0</v>
      </c>
    </row>
    <row r="2469" spans="2:13">
      <c r="B2469" s="11" t="s">
        <v>13</v>
      </c>
      <c r="C2469" s="12" t="s">
        <v>15</v>
      </c>
      <c r="D2469" s="28"/>
      <c r="E2469" s="28"/>
      <c r="F2469" s="28"/>
      <c r="G2469" s="34"/>
      <c r="H2469" s="23"/>
      <c r="I2469" s="10">
        <f t="shared" si="800"/>
        <v>0</v>
      </c>
    </row>
    <row r="2470" spans="2:13">
      <c r="B2470" s="11" t="s">
        <v>13</v>
      </c>
      <c r="C2470" s="12" t="s">
        <v>15</v>
      </c>
      <c r="D2470" s="28"/>
      <c r="E2470" s="28"/>
      <c r="F2470" s="28"/>
      <c r="G2470" s="34"/>
      <c r="H2470" s="23"/>
      <c r="I2470" s="10">
        <f t="shared" si="800"/>
        <v>0</v>
      </c>
    </row>
    <row r="2471" spans="2:13">
      <c r="B2471" s="11" t="s">
        <v>13</v>
      </c>
      <c r="C2471" s="12" t="s">
        <v>15</v>
      </c>
      <c r="D2471" s="28"/>
      <c r="E2471" s="28"/>
      <c r="F2471" s="28"/>
      <c r="G2471" s="34"/>
      <c r="H2471" s="23"/>
      <c r="I2471" s="10">
        <f t="shared" si="800"/>
        <v>0</v>
      </c>
    </row>
    <row r="2472" spans="2:13">
      <c r="B2472" s="11" t="s">
        <v>13</v>
      </c>
      <c r="C2472" s="12" t="s">
        <v>16</v>
      </c>
      <c r="D2472" s="28"/>
      <c r="E2472" s="28"/>
      <c r="F2472" s="28"/>
      <c r="G2472" s="34"/>
      <c r="H2472" s="23"/>
      <c r="I2472" s="10">
        <f t="shared" si="800"/>
        <v>0</v>
      </c>
    </row>
    <row r="2473" spans="2:13">
      <c r="B2473" s="11" t="s">
        <v>13</v>
      </c>
      <c r="C2473" s="12" t="s">
        <v>16</v>
      </c>
      <c r="D2473" s="28"/>
      <c r="E2473" s="28"/>
      <c r="F2473" s="28"/>
      <c r="G2473" s="34"/>
      <c r="H2473" s="23"/>
      <c r="I2473" s="10">
        <f t="shared" si="800"/>
        <v>0</v>
      </c>
    </row>
    <row r="2474" spans="2:13">
      <c r="B2474" s="11" t="s">
        <v>21</v>
      </c>
      <c r="C2474" s="12" t="s">
        <v>14</v>
      </c>
      <c r="D2474" s="28"/>
      <c r="E2474" s="28"/>
      <c r="F2474" s="28"/>
      <c r="G2474" s="22">
        <f>SUM(G2465:G2468)</f>
        <v>0</v>
      </c>
      <c r="H2474" s="15">
        <v>37.42</v>
      </c>
      <c r="I2474" s="10">
        <f t="shared" si="800"/>
        <v>0</v>
      </c>
      <c r="K2474" s="5">
        <f>SUM(G2474)*I2449</f>
        <v>0</v>
      </c>
    </row>
    <row r="2475" spans="2:13">
      <c r="B2475" s="11" t="s">
        <v>21</v>
      </c>
      <c r="C2475" s="12" t="s">
        <v>15</v>
      </c>
      <c r="D2475" s="28"/>
      <c r="E2475" s="28"/>
      <c r="F2475" s="28"/>
      <c r="G2475" s="22">
        <f>SUM(G2469:G2471)</f>
        <v>0</v>
      </c>
      <c r="H2475" s="15">
        <v>37.42</v>
      </c>
      <c r="I2475" s="10">
        <f t="shared" si="800"/>
        <v>0</v>
      </c>
      <c r="L2475" s="5">
        <f>SUM(G2475)*I2449</f>
        <v>0</v>
      </c>
    </row>
    <row r="2476" spans="2:13">
      <c r="B2476" s="11" t="s">
        <v>21</v>
      </c>
      <c r="C2476" s="12" t="s">
        <v>16</v>
      </c>
      <c r="D2476" s="28"/>
      <c r="E2476" s="28"/>
      <c r="F2476" s="28"/>
      <c r="G2476" s="22">
        <f>SUM(G2472:G2473)</f>
        <v>0</v>
      </c>
      <c r="H2476" s="15">
        <v>37.42</v>
      </c>
      <c r="I2476" s="10">
        <f t="shared" si="800"/>
        <v>0</v>
      </c>
      <c r="M2476" s="5">
        <f>SUM(G2476)*I2449</f>
        <v>0</v>
      </c>
    </row>
    <row r="2477" spans="2:13">
      <c r="B2477" s="11" t="s">
        <v>13</v>
      </c>
      <c r="C2477" s="12" t="s">
        <v>17</v>
      </c>
      <c r="D2477" s="28"/>
      <c r="E2477" s="28"/>
      <c r="F2477" s="28"/>
      <c r="G2477" s="34"/>
      <c r="H2477" s="15">
        <v>37.42</v>
      </c>
      <c r="I2477" s="10">
        <f t="shared" si="800"/>
        <v>0</v>
      </c>
      <c r="L2477" s="5">
        <f>SUM(G2477)*I2449</f>
        <v>0</v>
      </c>
    </row>
    <row r="2478" spans="2:13">
      <c r="B2478" s="11" t="s">
        <v>12</v>
      </c>
      <c r="C2478" s="12"/>
      <c r="D2478" s="28"/>
      <c r="E2478" s="28"/>
      <c r="F2478" s="28"/>
      <c r="G2478" s="10"/>
      <c r="H2478" s="15">
        <v>37.42</v>
      </c>
      <c r="I2478" s="10">
        <f t="shared" si="800"/>
        <v>0</v>
      </c>
    </row>
    <row r="2479" spans="2:13">
      <c r="B2479" s="11" t="s">
        <v>11</v>
      </c>
      <c r="C2479" s="12"/>
      <c r="D2479" s="28"/>
      <c r="E2479" s="28"/>
      <c r="F2479" s="28"/>
      <c r="G2479" s="10">
        <v>1</v>
      </c>
      <c r="H2479" s="15">
        <f>SUM(I2451:I2478)*0.01</f>
        <v>0</v>
      </c>
      <c r="I2479" s="10">
        <f>SUM(G2479*H2479)</f>
        <v>0</v>
      </c>
    </row>
    <row r="2480" spans="2:13" s="2" customFormat="1" ht="13.6">
      <c r="B2480" s="8" t="s">
        <v>10</v>
      </c>
      <c r="D2480" s="27"/>
      <c r="E2480" s="27"/>
      <c r="F2480" s="27"/>
      <c r="G2480" s="6">
        <f>SUM(G2474:G2477)</f>
        <v>0</v>
      </c>
      <c r="H2480" s="14"/>
      <c r="I2480" s="6">
        <f>SUM(I2451:I2479)</f>
        <v>0</v>
      </c>
      <c r="J2480" s="6">
        <f>SUM(I2480)*I2449</f>
        <v>0</v>
      </c>
      <c r="K2480" s="6">
        <f>SUM(K2474:K2479)</f>
        <v>0</v>
      </c>
      <c r="L2480" s="6">
        <f t="shared" ref="L2480" si="801">SUM(L2474:L2479)</f>
        <v>0</v>
      </c>
      <c r="M2480" s="6">
        <f t="shared" ref="M2480" si="802">SUM(M2474:M2479)</f>
        <v>0</v>
      </c>
    </row>
    <row r="2481" spans="1:13" ht="15.65">
      <c r="A2481" s="3" t="s">
        <v>9</v>
      </c>
      <c r="B2481" s="78">
        <f>'JMS SHEDULE OF WORKS'!D15</f>
        <v>0</v>
      </c>
      <c r="D2481" s="26">
        <f>'JMS SHEDULE OF WORKS'!F15</f>
        <v>0</v>
      </c>
      <c r="F2481" s="79">
        <f>'JMS SHEDULE OF WORKS'!I15</f>
        <v>0</v>
      </c>
      <c r="H2481" s="13" t="s">
        <v>22</v>
      </c>
      <c r="I2481" s="24">
        <f>'JMS SHEDULE OF WORKS'!G15</f>
        <v>0</v>
      </c>
    </row>
    <row r="2482" spans="1:13" s="2" customFormat="1" ht="13.6">
      <c r="A2482" s="77" t="str">
        <f>'JMS SHEDULE OF WORKS'!A15</f>
        <v>6897/13</v>
      </c>
      <c r="B2482" s="8" t="s">
        <v>3</v>
      </c>
      <c r="C2482" s="2" t="s">
        <v>4</v>
      </c>
      <c r="D2482" s="27" t="s">
        <v>5</v>
      </c>
      <c r="E2482" s="27" t="s">
        <v>5</v>
      </c>
      <c r="F2482" s="27" t="s">
        <v>23</v>
      </c>
      <c r="G2482" s="6" t="s">
        <v>6</v>
      </c>
      <c r="H2482" s="14" t="s">
        <v>7</v>
      </c>
      <c r="I2482" s="6" t="s">
        <v>8</v>
      </c>
      <c r="J2482" s="6"/>
      <c r="K2482" s="6" t="s">
        <v>18</v>
      </c>
      <c r="L2482" s="6" t="s">
        <v>19</v>
      </c>
      <c r="M2482" s="6" t="s">
        <v>20</v>
      </c>
    </row>
    <row r="2483" spans="1:13">
      <c r="A2483" s="30" t="s">
        <v>24</v>
      </c>
      <c r="B2483" s="11"/>
      <c r="C2483" s="12"/>
      <c r="D2483" s="28"/>
      <c r="E2483" s="28"/>
      <c r="F2483" s="28">
        <f t="shared" ref="F2483:F2488" si="803">SUM(D2483*E2483)</f>
        <v>0</v>
      </c>
      <c r="G2483" s="10"/>
      <c r="H2483" s="15"/>
      <c r="I2483" s="10">
        <f t="shared" ref="I2483:I2488" si="804">SUM(F2483*G2483)*H2483</f>
        <v>0</v>
      </c>
    </row>
    <row r="2484" spans="1:13">
      <c r="A2484" s="30" t="s">
        <v>24</v>
      </c>
      <c r="B2484" s="11"/>
      <c r="C2484" s="12"/>
      <c r="D2484" s="28"/>
      <c r="E2484" s="28"/>
      <c r="F2484" s="28">
        <f t="shared" si="803"/>
        <v>0</v>
      </c>
      <c r="G2484" s="10"/>
      <c r="H2484" s="15"/>
      <c r="I2484" s="10">
        <f t="shared" si="804"/>
        <v>0</v>
      </c>
    </row>
    <row r="2485" spans="1:13">
      <c r="A2485" s="30" t="s">
        <v>24</v>
      </c>
      <c r="B2485" s="11"/>
      <c r="C2485" s="12"/>
      <c r="D2485" s="28"/>
      <c r="E2485" s="28"/>
      <c r="F2485" s="28">
        <f t="shared" si="803"/>
        <v>0</v>
      </c>
      <c r="G2485" s="10"/>
      <c r="H2485" s="15"/>
      <c r="I2485" s="10">
        <f t="shared" si="804"/>
        <v>0</v>
      </c>
    </row>
    <row r="2486" spans="1:13">
      <c r="A2486" s="31" t="s">
        <v>25</v>
      </c>
      <c r="B2486" s="11"/>
      <c r="C2486" s="12"/>
      <c r="D2486" s="28"/>
      <c r="E2486" s="28"/>
      <c r="F2486" s="28">
        <f t="shared" si="803"/>
        <v>0</v>
      </c>
      <c r="G2486" s="10"/>
      <c r="H2486" s="15"/>
      <c r="I2486" s="10">
        <f t="shared" si="804"/>
        <v>0</v>
      </c>
    </row>
    <row r="2487" spans="1:13">
      <c r="A2487" s="31" t="s">
        <v>25</v>
      </c>
      <c r="B2487" s="11"/>
      <c r="C2487" s="12"/>
      <c r="D2487" s="28"/>
      <c r="E2487" s="28"/>
      <c r="F2487" s="28">
        <f t="shared" si="803"/>
        <v>0</v>
      </c>
      <c r="G2487" s="10"/>
      <c r="H2487" s="15"/>
      <c r="I2487" s="10">
        <f t="shared" si="804"/>
        <v>0</v>
      </c>
    </row>
    <row r="2488" spans="1:13">
      <c r="A2488" s="31" t="s">
        <v>25</v>
      </c>
      <c r="B2488" s="11"/>
      <c r="C2488" s="12"/>
      <c r="D2488" s="28"/>
      <c r="E2488" s="28"/>
      <c r="F2488" s="28">
        <f t="shared" si="803"/>
        <v>0</v>
      </c>
      <c r="G2488" s="10"/>
      <c r="H2488" s="15"/>
      <c r="I2488" s="10">
        <f t="shared" si="804"/>
        <v>0</v>
      </c>
    </row>
    <row r="2489" spans="1:13">
      <c r="A2489" s="31" t="s">
        <v>39</v>
      </c>
      <c r="B2489" s="11"/>
      <c r="C2489" s="12"/>
      <c r="D2489" s="28"/>
      <c r="E2489" s="28"/>
      <c r="F2489" s="28"/>
      <c r="G2489" s="10"/>
      <c r="H2489" s="15"/>
      <c r="I2489" s="10">
        <f t="shared" ref="I2489:I2491" si="805">SUM(G2489*H2489)</f>
        <v>0</v>
      </c>
    </row>
    <row r="2490" spans="1:13">
      <c r="A2490" s="31" t="s">
        <v>39</v>
      </c>
      <c r="B2490" s="11"/>
      <c r="C2490" s="12"/>
      <c r="D2490" s="28"/>
      <c r="E2490" s="28"/>
      <c r="F2490" s="28"/>
      <c r="G2490" s="10"/>
      <c r="H2490" s="15"/>
      <c r="I2490" s="10">
        <f t="shared" si="805"/>
        <v>0</v>
      </c>
    </row>
    <row r="2491" spans="1:13">
      <c r="A2491" s="31" t="s">
        <v>39</v>
      </c>
      <c r="B2491" s="11"/>
      <c r="C2491" s="12"/>
      <c r="D2491" s="28"/>
      <c r="E2491" s="28"/>
      <c r="F2491" s="28"/>
      <c r="G2491" s="10"/>
      <c r="H2491" s="15"/>
      <c r="I2491" s="10">
        <f t="shared" si="805"/>
        <v>0</v>
      </c>
    </row>
    <row r="2492" spans="1:13">
      <c r="A2492" s="32" t="s">
        <v>28</v>
      </c>
      <c r="B2492" s="11"/>
      <c r="C2492" s="12"/>
      <c r="D2492" s="28"/>
      <c r="E2492" s="28"/>
      <c r="F2492" s="28"/>
      <c r="G2492" s="10"/>
      <c r="H2492" s="15"/>
      <c r="I2492" s="10">
        <f t="shared" ref="I2492:I2510" si="806">SUM(G2492*H2492)</f>
        <v>0</v>
      </c>
    </row>
    <row r="2493" spans="1:13">
      <c r="A2493" s="32" t="s">
        <v>28</v>
      </c>
      <c r="B2493" s="11"/>
      <c r="C2493" s="12"/>
      <c r="D2493" s="28"/>
      <c r="E2493" s="28"/>
      <c r="F2493" s="28"/>
      <c r="G2493" s="10"/>
      <c r="H2493" s="15"/>
      <c r="I2493" s="10">
        <f t="shared" si="806"/>
        <v>0</v>
      </c>
    </row>
    <row r="2494" spans="1:13">
      <c r="A2494" s="32" t="s">
        <v>28</v>
      </c>
      <c r="B2494" s="11"/>
      <c r="C2494" s="12"/>
      <c r="D2494" s="28"/>
      <c r="E2494" s="28"/>
      <c r="F2494" s="28"/>
      <c r="G2494" s="10"/>
      <c r="H2494" s="15"/>
      <c r="I2494" s="10">
        <f t="shared" si="806"/>
        <v>0</v>
      </c>
    </row>
    <row r="2495" spans="1:13">
      <c r="A2495" t="s">
        <v>26</v>
      </c>
      <c r="B2495" s="11"/>
      <c r="C2495" s="12"/>
      <c r="D2495" s="28"/>
      <c r="E2495" s="28"/>
      <c r="F2495" s="28"/>
      <c r="G2495" s="33">
        <v>0.1</v>
      </c>
      <c r="H2495" s="15">
        <f>SUM(I2492:I2494)</f>
        <v>0</v>
      </c>
      <c r="I2495" s="10">
        <f t="shared" si="806"/>
        <v>0</v>
      </c>
    </row>
    <row r="2496" spans="1:13">
      <c r="B2496" s="11" t="s">
        <v>27</v>
      </c>
      <c r="C2496" s="12"/>
      <c r="D2496" s="28"/>
      <c r="E2496" s="28"/>
      <c r="F2496" s="28"/>
      <c r="G2496" s="10"/>
      <c r="H2496" s="15"/>
      <c r="I2496" s="10">
        <f t="shared" si="806"/>
        <v>0</v>
      </c>
    </row>
    <row r="2497" spans="2:13">
      <c r="B2497" s="11" t="s">
        <v>13</v>
      </c>
      <c r="C2497" s="12" t="s">
        <v>14</v>
      </c>
      <c r="D2497" s="28" t="s">
        <v>29</v>
      </c>
      <c r="E2497" s="28"/>
      <c r="F2497" s="28">
        <f>SUM(G2483:G2485)</f>
        <v>0</v>
      </c>
      <c r="G2497" s="34">
        <f>SUM(F2497)/20</f>
        <v>0</v>
      </c>
      <c r="H2497" s="23"/>
      <c r="I2497" s="10">
        <f t="shared" si="806"/>
        <v>0</v>
      </c>
    </row>
    <row r="2498" spans="2:13">
      <c r="B2498" s="11" t="s">
        <v>13</v>
      </c>
      <c r="C2498" s="12" t="s">
        <v>14</v>
      </c>
      <c r="D2498" s="28" t="s">
        <v>30</v>
      </c>
      <c r="E2498" s="28"/>
      <c r="F2498" s="28">
        <f>SUM(G2486:G2488)</f>
        <v>0</v>
      </c>
      <c r="G2498" s="34">
        <f>SUM(F2498)/10</f>
        <v>0</v>
      </c>
      <c r="H2498" s="23"/>
      <c r="I2498" s="10">
        <f t="shared" si="806"/>
        <v>0</v>
      </c>
    </row>
    <row r="2499" spans="2:13">
      <c r="B2499" s="11" t="s">
        <v>13</v>
      </c>
      <c r="C2499" s="12" t="s">
        <v>14</v>
      </c>
      <c r="D2499" s="28" t="s">
        <v>60</v>
      </c>
      <c r="E2499" s="28"/>
      <c r="F2499" s="81"/>
      <c r="G2499" s="34">
        <f>SUM(F2499)*0.25</f>
        <v>0</v>
      </c>
      <c r="H2499" s="23"/>
      <c r="I2499" s="10">
        <f t="shared" si="806"/>
        <v>0</v>
      </c>
    </row>
    <row r="2500" spans="2:13">
      <c r="B2500" s="11" t="s">
        <v>13</v>
      </c>
      <c r="C2500" s="12" t="s">
        <v>14</v>
      </c>
      <c r="D2500" s="28"/>
      <c r="E2500" s="28"/>
      <c r="F2500" s="28"/>
      <c r="G2500" s="34"/>
      <c r="H2500" s="23"/>
      <c r="I2500" s="10">
        <f t="shared" si="806"/>
        <v>0</v>
      </c>
    </row>
    <row r="2501" spans="2:13">
      <c r="B2501" s="11" t="s">
        <v>13</v>
      </c>
      <c r="C2501" s="12" t="s">
        <v>15</v>
      </c>
      <c r="D2501" s="28"/>
      <c r="E2501" s="28"/>
      <c r="F2501" s="28"/>
      <c r="G2501" s="34"/>
      <c r="H2501" s="23"/>
      <c r="I2501" s="10">
        <f t="shared" si="806"/>
        <v>0</v>
      </c>
    </row>
    <row r="2502" spans="2:13">
      <c r="B2502" s="11" t="s">
        <v>13</v>
      </c>
      <c r="C2502" s="12" t="s">
        <v>15</v>
      </c>
      <c r="D2502" s="28"/>
      <c r="E2502" s="28"/>
      <c r="F2502" s="28"/>
      <c r="G2502" s="34"/>
      <c r="H2502" s="23"/>
      <c r="I2502" s="10">
        <f t="shared" si="806"/>
        <v>0</v>
      </c>
    </row>
    <row r="2503" spans="2:13">
      <c r="B2503" s="11" t="s">
        <v>13</v>
      </c>
      <c r="C2503" s="12" t="s">
        <v>15</v>
      </c>
      <c r="D2503" s="28"/>
      <c r="E2503" s="28"/>
      <c r="F2503" s="28"/>
      <c r="G2503" s="34"/>
      <c r="H2503" s="23"/>
      <c r="I2503" s="10">
        <f t="shared" si="806"/>
        <v>0</v>
      </c>
    </row>
    <row r="2504" spans="2:13">
      <c r="B2504" s="11" t="s">
        <v>13</v>
      </c>
      <c r="C2504" s="12" t="s">
        <v>16</v>
      </c>
      <c r="D2504" s="28"/>
      <c r="E2504" s="28"/>
      <c r="F2504" s="28"/>
      <c r="G2504" s="34"/>
      <c r="H2504" s="23"/>
      <c r="I2504" s="10">
        <f t="shared" si="806"/>
        <v>0</v>
      </c>
    </row>
    <row r="2505" spans="2:13">
      <c r="B2505" s="11" t="s">
        <v>13</v>
      </c>
      <c r="C2505" s="12" t="s">
        <v>16</v>
      </c>
      <c r="D2505" s="28"/>
      <c r="E2505" s="28"/>
      <c r="F2505" s="28"/>
      <c r="G2505" s="34"/>
      <c r="H2505" s="23"/>
      <c r="I2505" s="10">
        <f t="shared" si="806"/>
        <v>0</v>
      </c>
    </row>
    <row r="2506" spans="2:13">
      <c r="B2506" s="11" t="s">
        <v>21</v>
      </c>
      <c r="C2506" s="12" t="s">
        <v>14</v>
      </c>
      <c r="D2506" s="28"/>
      <c r="E2506" s="28"/>
      <c r="F2506" s="28"/>
      <c r="G2506" s="22">
        <f>SUM(G2497:G2500)</f>
        <v>0</v>
      </c>
      <c r="H2506" s="15">
        <v>37.42</v>
      </c>
      <c r="I2506" s="10">
        <f t="shared" si="806"/>
        <v>0</v>
      </c>
      <c r="K2506" s="5">
        <f>SUM(G2506)*I2481</f>
        <v>0</v>
      </c>
    </row>
    <row r="2507" spans="2:13">
      <c r="B2507" s="11" t="s">
        <v>21</v>
      </c>
      <c r="C2507" s="12" t="s">
        <v>15</v>
      </c>
      <c r="D2507" s="28"/>
      <c r="E2507" s="28"/>
      <c r="F2507" s="28"/>
      <c r="G2507" s="22">
        <f>SUM(G2501:G2503)</f>
        <v>0</v>
      </c>
      <c r="H2507" s="15">
        <v>37.42</v>
      </c>
      <c r="I2507" s="10">
        <f t="shared" si="806"/>
        <v>0</v>
      </c>
      <c r="L2507" s="5">
        <f>SUM(G2507)*I2481</f>
        <v>0</v>
      </c>
    </row>
    <row r="2508" spans="2:13">
      <c r="B2508" s="11" t="s">
        <v>21</v>
      </c>
      <c r="C2508" s="12" t="s">
        <v>16</v>
      </c>
      <c r="D2508" s="28"/>
      <c r="E2508" s="28"/>
      <c r="F2508" s="28"/>
      <c r="G2508" s="22">
        <f>SUM(G2504:G2505)</f>
        <v>0</v>
      </c>
      <c r="H2508" s="15">
        <v>37.42</v>
      </c>
      <c r="I2508" s="10">
        <f t="shared" si="806"/>
        <v>0</v>
      </c>
      <c r="M2508" s="5">
        <f>SUM(G2508)*I2481</f>
        <v>0</v>
      </c>
    </row>
    <row r="2509" spans="2:13">
      <c r="B2509" s="11" t="s">
        <v>13</v>
      </c>
      <c r="C2509" s="12" t="s">
        <v>17</v>
      </c>
      <c r="D2509" s="28"/>
      <c r="E2509" s="28"/>
      <c r="F2509" s="28"/>
      <c r="G2509" s="34"/>
      <c r="H2509" s="15">
        <v>37.42</v>
      </c>
      <c r="I2509" s="10">
        <f t="shared" si="806"/>
        <v>0</v>
      </c>
      <c r="L2509" s="5">
        <f>SUM(G2509)*I2481</f>
        <v>0</v>
      </c>
    </row>
    <row r="2510" spans="2:13">
      <c r="B2510" s="11" t="s">
        <v>12</v>
      </c>
      <c r="C2510" s="12"/>
      <c r="D2510" s="28"/>
      <c r="E2510" s="28"/>
      <c r="F2510" s="28"/>
      <c r="G2510" s="10"/>
      <c r="H2510" s="15">
        <v>37.42</v>
      </c>
      <c r="I2510" s="10">
        <f t="shared" si="806"/>
        <v>0</v>
      </c>
    </row>
    <row r="2511" spans="2:13">
      <c r="B2511" s="11" t="s">
        <v>11</v>
      </c>
      <c r="C2511" s="12"/>
      <c r="D2511" s="28"/>
      <c r="E2511" s="28"/>
      <c r="F2511" s="28"/>
      <c r="G2511" s="10">
        <v>1</v>
      </c>
      <c r="H2511" s="15">
        <f>SUM(I2483:I2510)*0.01</f>
        <v>0</v>
      </c>
      <c r="I2511" s="10">
        <f>SUM(G2511*H2511)</f>
        <v>0</v>
      </c>
    </row>
    <row r="2512" spans="2:13" s="2" customFormat="1" ht="13.6">
      <c r="B2512" s="8" t="s">
        <v>10</v>
      </c>
      <c r="D2512" s="27"/>
      <c r="E2512" s="27"/>
      <c r="F2512" s="27"/>
      <c r="G2512" s="6">
        <f>SUM(G2506:G2509)</f>
        <v>0</v>
      </c>
      <c r="H2512" s="14"/>
      <c r="I2512" s="6">
        <f>SUM(I2483:I2511)</f>
        <v>0</v>
      </c>
      <c r="J2512" s="6">
        <f>SUM(I2512)*I2481</f>
        <v>0</v>
      </c>
      <c r="K2512" s="6">
        <f>SUM(K2506:K2511)</f>
        <v>0</v>
      </c>
      <c r="L2512" s="6">
        <f t="shared" ref="L2512" si="807">SUM(L2506:L2511)</f>
        <v>0</v>
      </c>
      <c r="M2512" s="6">
        <f t="shared" ref="M2512" si="808">SUM(M2506:M2511)</f>
        <v>0</v>
      </c>
    </row>
    <row r="2513" spans="1:13" ht="15.65">
      <c r="A2513" s="3" t="s">
        <v>9</v>
      </c>
      <c r="B2513" s="78">
        <f>'JMS SHEDULE OF WORKS'!D16</f>
        <v>0</v>
      </c>
      <c r="D2513" s="26">
        <f>'JMS SHEDULE OF WORKS'!F16</f>
        <v>0</v>
      </c>
      <c r="F2513" s="79">
        <f>'JMS SHEDULE OF WORKS'!I16</f>
        <v>0</v>
      </c>
      <c r="H2513" s="13" t="s">
        <v>22</v>
      </c>
      <c r="I2513" s="24">
        <f>'JMS SHEDULE OF WORKS'!G16</f>
        <v>0</v>
      </c>
    </row>
    <row r="2514" spans="1:13" s="2" customFormat="1" ht="13.6">
      <c r="A2514" s="77" t="str">
        <f>'JMS SHEDULE OF WORKS'!A16</f>
        <v>6897/14</v>
      </c>
      <c r="B2514" s="8" t="s">
        <v>3</v>
      </c>
      <c r="C2514" s="2" t="s">
        <v>4</v>
      </c>
      <c r="D2514" s="27" t="s">
        <v>5</v>
      </c>
      <c r="E2514" s="27" t="s">
        <v>5</v>
      </c>
      <c r="F2514" s="27" t="s">
        <v>23</v>
      </c>
      <c r="G2514" s="6" t="s">
        <v>6</v>
      </c>
      <c r="H2514" s="14" t="s">
        <v>7</v>
      </c>
      <c r="I2514" s="6" t="s">
        <v>8</v>
      </c>
      <c r="J2514" s="6"/>
      <c r="K2514" s="6" t="s">
        <v>18</v>
      </c>
      <c r="L2514" s="6" t="s">
        <v>19</v>
      </c>
      <c r="M2514" s="6" t="s">
        <v>20</v>
      </c>
    </row>
    <row r="2515" spans="1:13">
      <c r="A2515" s="30" t="s">
        <v>24</v>
      </c>
      <c r="B2515" s="11"/>
      <c r="C2515" s="12"/>
      <c r="D2515" s="28"/>
      <c r="E2515" s="28"/>
      <c r="F2515" s="28">
        <f t="shared" ref="F2515:F2520" si="809">SUM(D2515*E2515)</f>
        <v>0</v>
      </c>
      <c r="G2515" s="10"/>
      <c r="H2515" s="15"/>
      <c r="I2515" s="10">
        <f t="shared" ref="I2515:I2520" si="810">SUM(F2515*G2515)*H2515</f>
        <v>0</v>
      </c>
    </row>
    <row r="2516" spans="1:13">
      <c r="A2516" s="30" t="s">
        <v>24</v>
      </c>
      <c r="B2516" s="11"/>
      <c r="C2516" s="12"/>
      <c r="D2516" s="28"/>
      <c r="E2516" s="28"/>
      <c r="F2516" s="28">
        <f t="shared" si="809"/>
        <v>0</v>
      </c>
      <c r="G2516" s="10"/>
      <c r="H2516" s="15"/>
      <c r="I2516" s="10">
        <f t="shared" si="810"/>
        <v>0</v>
      </c>
    </row>
    <row r="2517" spans="1:13">
      <c r="A2517" s="30" t="s">
        <v>24</v>
      </c>
      <c r="B2517" s="11"/>
      <c r="C2517" s="12"/>
      <c r="D2517" s="28"/>
      <c r="E2517" s="28"/>
      <c r="F2517" s="28">
        <f t="shared" si="809"/>
        <v>0</v>
      </c>
      <c r="G2517" s="10"/>
      <c r="H2517" s="15"/>
      <c r="I2517" s="10">
        <f t="shared" si="810"/>
        <v>0</v>
      </c>
    </row>
    <row r="2518" spans="1:13">
      <c r="A2518" s="31" t="s">
        <v>25</v>
      </c>
      <c r="B2518" s="11"/>
      <c r="C2518" s="12"/>
      <c r="D2518" s="28"/>
      <c r="E2518" s="28"/>
      <c r="F2518" s="28">
        <f t="shared" si="809"/>
        <v>0</v>
      </c>
      <c r="G2518" s="10"/>
      <c r="H2518" s="15"/>
      <c r="I2518" s="10">
        <f t="shared" si="810"/>
        <v>0</v>
      </c>
    </row>
    <row r="2519" spans="1:13">
      <c r="A2519" s="31" t="s">
        <v>25</v>
      </c>
      <c r="B2519" s="11"/>
      <c r="C2519" s="12"/>
      <c r="D2519" s="28"/>
      <c r="E2519" s="28"/>
      <c r="F2519" s="28">
        <f t="shared" si="809"/>
        <v>0</v>
      </c>
      <c r="G2519" s="10"/>
      <c r="H2519" s="15"/>
      <c r="I2519" s="10">
        <f t="shared" si="810"/>
        <v>0</v>
      </c>
    </row>
    <row r="2520" spans="1:13">
      <c r="A2520" s="31" t="s">
        <v>25</v>
      </c>
      <c r="B2520" s="11"/>
      <c r="C2520" s="12"/>
      <c r="D2520" s="28"/>
      <c r="E2520" s="28"/>
      <c r="F2520" s="28">
        <f t="shared" si="809"/>
        <v>0</v>
      </c>
      <c r="G2520" s="10"/>
      <c r="H2520" s="15"/>
      <c r="I2520" s="10">
        <f t="shared" si="810"/>
        <v>0</v>
      </c>
    </row>
    <row r="2521" spans="1:13">
      <c r="A2521" s="31" t="s">
        <v>39</v>
      </c>
      <c r="B2521" s="11"/>
      <c r="C2521" s="12"/>
      <c r="D2521" s="28"/>
      <c r="E2521" s="28"/>
      <c r="F2521" s="28"/>
      <c r="G2521" s="10"/>
      <c r="H2521" s="15"/>
      <c r="I2521" s="10">
        <f t="shared" ref="I2521:I2523" si="811">SUM(G2521*H2521)</f>
        <v>0</v>
      </c>
    </row>
    <row r="2522" spans="1:13">
      <c r="A2522" s="31" t="s">
        <v>39</v>
      </c>
      <c r="B2522" s="11"/>
      <c r="C2522" s="12"/>
      <c r="D2522" s="28"/>
      <c r="E2522" s="28"/>
      <c r="F2522" s="28"/>
      <c r="G2522" s="10"/>
      <c r="H2522" s="15"/>
      <c r="I2522" s="10">
        <f t="shared" si="811"/>
        <v>0</v>
      </c>
    </row>
    <row r="2523" spans="1:13">
      <c r="A2523" s="31" t="s">
        <v>39</v>
      </c>
      <c r="B2523" s="11"/>
      <c r="C2523" s="12"/>
      <c r="D2523" s="28"/>
      <c r="E2523" s="28"/>
      <c r="F2523" s="28"/>
      <c r="G2523" s="10"/>
      <c r="H2523" s="15"/>
      <c r="I2523" s="10">
        <f t="shared" si="811"/>
        <v>0</v>
      </c>
    </row>
    <row r="2524" spans="1:13">
      <c r="A2524" s="32" t="s">
        <v>28</v>
      </c>
      <c r="B2524" s="11"/>
      <c r="C2524" s="12"/>
      <c r="D2524" s="28"/>
      <c r="E2524" s="28"/>
      <c r="F2524" s="28"/>
      <c r="G2524" s="10"/>
      <c r="H2524" s="15"/>
      <c r="I2524" s="10">
        <f t="shared" ref="I2524:I2542" si="812">SUM(G2524*H2524)</f>
        <v>0</v>
      </c>
    </row>
    <row r="2525" spans="1:13">
      <c r="A2525" s="32" t="s">
        <v>28</v>
      </c>
      <c r="B2525" s="11"/>
      <c r="C2525" s="12"/>
      <c r="D2525" s="28"/>
      <c r="E2525" s="28"/>
      <c r="F2525" s="28"/>
      <c r="G2525" s="10"/>
      <c r="H2525" s="15"/>
      <c r="I2525" s="10">
        <f t="shared" si="812"/>
        <v>0</v>
      </c>
    </row>
    <row r="2526" spans="1:13">
      <c r="A2526" s="32" t="s">
        <v>28</v>
      </c>
      <c r="B2526" s="11"/>
      <c r="C2526" s="12"/>
      <c r="D2526" s="28"/>
      <c r="E2526" s="28"/>
      <c r="F2526" s="28"/>
      <c r="G2526" s="10"/>
      <c r="H2526" s="15"/>
      <c r="I2526" s="10">
        <f t="shared" si="812"/>
        <v>0</v>
      </c>
    </row>
    <row r="2527" spans="1:13">
      <c r="A2527" t="s">
        <v>26</v>
      </c>
      <c r="B2527" s="11"/>
      <c r="C2527" s="12"/>
      <c r="D2527" s="28"/>
      <c r="E2527" s="28"/>
      <c r="F2527" s="28"/>
      <c r="G2527" s="33">
        <v>0.1</v>
      </c>
      <c r="H2527" s="15">
        <f>SUM(I2524:I2526)</f>
        <v>0</v>
      </c>
      <c r="I2527" s="10">
        <f t="shared" si="812"/>
        <v>0</v>
      </c>
    </row>
    <row r="2528" spans="1:13">
      <c r="B2528" s="11" t="s">
        <v>27</v>
      </c>
      <c r="C2528" s="12"/>
      <c r="D2528" s="28"/>
      <c r="E2528" s="28"/>
      <c r="F2528" s="28"/>
      <c r="G2528" s="10"/>
      <c r="H2528" s="15"/>
      <c r="I2528" s="10">
        <f t="shared" si="812"/>
        <v>0</v>
      </c>
    </row>
    <row r="2529" spans="2:13">
      <c r="B2529" s="11" t="s">
        <v>13</v>
      </c>
      <c r="C2529" s="12" t="s">
        <v>14</v>
      </c>
      <c r="D2529" s="28" t="s">
        <v>29</v>
      </c>
      <c r="E2529" s="28"/>
      <c r="F2529" s="28">
        <f>SUM(G2515:G2517)</f>
        <v>0</v>
      </c>
      <c r="G2529" s="34">
        <f>SUM(F2529)/20</f>
        <v>0</v>
      </c>
      <c r="H2529" s="23"/>
      <c r="I2529" s="10">
        <f t="shared" si="812"/>
        <v>0</v>
      </c>
    </row>
    <row r="2530" spans="2:13">
      <c r="B2530" s="11" t="s">
        <v>13</v>
      </c>
      <c r="C2530" s="12" t="s">
        <v>14</v>
      </c>
      <c r="D2530" s="28" t="s">
        <v>30</v>
      </c>
      <c r="E2530" s="28"/>
      <c r="F2530" s="28">
        <f>SUM(G2518:G2520)</f>
        <v>0</v>
      </c>
      <c r="G2530" s="34">
        <f>SUM(F2530)/10</f>
        <v>0</v>
      </c>
      <c r="H2530" s="23"/>
      <c r="I2530" s="10">
        <f t="shared" si="812"/>
        <v>0</v>
      </c>
    </row>
    <row r="2531" spans="2:13">
      <c r="B2531" s="11" t="s">
        <v>13</v>
      </c>
      <c r="C2531" s="12" t="s">
        <v>14</v>
      </c>
      <c r="D2531" s="28" t="s">
        <v>60</v>
      </c>
      <c r="E2531" s="28"/>
      <c r="F2531" s="81"/>
      <c r="G2531" s="34">
        <f>SUM(F2531)*0.25</f>
        <v>0</v>
      </c>
      <c r="H2531" s="23"/>
      <c r="I2531" s="10">
        <f t="shared" si="812"/>
        <v>0</v>
      </c>
    </row>
    <row r="2532" spans="2:13">
      <c r="B2532" s="11" t="s">
        <v>13</v>
      </c>
      <c r="C2532" s="12" t="s">
        <v>14</v>
      </c>
      <c r="D2532" s="28"/>
      <c r="E2532" s="28"/>
      <c r="F2532" s="28"/>
      <c r="G2532" s="34"/>
      <c r="H2532" s="23"/>
      <c r="I2532" s="10">
        <f t="shared" si="812"/>
        <v>0</v>
      </c>
    </row>
    <row r="2533" spans="2:13">
      <c r="B2533" s="11" t="s">
        <v>13</v>
      </c>
      <c r="C2533" s="12" t="s">
        <v>15</v>
      </c>
      <c r="D2533" s="28"/>
      <c r="E2533" s="28"/>
      <c r="F2533" s="28"/>
      <c r="G2533" s="34"/>
      <c r="H2533" s="23"/>
      <c r="I2533" s="10">
        <f t="shared" si="812"/>
        <v>0</v>
      </c>
    </row>
    <row r="2534" spans="2:13">
      <c r="B2534" s="11" t="s">
        <v>13</v>
      </c>
      <c r="C2534" s="12" t="s">
        <v>15</v>
      </c>
      <c r="D2534" s="28"/>
      <c r="E2534" s="28"/>
      <c r="F2534" s="28"/>
      <c r="G2534" s="34"/>
      <c r="H2534" s="23"/>
      <c r="I2534" s="10">
        <f t="shared" si="812"/>
        <v>0</v>
      </c>
    </row>
    <row r="2535" spans="2:13">
      <c r="B2535" s="11" t="s">
        <v>13</v>
      </c>
      <c r="C2535" s="12" t="s">
        <v>15</v>
      </c>
      <c r="D2535" s="28"/>
      <c r="E2535" s="28"/>
      <c r="F2535" s="28"/>
      <c r="G2535" s="34"/>
      <c r="H2535" s="23"/>
      <c r="I2535" s="10">
        <f t="shared" si="812"/>
        <v>0</v>
      </c>
    </row>
    <row r="2536" spans="2:13">
      <c r="B2536" s="11" t="s">
        <v>13</v>
      </c>
      <c r="C2536" s="12" t="s">
        <v>16</v>
      </c>
      <c r="D2536" s="28"/>
      <c r="E2536" s="28"/>
      <c r="F2536" s="28"/>
      <c r="G2536" s="34"/>
      <c r="H2536" s="23"/>
      <c r="I2536" s="10">
        <f t="shared" si="812"/>
        <v>0</v>
      </c>
    </row>
    <row r="2537" spans="2:13">
      <c r="B2537" s="11" t="s">
        <v>13</v>
      </c>
      <c r="C2537" s="12" t="s">
        <v>16</v>
      </c>
      <c r="D2537" s="28"/>
      <c r="E2537" s="28"/>
      <c r="F2537" s="28"/>
      <c r="G2537" s="34"/>
      <c r="H2537" s="23"/>
      <c r="I2537" s="10">
        <f t="shared" si="812"/>
        <v>0</v>
      </c>
    </row>
    <row r="2538" spans="2:13">
      <c r="B2538" s="11" t="s">
        <v>21</v>
      </c>
      <c r="C2538" s="12" t="s">
        <v>14</v>
      </c>
      <c r="D2538" s="28"/>
      <c r="E2538" s="28"/>
      <c r="F2538" s="28"/>
      <c r="G2538" s="22">
        <f>SUM(G2529:G2532)</f>
        <v>0</v>
      </c>
      <c r="H2538" s="15">
        <v>37.42</v>
      </c>
      <c r="I2538" s="10">
        <f t="shared" si="812"/>
        <v>0</v>
      </c>
      <c r="K2538" s="5">
        <f>SUM(G2538)*I2513</f>
        <v>0</v>
      </c>
    </row>
    <row r="2539" spans="2:13">
      <c r="B2539" s="11" t="s">
        <v>21</v>
      </c>
      <c r="C2539" s="12" t="s">
        <v>15</v>
      </c>
      <c r="D2539" s="28"/>
      <c r="E2539" s="28"/>
      <c r="F2539" s="28"/>
      <c r="G2539" s="22">
        <f>SUM(G2533:G2535)</f>
        <v>0</v>
      </c>
      <c r="H2539" s="15">
        <v>37.42</v>
      </c>
      <c r="I2539" s="10">
        <f t="shared" si="812"/>
        <v>0</v>
      </c>
      <c r="L2539" s="5">
        <f>SUM(G2539)*I2513</f>
        <v>0</v>
      </c>
    </row>
    <row r="2540" spans="2:13">
      <c r="B2540" s="11" t="s">
        <v>21</v>
      </c>
      <c r="C2540" s="12" t="s">
        <v>16</v>
      </c>
      <c r="D2540" s="28"/>
      <c r="E2540" s="28"/>
      <c r="F2540" s="28"/>
      <c r="G2540" s="22">
        <f>SUM(G2536:G2537)</f>
        <v>0</v>
      </c>
      <c r="H2540" s="15">
        <v>37.42</v>
      </c>
      <c r="I2540" s="10">
        <f t="shared" si="812"/>
        <v>0</v>
      </c>
      <c r="M2540" s="5">
        <f>SUM(G2540)*I2513</f>
        <v>0</v>
      </c>
    </row>
    <row r="2541" spans="2:13">
      <c r="B2541" s="11" t="s">
        <v>13</v>
      </c>
      <c r="C2541" s="12" t="s">
        <v>17</v>
      </c>
      <c r="D2541" s="28"/>
      <c r="E2541" s="28"/>
      <c r="F2541" s="28"/>
      <c r="G2541" s="34"/>
      <c r="H2541" s="15">
        <v>37.42</v>
      </c>
      <c r="I2541" s="10">
        <f t="shared" si="812"/>
        <v>0</v>
      </c>
      <c r="L2541" s="5">
        <f>SUM(G2541)*I2513</f>
        <v>0</v>
      </c>
    </row>
    <row r="2542" spans="2:13">
      <c r="B2542" s="11" t="s">
        <v>12</v>
      </c>
      <c r="C2542" s="12"/>
      <c r="D2542" s="28"/>
      <c r="E2542" s="28"/>
      <c r="F2542" s="28"/>
      <c r="G2542" s="10"/>
      <c r="H2542" s="15">
        <v>37.42</v>
      </c>
      <c r="I2542" s="10">
        <f t="shared" si="812"/>
        <v>0</v>
      </c>
    </row>
    <row r="2543" spans="2:13">
      <c r="B2543" s="11" t="s">
        <v>11</v>
      </c>
      <c r="C2543" s="12"/>
      <c r="D2543" s="28"/>
      <c r="E2543" s="28"/>
      <c r="F2543" s="28"/>
      <c r="G2543" s="10">
        <v>1</v>
      </c>
      <c r="H2543" s="15">
        <f>SUM(I2515:I2542)*0.01</f>
        <v>0</v>
      </c>
      <c r="I2543" s="10">
        <f>SUM(G2543*H2543)</f>
        <v>0</v>
      </c>
    </row>
    <row r="2544" spans="2:13" s="2" customFormat="1" ht="13.6">
      <c r="B2544" s="8" t="s">
        <v>10</v>
      </c>
      <c r="D2544" s="27"/>
      <c r="E2544" s="27"/>
      <c r="F2544" s="27"/>
      <c r="G2544" s="6">
        <f>SUM(G2538:G2541)</f>
        <v>0</v>
      </c>
      <c r="H2544" s="14"/>
      <c r="I2544" s="6">
        <f>SUM(I2515:I2543)</f>
        <v>0</v>
      </c>
      <c r="J2544" s="6">
        <f>SUM(I2544)*I2513</f>
        <v>0</v>
      </c>
      <c r="K2544" s="6">
        <f>SUM(K2538:K2543)</f>
        <v>0</v>
      </c>
      <c r="L2544" s="6">
        <f t="shared" ref="L2544" si="813">SUM(L2538:L2543)</f>
        <v>0</v>
      </c>
      <c r="M2544" s="6">
        <f t="shared" ref="M2544" si="814">SUM(M2538:M2543)</f>
        <v>0</v>
      </c>
    </row>
    <row r="2545" spans="1:13" ht="15.65">
      <c r="A2545" s="3" t="s">
        <v>9</v>
      </c>
      <c r="B2545" s="78">
        <f>'JMS SHEDULE OF WORKS'!D17</f>
        <v>0</v>
      </c>
      <c r="D2545" s="26">
        <f>'JMS SHEDULE OF WORKS'!F17</f>
        <v>0</v>
      </c>
      <c r="F2545" s="79">
        <f>'JMS SHEDULE OF WORKS'!I17</f>
        <v>0</v>
      </c>
      <c r="H2545" s="13" t="s">
        <v>22</v>
      </c>
      <c r="I2545" s="24">
        <f>'JMS SHEDULE OF WORKS'!G17</f>
        <v>0</v>
      </c>
    </row>
    <row r="2546" spans="1:13" s="2" customFormat="1" ht="13.6">
      <c r="A2546" s="77" t="str">
        <f>'JMS SHEDULE OF WORKS'!A17</f>
        <v>6897/15</v>
      </c>
      <c r="B2546" s="8" t="s">
        <v>3</v>
      </c>
      <c r="C2546" s="2" t="s">
        <v>4</v>
      </c>
      <c r="D2546" s="27" t="s">
        <v>5</v>
      </c>
      <c r="E2546" s="27" t="s">
        <v>5</v>
      </c>
      <c r="F2546" s="27" t="s">
        <v>23</v>
      </c>
      <c r="G2546" s="6" t="s">
        <v>6</v>
      </c>
      <c r="H2546" s="14" t="s">
        <v>7</v>
      </c>
      <c r="I2546" s="6" t="s">
        <v>8</v>
      </c>
      <c r="J2546" s="6"/>
      <c r="K2546" s="6" t="s">
        <v>18</v>
      </c>
      <c r="L2546" s="6" t="s">
        <v>19</v>
      </c>
      <c r="M2546" s="6" t="s">
        <v>20</v>
      </c>
    </row>
    <row r="2547" spans="1:13">
      <c r="A2547" s="30" t="s">
        <v>24</v>
      </c>
      <c r="B2547" s="11"/>
      <c r="C2547" s="12"/>
      <c r="D2547" s="28"/>
      <c r="E2547" s="28"/>
      <c r="F2547" s="28">
        <f t="shared" ref="F2547:F2552" si="815">SUM(D2547*E2547)</f>
        <v>0</v>
      </c>
      <c r="G2547" s="10"/>
      <c r="H2547" s="15"/>
      <c r="I2547" s="10">
        <f t="shared" ref="I2547:I2552" si="816">SUM(F2547*G2547)*H2547</f>
        <v>0</v>
      </c>
    </row>
    <row r="2548" spans="1:13">
      <c r="A2548" s="30" t="s">
        <v>24</v>
      </c>
      <c r="B2548" s="11"/>
      <c r="C2548" s="12"/>
      <c r="D2548" s="28"/>
      <c r="E2548" s="28"/>
      <c r="F2548" s="28">
        <f t="shared" si="815"/>
        <v>0</v>
      </c>
      <c r="G2548" s="10"/>
      <c r="H2548" s="15"/>
      <c r="I2548" s="10">
        <f t="shared" si="816"/>
        <v>0</v>
      </c>
    </row>
    <row r="2549" spans="1:13">
      <c r="A2549" s="30" t="s">
        <v>24</v>
      </c>
      <c r="B2549" s="11"/>
      <c r="C2549" s="12"/>
      <c r="D2549" s="28"/>
      <c r="E2549" s="28"/>
      <c r="F2549" s="28">
        <f t="shared" si="815"/>
        <v>0</v>
      </c>
      <c r="G2549" s="10"/>
      <c r="H2549" s="15"/>
      <c r="I2549" s="10">
        <f t="shared" si="816"/>
        <v>0</v>
      </c>
    </row>
    <row r="2550" spans="1:13">
      <c r="A2550" s="31" t="s">
        <v>25</v>
      </c>
      <c r="B2550" s="11"/>
      <c r="C2550" s="12"/>
      <c r="D2550" s="28"/>
      <c r="E2550" s="28"/>
      <c r="F2550" s="28">
        <f t="shared" si="815"/>
        <v>0</v>
      </c>
      <c r="G2550" s="10"/>
      <c r="H2550" s="15"/>
      <c r="I2550" s="10">
        <f t="shared" si="816"/>
        <v>0</v>
      </c>
    </row>
    <row r="2551" spans="1:13">
      <c r="A2551" s="31" t="s">
        <v>25</v>
      </c>
      <c r="B2551" s="11"/>
      <c r="C2551" s="12"/>
      <c r="D2551" s="28"/>
      <c r="E2551" s="28"/>
      <c r="F2551" s="28">
        <f t="shared" si="815"/>
        <v>0</v>
      </c>
      <c r="G2551" s="10"/>
      <c r="H2551" s="15"/>
      <c r="I2551" s="10">
        <f t="shared" si="816"/>
        <v>0</v>
      </c>
    </row>
    <row r="2552" spans="1:13">
      <c r="A2552" s="31" t="s">
        <v>25</v>
      </c>
      <c r="B2552" s="11"/>
      <c r="C2552" s="12"/>
      <c r="D2552" s="28"/>
      <c r="E2552" s="28"/>
      <c r="F2552" s="28">
        <f t="shared" si="815"/>
        <v>0</v>
      </c>
      <c r="G2552" s="10"/>
      <c r="H2552" s="15"/>
      <c r="I2552" s="10">
        <f t="shared" si="816"/>
        <v>0</v>
      </c>
    </row>
    <row r="2553" spans="1:13">
      <c r="A2553" s="31" t="s">
        <v>39</v>
      </c>
      <c r="B2553" s="11"/>
      <c r="C2553" s="12"/>
      <c r="D2553" s="28"/>
      <c r="E2553" s="28"/>
      <c r="F2553" s="28"/>
      <c r="G2553" s="10"/>
      <c r="H2553" s="15"/>
      <c r="I2553" s="10">
        <f t="shared" ref="I2553:I2555" si="817">SUM(G2553*H2553)</f>
        <v>0</v>
      </c>
    </row>
    <row r="2554" spans="1:13">
      <c r="A2554" s="31" t="s">
        <v>39</v>
      </c>
      <c r="B2554" s="11"/>
      <c r="C2554" s="12"/>
      <c r="D2554" s="28"/>
      <c r="E2554" s="28"/>
      <c r="F2554" s="28"/>
      <c r="G2554" s="10"/>
      <c r="H2554" s="15"/>
      <c r="I2554" s="10">
        <f t="shared" si="817"/>
        <v>0</v>
      </c>
    </row>
    <row r="2555" spans="1:13">
      <c r="A2555" s="31" t="s">
        <v>39</v>
      </c>
      <c r="B2555" s="11"/>
      <c r="C2555" s="12"/>
      <c r="D2555" s="28"/>
      <c r="E2555" s="28"/>
      <c r="F2555" s="28"/>
      <c r="G2555" s="10"/>
      <c r="H2555" s="15"/>
      <c r="I2555" s="10">
        <f t="shared" si="817"/>
        <v>0</v>
      </c>
    </row>
    <row r="2556" spans="1:13">
      <c r="A2556" s="32" t="s">
        <v>28</v>
      </c>
      <c r="B2556" s="11"/>
      <c r="C2556" s="12"/>
      <c r="D2556" s="28"/>
      <c r="E2556" s="28"/>
      <c r="F2556" s="28"/>
      <c r="G2556" s="10"/>
      <c r="H2556" s="15"/>
      <c r="I2556" s="10">
        <f t="shared" ref="I2556:I2574" si="818">SUM(G2556*H2556)</f>
        <v>0</v>
      </c>
    </row>
    <row r="2557" spans="1:13">
      <c r="A2557" s="32" t="s">
        <v>28</v>
      </c>
      <c r="B2557" s="11"/>
      <c r="C2557" s="12"/>
      <c r="D2557" s="28"/>
      <c r="E2557" s="28"/>
      <c r="F2557" s="28"/>
      <c r="G2557" s="10"/>
      <c r="H2557" s="15"/>
      <c r="I2557" s="10">
        <f t="shared" si="818"/>
        <v>0</v>
      </c>
    </row>
    <row r="2558" spans="1:13">
      <c r="A2558" s="32" t="s">
        <v>28</v>
      </c>
      <c r="B2558" s="11"/>
      <c r="C2558" s="12"/>
      <c r="D2558" s="28"/>
      <c r="E2558" s="28"/>
      <c r="F2558" s="28"/>
      <c r="G2558" s="10"/>
      <c r="H2558" s="15"/>
      <c r="I2558" s="10">
        <f t="shared" si="818"/>
        <v>0</v>
      </c>
    </row>
    <row r="2559" spans="1:13">
      <c r="A2559" t="s">
        <v>26</v>
      </c>
      <c r="B2559" s="11"/>
      <c r="C2559" s="12"/>
      <c r="D2559" s="28"/>
      <c r="E2559" s="28"/>
      <c r="F2559" s="28"/>
      <c r="G2559" s="33">
        <v>0.1</v>
      </c>
      <c r="H2559" s="15">
        <f>SUM(I2556:I2558)</f>
        <v>0</v>
      </c>
      <c r="I2559" s="10">
        <f t="shared" si="818"/>
        <v>0</v>
      </c>
    </row>
    <row r="2560" spans="1:13">
      <c r="B2560" s="11" t="s">
        <v>27</v>
      </c>
      <c r="C2560" s="12"/>
      <c r="D2560" s="28"/>
      <c r="E2560" s="28"/>
      <c r="F2560" s="28"/>
      <c r="G2560" s="10"/>
      <c r="H2560" s="15"/>
      <c r="I2560" s="10">
        <f t="shared" si="818"/>
        <v>0</v>
      </c>
    </row>
    <row r="2561" spans="2:13">
      <c r="B2561" s="11" t="s">
        <v>13</v>
      </c>
      <c r="C2561" s="12" t="s">
        <v>14</v>
      </c>
      <c r="D2561" s="28" t="s">
        <v>29</v>
      </c>
      <c r="E2561" s="28"/>
      <c r="F2561" s="28">
        <f>SUM(G2547:G2549)</f>
        <v>0</v>
      </c>
      <c r="G2561" s="34">
        <f>SUM(F2561)/20</f>
        <v>0</v>
      </c>
      <c r="H2561" s="23"/>
      <c r="I2561" s="10">
        <f t="shared" si="818"/>
        <v>0</v>
      </c>
    </row>
    <row r="2562" spans="2:13">
      <c r="B2562" s="11" t="s">
        <v>13</v>
      </c>
      <c r="C2562" s="12" t="s">
        <v>14</v>
      </c>
      <c r="D2562" s="28" t="s">
        <v>30</v>
      </c>
      <c r="E2562" s="28"/>
      <c r="F2562" s="28">
        <f>SUM(G2550:G2552)</f>
        <v>0</v>
      </c>
      <c r="G2562" s="34">
        <f>SUM(F2562)/10</f>
        <v>0</v>
      </c>
      <c r="H2562" s="23"/>
      <c r="I2562" s="10">
        <f t="shared" si="818"/>
        <v>0</v>
      </c>
    </row>
    <row r="2563" spans="2:13">
      <c r="B2563" s="11" t="s">
        <v>13</v>
      </c>
      <c r="C2563" s="12" t="s">
        <v>14</v>
      </c>
      <c r="D2563" s="28" t="s">
        <v>60</v>
      </c>
      <c r="E2563" s="28"/>
      <c r="F2563" s="81"/>
      <c r="G2563" s="34">
        <f>SUM(F2563)*0.25</f>
        <v>0</v>
      </c>
      <c r="H2563" s="23"/>
      <c r="I2563" s="10">
        <f t="shared" si="818"/>
        <v>0</v>
      </c>
    </row>
    <row r="2564" spans="2:13">
      <c r="B2564" s="11" t="s">
        <v>13</v>
      </c>
      <c r="C2564" s="12" t="s">
        <v>14</v>
      </c>
      <c r="D2564" s="28"/>
      <c r="E2564" s="28"/>
      <c r="F2564" s="28"/>
      <c r="G2564" s="34"/>
      <c r="H2564" s="23"/>
      <c r="I2564" s="10">
        <f t="shared" si="818"/>
        <v>0</v>
      </c>
    </row>
    <row r="2565" spans="2:13">
      <c r="B2565" s="11" t="s">
        <v>13</v>
      </c>
      <c r="C2565" s="12" t="s">
        <v>15</v>
      </c>
      <c r="D2565" s="28"/>
      <c r="E2565" s="28"/>
      <c r="F2565" s="28"/>
      <c r="G2565" s="34"/>
      <c r="H2565" s="23"/>
      <c r="I2565" s="10">
        <f t="shared" si="818"/>
        <v>0</v>
      </c>
    </row>
    <row r="2566" spans="2:13">
      <c r="B2566" s="11" t="s">
        <v>13</v>
      </c>
      <c r="C2566" s="12" t="s">
        <v>15</v>
      </c>
      <c r="D2566" s="28"/>
      <c r="E2566" s="28"/>
      <c r="F2566" s="28"/>
      <c r="G2566" s="34"/>
      <c r="H2566" s="23"/>
      <c r="I2566" s="10">
        <f t="shared" si="818"/>
        <v>0</v>
      </c>
    </row>
    <row r="2567" spans="2:13">
      <c r="B2567" s="11" t="s">
        <v>13</v>
      </c>
      <c r="C2567" s="12" t="s">
        <v>15</v>
      </c>
      <c r="D2567" s="28"/>
      <c r="E2567" s="28"/>
      <c r="F2567" s="28"/>
      <c r="G2567" s="34"/>
      <c r="H2567" s="23"/>
      <c r="I2567" s="10">
        <f t="shared" si="818"/>
        <v>0</v>
      </c>
    </row>
    <row r="2568" spans="2:13">
      <c r="B2568" s="11" t="s">
        <v>13</v>
      </c>
      <c r="C2568" s="12" t="s">
        <v>16</v>
      </c>
      <c r="D2568" s="28"/>
      <c r="E2568" s="28"/>
      <c r="F2568" s="28"/>
      <c r="G2568" s="34"/>
      <c r="H2568" s="23"/>
      <c r="I2568" s="10">
        <f t="shared" si="818"/>
        <v>0</v>
      </c>
    </row>
    <row r="2569" spans="2:13">
      <c r="B2569" s="11" t="s">
        <v>13</v>
      </c>
      <c r="C2569" s="12" t="s">
        <v>16</v>
      </c>
      <c r="D2569" s="28"/>
      <c r="E2569" s="28"/>
      <c r="F2569" s="28"/>
      <c r="G2569" s="34"/>
      <c r="H2569" s="23"/>
      <c r="I2569" s="10">
        <f t="shared" si="818"/>
        <v>0</v>
      </c>
    </row>
    <row r="2570" spans="2:13">
      <c r="B2570" s="11" t="s">
        <v>21</v>
      </c>
      <c r="C2570" s="12" t="s">
        <v>14</v>
      </c>
      <c r="D2570" s="28"/>
      <c r="E2570" s="28"/>
      <c r="F2570" s="28"/>
      <c r="G2570" s="22">
        <f>SUM(G2561:G2564)</f>
        <v>0</v>
      </c>
      <c r="H2570" s="15">
        <v>37.42</v>
      </c>
      <c r="I2570" s="10">
        <f t="shared" si="818"/>
        <v>0</v>
      </c>
      <c r="K2570" s="5">
        <f>SUM(G2570)*I2545</f>
        <v>0</v>
      </c>
    </row>
    <row r="2571" spans="2:13">
      <c r="B2571" s="11" t="s">
        <v>21</v>
      </c>
      <c r="C2571" s="12" t="s">
        <v>15</v>
      </c>
      <c r="D2571" s="28"/>
      <c r="E2571" s="28"/>
      <c r="F2571" s="28"/>
      <c r="G2571" s="22">
        <f>SUM(G2565:G2567)</f>
        <v>0</v>
      </c>
      <c r="H2571" s="15">
        <v>37.42</v>
      </c>
      <c r="I2571" s="10">
        <f t="shared" si="818"/>
        <v>0</v>
      </c>
      <c r="L2571" s="5">
        <f>SUM(G2571)*I2545</f>
        <v>0</v>
      </c>
    </row>
    <row r="2572" spans="2:13">
      <c r="B2572" s="11" t="s">
        <v>21</v>
      </c>
      <c r="C2572" s="12" t="s">
        <v>16</v>
      </c>
      <c r="D2572" s="28"/>
      <c r="E2572" s="28"/>
      <c r="F2572" s="28"/>
      <c r="G2572" s="22">
        <f>SUM(G2568:G2569)</f>
        <v>0</v>
      </c>
      <c r="H2572" s="15">
        <v>37.42</v>
      </c>
      <c r="I2572" s="10">
        <f t="shared" si="818"/>
        <v>0</v>
      </c>
      <c r="M2572" s="5">
        <f>SUM(G2572)*I2545</f>
        <v>0</v>
      </c>
    </row>
    <row r="2573" spans="2:13">
      <c r="B2573" s="11" t="s">
        <v>13</v>
      </c>
      <c r="C2573" s="12" t="s">
        <v>17</v>
      </c>
      <c r="D2573" s="28"/>
      <c r="E2573" s="28"/>
      <c r="F2573" s="28"/>
      <c r="G2573" s="34"/>
      <c r="H2573" s="15">
        <v>37.42</v>
      </c>
      <c r="I2573" s="10">
        <f t="shared" si="818"/>
        <v>0</v>
      </c>
      <c r="L2573" s="5">
        <f>SUM(G2573)*I2545</f>
        <v>0</v>
      </c>
    </row>
    <row r="2574" spans="2:13">
      <c r="B2574" s="11" t="s">
        <v>12</v>
      </c>
      <c r="C2574" s="12"/>
      <c r="D2574" s="28"/>
      <c r="E2574" s="28"/>
      <c r="F2574" s="28"/>
      <c r="G2574" s="10"/>
      <c r="H2574" s="15">
        <v>37.42</v>
      </c>
      <c r="I2574" s="10">
        <f t="shared" si="818"/>
        <v>0</v>
      </c>
    </row>
    <row r="2575" spans="2:13">
      <c r="B2575" s="11" t="s">
        <v>11</v>
      </c>
      <c r="C2575" s="12"/>
      <c r="D2575" s="28"/>
      <c r="E2575" s="28"/>
      <c r="F2575" s="28"/>
      <c r="G2575" s="10">
        <v>1</v>
      </c>
      <c r="H2575" s="15">
        <f>SUM(I2547:I2574)*0.01</f>
        <v>0</v>
      </c>
      <c r="I2575" s="10">
        <f>SUM(G2575*H2575)</f>
        <v>0</v>
      </c>
    </row>
    <row r="2576" spans="2:13" s="2" customFormat="1" ht="13.6">
      <c r="B2576" s="8" t="s">
        <v>10</v>
      </c>
      <c r="D2576" s="27"/>
      <c r="E2576" s="27"/>
      <c r="F2576" s="27"/>
      <c r="G2576" s="6">
        <f>SUM(G2570:G2573)</f>
        <v>0</v>
      </c>
      <c r="H2576" s="14"/>
      <c r="I2576" s="6">
        <f>SUM(I2547:I2575)</f>
        <v>0</v>
      </c>
      <c r="J2576" s="6">
        <f>SUM(I2576)*I2545</f>
        <v>0</v>
      </c>
      <c r="K2576" s="6">
        <f>SUM(K2570:K2575)</f>
        <v>0</v>
      </c>
      <c r="L2576" s="6">
        <f t="shared" ref="L2576" si="819">SUM(L2570:L2575)</f>
        <v>0</v>
      </c>
      <c r="M2576" s="6">
        <f t="shared" ref="M2576" si="820">SUM(M2570:M2575)</f>
        <v>0</v>
      </c>
    </row>
    <row r="2577" spans="1:13" ht="15.65">
      <c r="A2577" s="3" t="s">
        <v>9</v>
      </c>
      <c r="B2577" s="78">
        <f>'JMS SHEDULE OF WORKS'!D18</f>
        <v>0</v>
      </c>
      <c r="D2577" s="26">
        <f>'JMS SHEDULE OF WORKS'!F18</f>
        <v>0</v>
      </c>
      <c r="F2577" s="79">
        <f>'JMS SHEDULE OF WORKS'!I18</f>
        <v>0</v>
      </c>
      <c r="H2577" s="13" t="s">
        <v>22</v>
      </c>
      <c r="I2577" s="24">
        <f>'JMS SHEDULE OF WORKS'!G18</f>
        <v>0</v>
      </c>
    </row>
    <row r="2578" spans="1:13" s="2" customFormat="1" ht="13.6">
      <c r="A2578" s="77" t="str">
        <f>'JMS SHEDULE OF WORKS'!A18</f>
        <v>6897/16</v>
      </c>
      <c r="B2578" s="8" t="s">
        <v>3</v>
      </c>
      <c r="C2578" s="2" t="s">
        <v>4</v>
      </c>
      <c r="D2578" s="27" t="s">
        <v>5</v>
      </c>
      <c r="E2578" s="27" t="s">
        <v>5</v>
      </c>
      <c r="F2578" s="27" t="s">
        <v>23</v>
      </c>
      <c r="G2578" s="6" t="s">
        <v>6</v>
      </c>
      <c r="H2578" s="14" t="s">
        <v>7</v>
      </c>
      <c r="I2578" s="6" t="s">
        <v>8</v>
      </c>
      <c r="J2578" s="6"/>
      <c r="K2578" s="6" t="s">
        <v>18</v>
      </c>
      <c r="L2578" s="6" t="s">
        <v>19</v>
      </c>
      <c r="M2578" s="6" t="s">
        <v>20</v>
      </c>
    </row>
    <row r="2579" spans="1:13">
      <c r="A2579" s="30" t="s">
        <v>24</v>
      </c>
      <c r="B2579" s="11"/>
      <c r="C2579" s="12"/>
      <c r="D2579" s="28"/>
      <c r="E2579" s="28"/>
      <c r="F2579" s="28">
        <f t="shared" ref="F2579:F2584" si="821">SUM(D2579*E2579)</f>
        <v>0</v>
      </c>
      <c r="G2579" s="10"/>
      <c r="H2579" s="15"/>
      <c r="I2579" s="10">
        <f t="shared" ref="I2579:I2584" si="822">SUM(F2579*G2579)*H2579</f>
        <v>0</v>
      </c>
    </row>
    <row r="2580" spans="1:13">
      <c r="A2580" s="30" t="s">
        <v>24</v>
      </c>
      <c r="B2580" s="11"/>
      <c r="C2580" s="12"/>
      <c r="D2580" s="28"/>
      <c r="E2580" s="28"/>
      <c r="F2580" s="28">
        <f t="shared" si="821"/>
        <v>0</v>
      </c>
      <c r="G2580" s="10"/>
      <c r="H2580" s="15"/>
      <c r="I2580" s="10">
        <f t="shared" si="822"/>
        <v>0</v>
      </c>
    </row>
    <row r="2581" spans="1:13">
      <c r="A2581" s="30" t="s">
        <v>24</v>
      </c>
      <c r="B2581" s="11"/>
      <c r="C2581" s="12"/>
      <c r="D2581" s="28"/>
      <c r="E2581" s="28"/>
      <c r="F2581" s="28">
        <f t="shared" si="821"/>
        <v>0</v>
      </c>
      <c r="G2581" s="10"/>
      <c r="H2581" s="15"/>
      <c r="I2581" s="10">
        <f t="shared" si="822"/>
        <v>0</v>
      </c>
    </row>
    <row r="2582" spans="1:13">
      <c r="A2582" s="31" t="s">
        <v>25</v>
      </c>
      <c r="B2582" s="11"/>
      <c r="C2582" s="12"/>
      <c r="D2582" s="28"/>
      <c r="E2582" s="28"/>
      <c r="F2582" s="28">
        <f t="shared" si="821"/>
        <v>0</v>
      </c>
      <c r="G2582" s="10"/>
      <c r="H2582" s="15"/>
      <c r="I2582" s="10">
        <f t="shared" si="822"/>
        <v>0</v>
      </c>
    </row>
    <row r="2583" spans="1:13">
      <c r="A2583" s="31" t="s">
        <v>25</v>
      </c>
      <c r="B2583" s="11"/>
      <c r="C2583" s="12"/>
      <c r="D2583" s="28"/>
      <c r="E2583" s="28"/>
      <c r="F2583" s="28">
        <f t="shared" si="821"/>
        <v>0</v>
      </c>
      <c r="G2583" s="10"/>
      <c r="H2583" s="15"/>
      <c r="I2583" s="10">
        <f t="shared" si="822"/>
        <v>0</v>
      </c>
    </row>
    <row r="2584" spans="1:13">
      <c r="A2584" s="31" t="s">
        <v>25</v>
      </c>
      <c r="B2584" s="11"/>
      <c r="C2584" s="12"/>
      <c r="D2584" s="28"/>
      <c r="E2584" s="28"/>
      <c r="F2584" s="28">
        <f t="shared" si="821"/>
        <v>0</v>
      </c>
      <c r="G2584" s="10"/>
      <c r="H2584" s="15"/>
      <c r="I2584" s="10">
        <f t="shared" si="822"/>
        <v>0</v>
      </c>
    </row>
    <row r="2585" spans="1:13">
      <c r="A2585" s="31" t="s">
        <v>39</v>
      </c>
      <c r="B2585" s="11"/>
      <c r="C2585" s="12"/>
      <c r="D2585" s="28"/>
      <c r="E2585" s="28"/>
      <c r="F2585" s="28"/>
      <c r="G2585" s="10"/>
      <c r="H2585" s="15"/>
      <c r="I2585" s="10">
        <f t="shared" ref="I2585:I2587" si="823">SUM(G2585*H2585)</f>
        <v>0</v>
      </c>
    </row>
    <row r="2586" spans="1:13">
      <c r="A2586" s="31" t="s">
        <v>39</v>
      </c>
      <c r="B2586" s="11"/>
      <c r="C2586" s="12"/>
      <c r="D2586" s="28"/>
      <c r="E2586" s="28"/>
      <c r="F2586" s="28"/>
      <c r="G2586" s="10"/>
      <c r="H2586" s="15"/>
      <c r="I2586" s="10">
        <f t="shared" si="823"/>
        <v>0</v>
      </c>
    </row>
    <row r="2587" spans="1:13">
      <c r="A2587" s="31" t="s">
        <v>39</v>
      </c>
      <c r="B2587" s="11"/>
      <c r="C2587" s="12"/>
      <c r="D2587" s="28"/>
      <c r="E2587" s="28"/>
      <c r="F2587" s="28"/>
      <c r="G2587" s="10"/>
      <c r="H2587" s="15"/>
      <c r="I2587" s="10">
        <f t="shared" si="823"/>
        <v>0</v>
      </c>
    </row>
    <row r="2588" spans="1:13">
      <c r="A2588" s="32" t="s">
        <v>28</v>
      </c>
      <c r="B2588" s="11"/>
      <c r="C2588" s="12"/>
      <c r="D2588" s="28"/>
      <c r="E2588" s="28"/>
      <c r="F2588" s="28"/>
      <c r="G2588" s="10"/>
      <c r="H2588" s="15"/>
      <c r="I2588" s="10">
        <f t="shared" ref="I2588:I2606" si="824">SUM(G2588*H2588)</f>
        <v>0</v>
      </c>
    </row>
    <row r="2589" spans="1:13">
      <c r="A2589" s="32" t="s">
        <v>28</v>
      </c>
      <c r="B2589" s="11"/>
      <c r="C2589" s="12"/>
      <c r="D2589" s="28"/>
      <c r="E2589" s="28"/>
      <c r="F2589" s="28"/>
      <c r="G2589" s="10"/>
      <c r="H2589" s="15"/>
      <c r="I2589" s="10">
        <f t="shared" si="824"/>
        <v>0</v>
      </c>
    </row>
    <row r="2590" spans="1:13">
      <c r="A2590" s="32" t="s">
        <v>28</v>
      </c>
      <c r="B2590" s="11"/>
      <c r="C2590" s="12"/>
      <c r="D2590" s="28"/>
      <c r="E2590" s="28"/>
      <c r="F2590" s="28"/>
      <c r="G2590" s="10"/>
      <c r="H2590" s="15"/>
      <c r="I2590" s="10">
        <f t="shared" si="824"/>
        <v>0</v>
      </c>
    </row>
    <row r="2591" spans="1:13">
      <c r="A2591" t="s">
        <v>26</v>
      </c>
      <c r="B2591" s="11"/>
      <c r="C2591" s="12"/>
      <c r="D2591" s="28"/>
      <c r="E2591" s="28"/>
      <c r="F2591" s="28"/>
      <c r="G2591" s="33">
        <v>0.1</v>
      </c>
      <c r="H2591" s="15">
        <f>SUM(I2588:I2590)</f>
        <v>0</v>
      </c>
      <c r="I2591" s="10">
        <f t="shared" si="824"/>
        <v>0</v>
      </c>
    </row>
    <row r="2592" spans="1:13">
      <c r="B2592" s="11" t="s">
        <v>27</v>
      </c>
      <c r="C2592" s="12"/>
      <c r="D2592" s="28"/>
      <c r="E2592" s="28"/>
      <c r="F2592" s="28"/>
      <c r="G2592" s="10"/>
      <c r="H2592" s="15"/>
      <c r="I2592" s="10">
        <f t="shared" si="824"/>
        <v>0</v>
      </c>
    </row>
    <row r="2593" spans="2:13">
      <c r="B2593" s="11" t="s">
        <v>13</v>
      </c>
      <c r="C2593" s="12" t="s">
        <v>14</v>
      </c>
      <c r="D2593" s="28" t="s">
        <v>29</v>
      </c>
      <c r="E2593" s="28"/>
      <c r="F2593" s="28">
        <f>SUM(G2579:G2581)</f>
        <v>0</v>
      </c>
      <c r="G2593" s="34">
        <f>SUM(F2593)/20</f>
        <v>0</v>
      </c>
      <c r="H2593" s="23"/>
      <c r="I2593" s="10">
        <f t="shared" si="824"/>
        <v>0</v>
      </c>
    </row>
    <row r="2594" spans="2:13">
      <c r="B2594" s="11" t="s">
        <v>13</v>
      </c>
      <c r="C2594" s="12" t="s">
        <v>14</v>
      </c>
      <c r="D2594" s="28" t="s">
        <v>30</v>
      </c>
      <c r="E2594" s="28"/>
      <c r="F2594" s="28">
        <f>SUM(G2582:G2584)</f>
        <v>0</v>
      </c>
      <c r="G2594" s="34">
        <f>SUM(F2594)/10</f>
        <v>0</v>
      </c>
      <c r="H2594" s="23"/>
      <c r="I2594" s="10">
        <f t="shared" si="824"/>
        <v>0</v>
      </c>
    </row>
    <row r="2595" spans="2:13">
      <c r="B2595" s="11" t="s">
        <v>13</v>
      </c>
      <c r="C2595" s="12" t="s">
        <v>14</v>
      </c>
      <c r="D2595" s="28" t="s">
        <v>60</v>
      </c>
      <c r="E2595" s="28"/>
      <c r="F2595" s="81"/>
      <c r="G2595" s="34">
        <f>SUM(F2595)*0.25</f>
        <v>0</v>
      </c>
      <c r="H2595" s="23"/>
      <c r="I2595" s="10">
        <f t="shared" si="824"/>
        <v>0</v>
      </c>
    </row>
    <row r="2596" spans="2:13">
      <c r="B2596" s="11" t="s">
        <v>13</v>
      </c>
      <c r="C2596" s="12" t="s">
        <v>14</v>
      </c>
      <c r="D2596" s="28"/>
      <c r="E2596" s="28"/>
      <c r="F2596" s="28"/>
      <c r="G2596" s="34"/>
      <c r="H2596" s="23"/>
      <c r="I2596" s="10">
        <f t="shared" si="824"/>
        <v>0</v>
      </c>
    </row>
    <row r="2597" spans="2:13">
      <c r="B2597" s="11" t="s">
        <v>13</v>
      </c>
      <c r="C2597" s="12" t="s">
        <v>15</v>
      </c>
      <c r="D2597" s="28"/>
      <c r="E2597" s="28"/>
      <c r="F2597" s="28"/>
      <c r="G2597" s="34"/>
      <c r="H2597" s="23"/>
      <c r="I2597" s="10">
        <f t="shared" si="824"/>
        <v>0</v>
      </c>
    </row>
    <row r="2598" spans="2:13">
      <c r="B2598" s="11" t="s">
        <v>13</v>
      </c>
      <c r="C2598" s="12" t="s">
        <v>15</v>
      </c>
      <c r="D2598" s="28"/>
      <c r="E2598" s="28"/>
      <c r="F2598" s="28"/>
      <c r="G2598" s="34"/>
      <c r="H2598" s="23"/>
      <c r="I2598" s="10">
        <f t="shared" si="824"/>
        <v>0</v>
      </c>
    </row>
    <row r="2599" spans="2:13">
      <c r="B2599" s="11" t="s">
        <v>13</v>
      </c>
      <c r="C2599" s="12" t="s">
        <v>15</v>
      </c>
      <c r="D2599" s="28"/>
      <c r="E2599" s="28"/>
      <c r="F2599" s="28"/>
      <c r="G2599" s="34"/>
      <c r="H2599" s="23"/>
      <c r="I2599" s="10">
        <f t="shared" si="824"/>
        <v>0</v>
      </c>
    </row>
    <row r="2600" spans="2:13">
      <c r="B2600" s="11" t="s">
        <v>13</v>
      </c>
      <c r="C2600" s="12" t="s">
        <v>16</v>
      </c>
      <c r="D2600" s="28"/>
      <c r="E2600" s="28"/>
      <c r="F2600" s="28"/>
      <c r="G2600" s="34"/>
      <c r="H2600" s="23"/>
      <c r="I2600" s="10">
        <f t="shared" si="824"/>
        <v>0</v>
      </c>
    </row>
    <row r="2601" spans="2:13">
      <c r="B2601" s="11" t="s">
        <v>13</v>
      </c>
      <c r="C2601" s="12" t="s">
        <v>16</v>
      </c>
      <c r="D2601" s="28"/>
      <c r="E2601" s="28"/>
      <c r="F2601" s="28"/>
      <c r="G2601" s="34"/>
      <c r="H2601" s="23"/>
      <c r="I2601" s="10">
        <f t="shared" si="824"/>
        <v>0</v>
      </c>
    </row>
    <row r="2602" spans="2:13">
      <c r="B2602" s="11" t="s">
        <v>21</v>
      </c>
      <c r="C2602" s="12" t="s">
        <v>14</v>
      </c>
      <c r="D2602" s="28"/>
      <c r="E2602" s="28"/>
      <c r="F2602" s="28"/>
      <c r="G2602" s="22">
        <f>SUM(G2593:G2596)</f>
        <v>0</v>
      </c>
      <c r="H2602" s="15">
        <v>37.42</v>
      </c>
      <c r="I2602" s="10">
        <f t="shared" si="824"/>
        <v>0</v>
      </c>
      <c r="K2602" s="5">
        <f>SUM(G2602)*I2577</f>
        <v>0</v>
      </c>
    </row>
    <row r="2603" spans="2:13">
      <c r="B2603" s="11" t="s">
        <v>21</v>
      </c>
      <c r="C2603" s="12" t="s">
        <v>15</v>
      </c>
      <c r="D2603" s="28"/>
      <c r="E2603" s="28"/>
      <c r="F2603" s="28"/>
      <c r="G2603" s="22">
        <f>SUM(G2597:G2599)</f>
        <v>0</v>
      </c>
      <c r="H2603" s="15">
        <v>37.42</v>
      </c>
      <c r="I2603" s="10">
        <f t="shared" si="824"/>
        <v>0</v>
      </c>
      <c r="L2603" s="5">
        <f>SUM(G2603)*I2577</f>
        <v>0</v>
      </c>
    </row>
    <row r="2604" spans="2:13">
      <c r="B2604" s="11" t="s">
        <v>21</v>
      </c>
      <c r="C2604" s="12" t="s">
        <v>16</v>
      </c>
      <c r="D2604" s="28"/>
      <c r="E2604" s="28"/>
      <c r="F2604" s="28"/>
      <c r="G2604" s="22">
        <f>SUM(G2600:G2601)</f>
        <v>0</v>
      </c>
      <c r="H2604" s="15">
        <v>37.42</v>
      </c>
      <c r="I2604" s="10">
        <f t="shared" si="824"/>
        <v>0</v>
      </c>
      <c r="M2604" s="5">
        <f>SUM(G2604)*I2577</f>
        <v>0</v>
      </c>
    </row>
    <row r="2605" spans="2:13">
      <c r="B2605" s="11" t="s">
        <v>13</v>
      </c>
      <c r="C2605" s="12" t="s">
        <v>17</v>
      </c>
      <c r="D2605" s="28"/>
      <c r="E2605" s="28"/>
      <c r="F2605" s="28"/>
      <c r="G2605" s="34"/>
      <c r="H2605" s="15">
        <v>37.42</v>
      </c>
      <c r="I2605" s="10">
        <f t="shared" si="824"/>
        <v>0</v>
      </c>
      <c r="L2605" s="5">
        <f>SUM(G2605)*I2577</f>
        <v>0</v>
      </c>
    </row>
    <row r="2606" spans="2:13">
      <c r="B2606" s="11" t="s">
        <v>12</v>
      </c>
      <c r="C2606" s="12"/>
      <c r="D2606" s="28"/>
      <c r="E2606" s="28"/>
      <c r="F2606" s="28"/>
      <c r="G2606" s="10"/>
      <c r="H2606" s="15">
        <v>37.42</v>
      </c>
      <c r="I2606" s="10">
        <f t="shared" si="824"/>
        <v>0</v>
      </c>
    </row>
    <row r="2607" spans="2:13">
      <c r="B2607" s="11" t="s">
        <v>11</v>
      </c>
      <c r="C2607" s="12"/>
      <c r="D2607" s="28"/>
      <c r="E2607" s="28"/>
      <c r="F2607" s="28"/>
      <c r="G2607" s="10">
        <v>1</v>
      </c>
      <c r="H2607" s="15">
        <f>SUM(I2579:I2606)*0.01</f>
        <v>0</v>
      </c>
      <c r="I2607" s="10">
        <f>SUM(G2607*H2607)</f>
        <v>0</v>
      </c>
    </row>
    <row r="2608" spans="2:13" s="2" customFormat="1" ht="13.6">
      <c r="B2608" s="8" t="s">
        <v>10</v>
      </c>
      <c r="D2608" s="27"/>
      <c r="E2608" s="27"/>
      <c r="F2608" s="27"/>
      <c r="G2608" s="6">
        <f>SUM(G2602:G2605)</f>
        <v>0</v>
      </c>
      <c r="H2608" s="14"/>
      <c r="I2608" s="6">
        <f>SUM(I2579:I2607)</f>
        <v>0</v>
      </c>
      <c r="J2608" s="6">
        <f>SUM(I2608)*I2577</f>
        <v>0</v>
      </c>
      <c r="K2608" s="6">
        <f>SUM(K2602:K2607)</f>
        <v>0</v>
      </c>
      <c r="L2608" s="6">
        <f t="shared" ref="L2608" si="825">SUM(L2602:L2607)</f>
        <v>0</v>
      </c>
      <c r="M2608" s="6">
        <f t="shared" ref="M2608" si="826">SUM(M2602:M2607)</f>
        <v>0</v>
      </c>
    </row>
    <row r="2609" spans="1:13" ht="15.65">
      <c r="A2609" s="3" t="s">
        <v>9</v>
      </c>
      <c r="B2609" s="78">
        <f>'JMS SHEDULE OF WORKS'!D19</f>
        <v>0</v>
      </c>
      <c r="D2609" s="26">
        <f>'JMS SHEDULE OF WORKS'!F19</f>
        <v>0</v>
      </c>
      <c r="F2609" s="79">
        <f>'JMS SHEDULE OF WORKS'!I19</f>
        <v>0</v>
      </c>
      <c r="H2609" s="13" t="s">
        <v>22</v>
      </c>
      <c r="I2609" s="24">
        <f>'JMS SHEDULE OF WORKS'!G19</f>
        <v>0</v>
      </c>
    </row>
    <row r="2610" spans="1:13" s="2" customFormat="1" ht="13.6">
      <c r="A2610" s="77" t="str">
        <f>'JMS SHEDULE OF WORKS'!A19</f>
        <v>6897/17</v>
      </c>
      <c r="B2610" s="8" t="s">
        <v>3</v>
      </c>
      <c r="C2610" s="2" t="s">
        <v>4</v>
      </c>
      <c r="D2610" s="27" t="s">
        <v>5</v>
      </c>
      <c r="E2610" s="27" t="s">
        <v>5</v>
      </c>
      <c r="F2610" s="27" t="s">
        <v>23</v>
      </c>
      <c r="G2610" s="6" t="s">
        <v>6</v>
      </c>
      <c r="H2610" s="14" t="s">
        <v>7</v>
      </c>
      <c r="I2610" s="6" t="s">
        <v>8</v>
      </c>
      <c r="J2610" s="6"/>
      <c r="K2610" s="6" t="s">
        <v>18</v>
      </c>
      <c r="L2610" s="6" t="s">
        <v>19</v>
      </c>
      <c r="M2610" s="6" t="s">
        <v>20</v>
      </c>
    </row>
    <row r="2611" spans="1:13">
      <c r="A2611" s="30" t="s">
        <v>24</v>
      </c>
      <c r="B2611" s="11"/>
      <c r="C2611" s="12"/>
      <c r="D2611" s="28"/>
      <c r="E2611" s="28"/>
      <c r="F2611" s="28">
        <f t="shared" ref="F2611:F2616" si="827">SUM(D2611*E2611)</f>
        <v>0</v>
      </c>
      <c r="G2611" s="10"/>
      <c r="H2611" s="15"/>
      <c r="I2611" s="10">
        <f t="shared" ref="I2611:I2616" si="828">SUM(F2611*G2611)*H2611</f>
        <v>0</v>
      </c>
    </row>
    <row r="2612" spans="1:13">
      <c r="A2612" s="30" t="s">
        <v>24</v>
      </c>
      <c r="B2612" s="11"/>
      <c r="C2612" s="12"/>
      <c r="D2612" s="28"/>
      <c r="E2612" s="28"/>
      <c r="F2612" s="28">
        <f t="shared" si="827"/>
        <v>0</v>
      </c>
      <c r="G2612" s="10"/>
      <c r="H2612" s="15"/>
      <c r="I2612" s="10">
        <f t="shared" si="828"/>
        <v>0</v>
      </c>
    </row>
    <row r="2613" spans="1:13">
      <c r="A2613" s="30" t="s">
        <v>24</v>
      </c>
      <c r="B2613" s="11"/>
      <c r="C2613" s="12"/>
      <c r="D2613" s="28"/>
      <c r="E2613" s="28"/>
      <c r="F2613" s="28">
        <f t="shared" si="827"/>
        <v>0</v>
      </c>
      <c r="G2613" s="10"/>
      <c r="H2613" s="15"/>
      <c r="I2613" s="10">
        <f t="shared" si="828"/>
        <v>0</v>
      </c>
    </row>
    <row r="2614" spans="1:13">
      <c r="A2614" s="31" t="s">
        <v>25</v>
      </c>
      <c r="B2614" s="11"/>
      <c r="C2614" s="12"/>
      <c r="D2614" s="28"/>
      <c r="E2614" s="28"/>
      <c r="F2614" s="28">
        <f t="shared" si="827"/>
        <v>0</v>
      </c>
      <c r="G2614" s="10"/>
      <c r="H2614" s="15"/>
      <c r="I2614" s="10">
        <f t="shared" si="828"/>
        <v>0</v>
      </c>
    </row>
    <row r="2615" spans="1:13">
      <c r="A2615" s="31" t="s">
        <v>25</v>
      </c>
      <c r="B2615" s="11"/>
      <c r="C2615" s="12"/>
      <c r="D2615" s="28"/>
      <c r="E2615" s="28"/>
      <c r="F2615" s="28">
        <f t="shared" si="827"/>
        <v>0</v>
      </c>
      <c r="G2615" s="10"/>
      <c r="H2615" s="15"/>
      <c r="I2615" s="10">
        <f t="shared" si="828"/>
        <v>0</v>
      </c>
    </row>
    <row r="2616" spans="1:13">
      <c r="A2616" s="31" t="s">
        <v>25</v>
      </c>
      <c r="B2616" s="11"/>
      <c r="C2616" s="12"/>
      <c r="D2616" s="28"/>
      <c r="E2616" s="28"/>
      <c r="F2616" s="28">
        <f t="shared" si="827"/>
        <v>0</v>
      </c>
      <c r="G2616" s="10"/>
      <c r="H2616" s="15"/>
      <c r="I2616" s="10">
        <f t="shared" si="828"/>
        <v>0</v>
      </c>
    </row>
    <row r="2617" spans="1:13">
      <c r="A2617" s="31" t="s">
        <v>39</v>
      </c>
      <c r="B2617" s="11"/>
      <c r="C2617" s="12"/>
      <c r="D2617" s="28"/>
      <c r="E2617" s="28"/>
      <c r="F2617" s="28"/>
      <c r="G2617" s="10"/>
      <c r="H2617" s="15"/>
      <c r="I2617" s="10">
        <f t="shared" ref="I2617:I2619" si="829">SUM(G2617*H2617)</f>
        <v>0</v>
      </c>
    </row>
    <row r="2618" spans="1:13">
      <c r="A2618" s="31" t="s">
        <v>39</v>
      </c>
      <c r="B2618" s="11"/>
      <c r="C2618" s="12"/>
      <c r="D2618" s="28"/>
      <c r="E2618" s="28"/>
      <c r="F2618" s="28"/>
      <c r="G2618" s="10"/>
      <c r="H2618" s="15"/>
      <c r="I2618" s="10">
        <f t="shared" si="829"/>
        <v>0</v>
      </c>
    </row>
    <row r="2619" spans="1:13">
      <c r="A2619" s="31" t="s">
        <v>39</v>
      </c>
      <c r="B2619" s="11"/>
      <c r="C2619" s="12"/>
      <c r="D2619" s="28"/>
      <c r="E2619" s="28"/>
      <c r="F2619" s="28"/>
      <c r="G2619" s="10"/>
      <c r="H2619" s="15"/>
      <c r="I2619" s="10">
        <f t="shared" si="829"/>
        <v>0</v>
      </c>
    </row>
    <row r="2620" spans="1:13">
      <c r="A2620" s="32" t="s">
        <v>28</v>
      </c>
      <c r="B2620" s="11"/>
      <c r="C2620" s="12"/>
      <c r="D2620" s="28"/>
      <c r="E2620" s="28"/>
      <c r="F2620" s="28"/>
      <c r="G2620" s="10"/>
      <c r="H2620" s="15"/>
      <c r="I2620" s="10">
        <f t="shared" ref="I2620:I2638" si="830">SUM(G2620*H2620)</f>
        <v>0</v>
      </c>
    </row>
    <row r="2621" spans="1:13">
      <c r="A2621" s="32" t="s">
        <v>28</v>
      </c>
      <c r="B2621" s="11"/>
      <c r="C2621" s="12"/>
      <c r="D2621" s="28"/>
      <c r="E2621" s="28"/>
      <c r="F2621" s="28"/>
      <c r="G2621" s="10"/>
      <c r="H2621" s="15"/>
      <c r="I2621" s="10">
        <f t="shared" si="830"/>
        <v>0</v>
      </c>
    </row>
    <row r="2622" spans="1:13">
      <c r="A2622" s="32" t="s">
        <v>28</v>
      </c>
      <c r="B2622" s="11"/>
      <c r="C2622" s="12"/>
      <c r="D2622" s="28"/>
      <c r="E2622" s="28"/>
      <c r="F2622" s="28"/>
      <c r="G2622" s="10"/>
      <c r="H2622" s="15"/>
      <c r="I2622" s="10">
        <f t="shared" si="830"/>
        <v>0</v>
      </c>
    </row>
    <row r="2623" spans="1:13">
      <c r="A2623" t="s">
        <v>26</v>
      </c>
      <c r="B2623" s="11"/>
      <c r="C2623" s="12"/>
      <c r="D2623" s="28"/>
      <c r="E2623" s="28"/>
      <c r="F2623" s="28"/>
      <c r="G2623" s="33">
        <v>0.1</v>
      </c>
      <c r="H2623" s="15">
        <f>SUM(I2620:I2622)</f>
        <v>0</v>
      </c>
      <c r="I2623" s="10">
        <f t="shared" si="830"/>
        <v>0</v>
      </c>
    </row>
    <row r="2624" spans="1:13">
      <c r="B2624" s="11" t="s">
        <v>27</v>
      </c>
      <c r="C2624" s="12"/>
      <c r="D2624" s="28"/>
      <c r="E2624" s="28"/>
      <c r="F2624" s="28"/>
      <c r="G2624" s="10"/>
      <c r="H2624" s="15"/>
      <c r="I2624" s="10">
        <f t="shared" si="830"/>
        <v>0</v>
      </c>
    </row>
    <row r="2625" spans="2:13">
      <c r="B2625" s="11" t="s">
        <v>13</v>
      </c>
      <c r="C2625" s="12" t="s">
        <v>14</v>
      </c>
      <c r="D2625" s="28" t="s">
        <v>29</v>
      </c>
      <c r="E2625" s="28"/>
      <c r="F2625" s="28">
        <f>SUM(G2611:G2613)</f>
        <v>0</v>
      </c>
      <c r="G2625" s="34">
        <f>SUM(F2625)/20</f>
        <v>0</v>
      </c>
      <c r="H2625" s="23"/>
      <c r="I2625" s="10">
        <f t="shared" si="830"/>
        <v>0</v>
      </c>
    </row>
    <row r="2626" spans="2:13">
      <c r="B2626" s="11" t="s">
        <v>13</v>
      </c>
      <c r="C2626" s="12" t="s">
        <v>14</v>
      </c>
      <c r="D2626" s="28" t="s">
        <v>30</v>
      </c>
      <c r="E2626" s="28"/>
      <c r="F2626" s="28">
        <f>SUM(G2614:G2616)</f>
        <v>0</v>
      </c>
      <c r="G2626" s="34">
        <f>SUM(F2626)/10</f>
        <v>0</v>
      </c>
      <c r="H2626" s="23"/>
      <c r="I2626" s="10">
        <f t="shared" si="830"/>
        <v>0</v>
      </c>
    </row>
    <row r="2627" spans="2:13">
      <c r="B2627" s="11" t="s">
        <v>13</v>
      </c>
      <c r="C2627" s="12" t="s">
        <v>14</v>
      </c>
      <c r="D2627" s="28" t="s">
        <v>60</v>
      </c>
      <c r="E2627" s="28"/>
      <c r="F2627" s="81"/>
      <c r="G2627" s="34">
        <f>SUM(F2627)*0.25</f>
        <v>0</v>
      </c>
      <c r="H2627" s="23"/>
      <c r="I2627" s="10">
        <f t="shared" si="830"/>
        <v>0</v>
      </c>
    </row>
    <row r="2628" spans="2:13">
      <c r="B2628" s="11" t="s">
        <v>13</v>
      </c>
      <c r="C2628" s="12" t="s">
        <v>14</v>
      </c>
      <c r="D2628" s="28"/>
      <c r="E2628" s="28"/>
      <c r="F2628" s="28"/>
      <c r="G2628" s="34"/>
      <c r="H2628" s="23"/>
      <c r="I2628" s="10">
        <f t="shared" si="830"/>
        <v>0</v>
      </c>
    </row>
    <row r="2629" spans="2:13">
      <c r="B2629" s="11" t="s">
        <v>13</v>
      </c>
      <c r="C2629" s="12" t="s">
        <v>15</v>
      </c>
      <c r="D2629" s="28"/>
      <c r="E2629" s="28"/>
      <c r="F2629" s="28"/>
      <c r="G2629" s="34"/>
      <c r="H2629" s="23"/>
      <c r="I2629" s="10">
        <f t="shared" si="830"/>
        <v>0</v>
      </c>
    </row>
    <row r="2630" spans="2:13">
      <c r="B2630" s="11" t="s">
        <v>13</v>
      </c>
      <c r="C2630" s="12" t="s">
        <v>15</v>
      </c>
      <c r="D2630" s="28"/>
      <c r="E2630" s="28"/>
      <c r="F2630" s="28"/>
      <c r="G2630" s="34"/>
      <c r="H2630" s="23"/>
      <c r="I2630" s="10">
        <f t="shared" si="830"/>
        <v>0</v>
      </c>
    </row>
    <row r="2631" spans="2:13">
      <c r="B2631" s="11" t="s">
        <v>13</v>
      </c>
      <c r="C2631" s="12" t="s">
        <v>15</v>
      </c>
      <c r="D2631" s="28"/>
      <c r="E2631" s="28"/>
      <c r="F2631" s="28"/>
      <c r="G2631" s="34"/>
      <c r="H2631" s="23"/>
      <c r="I2631" s="10">
        <f t="shared" si="830"/>
        <v>0</v>
      </c>
    </row>
    <row r="2632" spans="2:13">
      <c r="B2632" s="11" t="s">
        <v>13</v>
      </c>
      <c r="C2632" s="12" t="s">
        <v>16</v>
      </c>
      <c r="D2632" s="28"/>
      <c r="E2632" s="28"/>
      <c r="F2632" s="28"/>
      <c r="G2632" s="34"/>
      <c r="H2632" s="23"/>
      <c r="I2632" s="10">
        <f t="shared" si="830"/>
        <v>0</v>
      </c>
    </row>
    <row r="2633" spans="2:13">
      <c r="B2633" s="11" t="s">
        <v>13</v>
      </c>
      <c r="C2633" s="12" t="s">
        <v>16</v>
      </c>
      <c r="D2633" s="28"/>
      <c r="E2633" s="28"/>
      <c r="F2633" s="28"/>
      <c r="G2633" s="34"/>
      <c r="H2633" s="23"/>
      <c r="I2633" s="10">
        <f t="shared" si="830"/>
        <v>0</v>
      </c>
    </row>
    <row r="2634" spans="2:13">
      <c r="B2634" s="11" t="s">
        <v>21</v>
      </c>
      <c r="C2634" s="12" t="s">
        <v>14</v>
      </c>
      <c r="D2634" s="28"/>
      <c r="E2634" s="28"/>
      <c r="F2634" s="28"/>
      <c r="G2634" s="22">
        <f>SUM(G2625:G2628)</f>
        <v>0</v>
      </c>
      <c r="H2634" s="15">
        <v>37.42</v>
      </c>
      <c r="I2634" s="10">
        <f t="shared" si="830"/>
        <v>0</v>
      </c>
      <c r="K2634" s="5">
        <f>SUM(G2634)*I2609</f>
        <v>0</v>
      </c>
    </row>
    <row r="2635" spans="2:13">
      <c r="B2635" s="11" t="s">
        <v>21</v>
      </c>
      <c r="C2635" s="12" t="s">
        <v>15</v>
      </c>
      <c r="D2635" s="28"/>
      <c r="E2635" s="28"/>
      <c r="F2635" s="28"/>
      <c r="G2635" s="22">
        <f>SUM(G2629:G2631)</f>
        <v>0</v>
      </c>
      <c r="H2635" s="15">
        <v>37.42</v>
      </c>
      <c r="I2635" s="10">
        <f t="shared" si="830"/>
        <v>0</v>
      </c>
      <c r="L2635" s="5">
        <f>SUM(G2635)*I2609</f>
        <v>0</v>
      </c>
    </row>
    <row r="2636" spans="2:13">
      <c r="B2636" s="11" t="s">
        <v>21</v>
      </c>
      <c r="C2636" s="12" t="s">
        <v>16</v>
      </c>
      <c r="D2636" s="28"/>
      <c r="E2636" s="28"/>
      <c r="F2636" s="28"/>
      <c r="G2636" s="22">
        <f>SUM(G2632:G2633)</f>
        <v>0</v>
      </c>
      <c r="H2636" s="15">
        <v>37.42</v>
      </c>
      <c r="I2636" s="10">
        <f t="shared" si="830"/>
        <v>0</v>
      </c>
      <c r="M2636" s="5">
        <f>SUM(G2636)*I2609</f>
        <v>0</v>
      </c>
    </row>
    <row r="2637" spans="2:13">
      <c r="B2637" s="11" t="s">
        <v>13</v>
      </c>
      <c r="C2637" s="12" t="s">
        <v>17</v>
      </c>
      <c r="D2637" s="28"/>
      <c r="E2637" s="28"/>
      <c r="F2637" s="28"/>
      <c r="G2637" s="34"/>
      <c r="H2637" s="15">
        <v>37.42</v>
      </c>
      <c r="I2637" s="10">
        <f t="shared" si="830"/>
        <v>0</v>
      </c>
      <c r="L2637" s="5">
        <f>SUM(G2637)*I2609</f>
        <v>0</v>
      </c>
    </row>
    <row r="2638" spans="2:13">
      <c r="B2638" s="11" t="s">
        <v>12</v>
      </c>
      <c r="C2638" s="12"/>
      <c r="D2638" s="28"/>
      <c r="E2638" s="28"/>
      <c r="F2638" s="28"/>
      <c r="G2638" s="10"/>
      <c r="H2638" s="15">
        <v>37.42</v>
      </c>
      <c r="I2638" s="10">
        <f t="shared" si="830"/>
        <v>0</v>
      </c>
    </row>
    <row r="2639" spans="2:13">
      <c r="B2639" s="11" t="s">
        <v>11</v>
      </c>
      <c r="C2639" s="12"/>
      <c r="D2639" s="28"/>
      <c r="E2639" s="28"/>
      <c r="F2639" s="28"/>
      <c r="G2639" s="10">
        <v>1</v>
      </c>
      <c r="H2639" s="15">
        <f>SUM(I2611:I2638)*0.01</f>
        <v>0</v>
      </c>
      <c r="I2639" s="10">
        <f>SUM(G2639*H2639)</f>
        <v>0</v>
      </c>
    </row>
    <row r="2640" spans="2:13" s="2" customFormat="1" ht="13.6">
      <c r="B2640" s="8" t="s">
        <v>10</v>
      </c>
      <c r="D2640" s="27"/>
      <c r="E2640" s="27"/>
      <c r="F2640" s="27"/>
      <c r="G2640" s="6">
        <f>SUM(G2634:G2637)</f>
        <v>0</v>
      </c>
      <c r="H2640" s="14"/>
      <c r="I2640" s="6">
        <f>SUM(I2611:I2639)</f>
        <v>0</v>
      </c>
      <c r="J2640" s="6">
        <f>SUM(I2640)*I2609</f>
        <v>0</v>
      </c>
      <c r="K2640" s="6">
        <f>SUM(K2634:K2639)</f>
        <v>0</v>
      </c>
      <c r="L2640" s="6">
        <f t="shared" ref="L2640" si="831">SUM(L2634:L2639)</f>
        <v>0</v>
      </c>
      <c r="M2640" s="6">
        <f t="shared" ref="M2640" si="832">SUM(M2634:M2639)</f>
        <v>0</v>
      </c>
    </row>
    <row r="2641" spans="1:13" ht="15.65">
      <c r="A2641" s="3" t="s">
        <v>9</v>
      </c>
      <c r="B2641" s="78">
        <f>'JMS SHEDULE OF WORKS'!D20</f>
        <v>0</v>
      </c>
      <c r="D2641" s="26">
        <f>'JMS SHEDULE OF WORKS'!F20</f>
        <v>0</v>
      </c>
      <c r="F2641" s="79">
        <f>'JMS SHEDULE OF WORKS'!I20</f>
        <v>0</v>
      </c>
      <c r="H2641" s="13" t="s">
        <v>22</v>
      </c>
      <c r="I2641" s="24">
        <f>'JMS SHEDULE OF WORKS'!G20</f>
        <v>0</v>
      </c>
    </row>
    <row r="2642" spans="1:13" s="2" customFormat="1" ht="13.6">
      <c r="A2642" s="77" t="str">
        <f>'JMS SHEDULE OF WORKS'!A20</f>
        <v>6897/18</v>
      </c>
      <c r="B2642" s="8" t="s">
        <v>3</v>
      </c>
      <c r="C2642" s="2" t="s">
        <v>4</v>
      </c>
      <c r="D2642" s="27" t="s">
        <v>5</v>
      </c>
      <c r="E2642" s="27" t="s">
        <v>5</v>
      </c>
      <c r="F2642" s="27" t="s">
        <v>23</v>
      </c>
      <c r="G2642" s="6" t="s">
        <v>6</v>
      </c>
      <c r="H2642" s="14" t="s">
        <v>7</v>
      </c>
      <c r="I2642" s="6" t="s">
        <v>8</v>
      </c>
      <c r="J2642" s="6"/>
      <c r="K2642" s="6" t="s">
        <v>18</v>
      </c>
      <c r="L2642" s="6" t="s">
        <v>19</v>
      </c>
      <c r="M2642" s="6" t="s">
        <v>20</v>
      </c>
    </row>
    <row r="2643" spans="1:13">
      <c r="A2643" s="30" t="s">
        <v>24</v>
      </c>
      <c r="B2643" s="11"/>
      <c r="C2643" s="12"/>
      <c r="D2643" s="28"/>
      <c r="E2643" s="28"/>
      <c r="F2643" s="28">
        <f t="shared" ref="F2643:F2648" si="833">SUM(D2643*E2643)</f>
        <v>0</v>
      </c>
      <c r="G2643" s="10"/>
      <c r="H2643" s="15"/>
      <c r="I2643" s="10">
        <f t="shared" ref="I2643:I2648" si="834">SUM(F2643*G2643)*H2643</f>
        <v>0</v>
      </c>
    </row>
    <row r="2644" spans="1:13">
      <c r="A2644" s="30" t="s">
        <v>24</v>
      </c>
      <c r="B2644" s="11"/>
      <c r="C2644" s="12"/>
      <c r="D2644" s="28"/>
      <c r="E2644" s="28"/>
      <c r="F2644" s="28">
        <f t="shared" si="833"/>
        <v>0</v>
      </c>
      <c r="G2644" s="10"/>
      <c r="H2644" s="15"/>
      <c r="I2644" s="10">
        <f t="shared" si="834"/>
        <v>0</v>
      </c>
    </row>
    <row r="2645" spans="1:13">
      <c r="A2645" s="30" t="s">
        <v>24</v>
      </c>
      <c r="B2645" s="11"/>
      <c r="C2645" s="12"/>
      <c r="D2645" s="28"/>
      <c r="E2645" s="28"/>
      <c r="F2645" s="28">
        <f t="shared" si="833"/>
        <v>0</v>
      </c>
      <c r="G2645" s="10"/>
      <c r="H2645" s="15"/>
      <c r="I2645" s="10">
        <f t="shared" si="834"/>
        <v>0</v>
      </c>
    </row>
    <row r="2646" spans="1:13">
      <c r="A2646" s="31" t="s">
        <v>25</v>
      </c>
      <c r="B2646" s="11"/>
      <c r="C2646" s="12"/>
      <c r="D2646" s="28"/>
      <c r="E2646" s="28"/>
      <c r="F2646" s="28">
        <f t="shared" si="833"/>
        <v>0</v>
      </c>
      <c r="G2646" s="10"/>
      <c r="H2646" s="15"/>
      <c r="I2646" s="10">
        <f t="shared" si="834"/>
        <v>0</v>
      </c>
    </row>
    <row r="2647" spans="1:13">
      <c r="A2647" s="31" t="s">
        <v>25</v>
      </c>
      <c r="B2647" s="11"/>
      <c r="C2647" s="12"/>
      <c r="D2647" s="28"/>
      <c r="E2647" s="28"/>
      <c r="F2647" s="28">
        <f t="shared" si="833"/>
        <v>0</v>
      </c>
      <c r="G2647" s="10"/>
      <c r="H2647" s="15"/>
      <c r="I2647" s="10">
        <f t="shared" si="834"/>
        <v>0</v>
      </c>
    </row>
    <row r="2648" spans="1:13">
      <c r="A2648" s="31" t="s">
        <v>25</v>
      </c>
      <c r="B2648" s="11"/>
      <c r="C2648" s="12"/>
      <c r="D2648" s="28"/>
      <c r="E2648" s="28"/>
      <c r="F2648" s="28">
        <f t="shared" si="833"/>
        <v>0</v>
      </c>
      <c r="G2648" s="10"/>
      <c r="H2648" s="15"/>
      <c r="I2648" s="10">
        <f t="shared" si="834"/>
        <v>0</v>
      </c>
    </row>
    <row r="2649" spans="1:13">
      <c r="A2649" s="31" t="s">
        <v>39</v>
      </c>
      <c r="B2649" s="11"/>
      <c r="C2649" s="12"/>
      <c r="D2649" s="28"/>
      <c r="E2649" s="28"/>
      <c r="F2649" s="28"/>
      <c r="G2649" s="10"/>
      <c r="H2649" s="15"/>
      <c r="I2649" s="10">
        <f t="shared" ref="I2649:I2651" si="835">SUM(G2649*H2649)</f>
        <v>0</v>
      </c>
    </row>
    <row r="2650" spans="1:13">
      <c r="A2650" s="31" t="s">
        <v>39</v>
      </c>
      <c r="B2650" s="11"/>
      <c r="C2650" s="12"/>
      <c r="D2650" s="28"/>
      <c r="E2650" s="28"/>
      <c r="F2650" s="28"/>
      <c r="G2650" s="10"/>
      <c r="H2650" s="15"/>
      <c r="I2650" s="10">
        <f t="shared" si="835"/>
        <v>0</v>
      </c>
    </row>
    <row r="2651" spans="1:13">
      <c r="A2651" s="31" t="s">
        <v>39</v>
      </c>
      <c r="B2651" s="11"/>
      <c r="C2651" s="12"/>
      <c r="D2651" s="28"/>
      <c r="E2651" s="28"/>
      <c r="F2651" s="28"/>
      <c r="G2651" s="10"/>
      <c r="H2651" s="15"/>
      <c r="I2651" s="10">
        <f t="shared" si="835"/>
        <v>0</v>
      </c>
    </row>
    <row r="2652" spans="1:13">
      <c r="A2652" s="32" t="s">
        <v>28</v>
      </c>
      <c r="B2652" s="11"/>
      <c r="C2652" s="12"/>
      <c r="D2652" s="28"/>
      <c r="E2652" s="28"/>
      <c r="F2652" s="28"/>
      <c r="G2652" s="10"/>
      <c r="H2652" s="15"/>
      <c r="I2652" s="10">
        <f t="shared" ref="I2652:I2670" si="836">SUM(G2652*H2652)</f>
        <v>0</v>
      </c>
    </row>
    <row r="2653" spans="1:13">
      <c r="A2653" s="32" t="s">
        <v>28</v>
      </c>
      <c r="B2653" s="11"/>
      <c r="C2653" s="12"/>
      <c r="D2653" s="28"/>
      <c r="E2653" s="28"/>
      <c r="F2653" s="28"/>
      <c r="G2653" s="10"/>
      <c r="H2653" s="15"/>
      <c r="I2653" s="10">
        <f t="shared" si="836"/>
        <v>0</v>
      </c>
    </row>
    <row r="2654" spans="1:13">
      <c r="A2654" s="32" t="s">
        <v>28</v>
      </c>
      <c r="B2654" s="11"/>
      <c r="C2654" s="12"/>
      <c r="D2654" s="28"/>
      <c r="E2654" s="28"/>
      <c r="F2654" s="28"/>
      <c r="G2654" s="10"/>
      <c r="H2654" s="15"/>
      <c r="I2654" s="10">
        <f t="shared" si="836"/>
        <v>0</v>
      </c>
    </row>
    <row r="2655" spans="1:13">
      <c r="A2655" t="s">
        <v>26</v>
      </c>
      <c r="B2655" s="11"/>
      <c r="C2655" s="12"/>
      <c r="D2655" s="28"/>
      <c r="E2655" s="28"/>
      <c r="F2655" s="28"/>
      <c r="G2655" s="33">
        <v>0.1</v>
      </c>
      <c r="H2655" s="15">
        <f>SUM(I2652:I2654)</f>
        <v>0</v>
      </c>
      <c r="I2655" s="10">
        <f t="shared" si="836"/>
        <v>0</v>
      </c>
    </row>
    <row r="2656" spans="1:13">
      <c r="B2656" s="11" t="s">
        <v>27</v>
      </c>
      <c r="C2656" s="12"/>
      <c r="D2656" s="28"/>
      <c r="E2656" s="28"/>
      <c r="F2656" s="28"/>
      <c r="G2656" s="10"/>
      <c r="H2656" s="15"/>
      <c r="I2656" s="10">
        <f t="shared" si="836"/>
        <v>0</v>
      </c>
    </row>
    <row r="2657" spans="2:13">
      <c r="B2657" s="11" t="s">
        <v>13</v>
      </c>
      <c r="C2657" s="12" t="s">
        <v>14</v>
      </c>
      <c r="D2657" s="28" t="s">
        <v>29</v>
      </c>
      <c r="E2657" s="28"/>
      <c r="F2657" s="28">
        <f>SUM(G2643:G2645)</f>
        <v>0</v>
      </c>
      <c r="G2657" s="34">
        <f>SUM(F2657)/20</f>
        <v>0</v>
      </c>
      <c r="H2657" s="23"/>
      <c r="I2657" s="10">
        <f t="shared" si="836"/>
        <v>0</v>
      </c>
    </row>
    <row r="2658" spans="2:13">
      <c r="B2658" s="11" t="s">
        <v>13</v>
      </c>
      <c r="C2658" s="12" t="s">
        <v>14</v>
      </c>
      <c r="D2658" s="28" t="s">
        <v>30</v>
      </c>
      <c r="E2658" s="28"/>
      <c r="F2658" s="28">
        <f>SUM(G2646:G2648)</f>
        <v>0</v>
      </c>
      <c r="G2658" s="34">
        <f>SUM(F2658)/10</f>
        <v>0</v>
      </c>
      <c r="H2658" s="23"/>
      <c r="I2658" s="10">
        <f t="shared" si="836"/>
        <v>0</v>
      </c>
    </row>
    <row r="2659" spans="2:13">
      <c r="B2659" s="11" t="s">
        <v>13</v>
      </c>
      <c r="C2659" s="12" t="s">
        <v>14</v>
      </c>
      <c r="D2659" s="28" t="s">
        <v>60</v>
      </c>
      <c r="E2659" s="28"/>
      <c r="F2659" s="81"/>
      <c r="G2659" s="34">
        <f>SUM(F2659)*0.25</f>
        <v>0</v>
      </c>
      <c r="H2659" s="23"/>
      <c r="I2659" s="10">
        <f t="shared" si="836"/>
        <v>0</v>
      </c>
    </row>
    <row r="2660" spans="2:13">
      <c r="B2660" s="11" t="s">
        <v>13</v>
      </c>
      <c r="C2660" s="12" t="s">
        <v>14</v>
      </c>
      <c r="D2660" s="28"/>
      <c r="E2660" s="28"/>
      <c r="F2660" s="28"/>
      <c r="G2660" s="34"/>
      <c r="H2660" s="23"/>
      <c r="I2660" s="10">
        <f t="shared" si="836"/>
        <v>0</v>
      </c>
    </row>
    <row r="2661" spans="2:13">
      <c r="B2661" s="11" t="s">
        <v>13</v>
      </c>
      <c r="C2661" s="12" t="s">
        <v>15</v>
      </c>
      <c r="D2661" s="28"/>
      <c r="E2661" s="28"/>
      <c r="F2661" s="28"/>
      <c r="G2661" s="34"/>
      <c r="H2661" s="23"/>
      <c r="I2661" s="10">
        <f t="shared" si="836"/>
        <v>0</v>
      </c>
    </row>
    <row r="2662" spans="2:13">
      <c r="B2662" s="11" t="s">
        <v>13</v>
      </c>
      <c r="C2662" s="12" t="s">
        <v>15</v>
      </c>
      <c r="D2662" s="28"/>
      <c r="E2662" s="28"/>
      <c r="F2662" s="28"/>
      <c r="G2662" s="34"/>
      <c r="H2662" s="23"/>
      <c r="I2662" s="10">
        <f t="shared" si="836"/>
        <v>0</v>
      </c>
    </row>
    <row r="2663" spans="2:13">
      <c r="B2663" s="11" t="s">
        <v>13</v>
      </c>
      <c r="C2663" s="12" t="s">
        <v>15</v>
      </c>
      <c r="D2663" s="28"/>
      <c r="E2663" s="28"/>
      <c r="F2663" s="28"/>
      <c r="G2663" s="34"/>
      <c r="H2663" s="23"/>
      <c r="I2663" s="10">
        <f t="shared" si="836"/>
        <v>0</v>
      </c>
    </row>
    <row r="2664" spans="2:13">
      <c r="B2664" s="11" t="s">
        <v>13</v>
      </c>
      <c r="C2664" s="12" t="s">
        <v>16</v>
      </c>
      <c r="D2664" s="28"/>
      <c r="E2664" s="28"/>
      <c r="F2664" s="28"/>
      <c r="G2664" s="34"/>
      <c r="H2664" s="23"/>
      <c r="I2664" s="10">
        <f t="shared" si="836"/>
        <v>0</v>
      </c>
    </row>
    <row r="2665" spans="2:13">
      <c r="B2665" s="11" t="s">
        <v>13</v>
      </c>
      <c r="C2665" s="12" t="s">
        <v>16</v>
      </c>
      <c r="D2665" s="28"/>
      <c r="E2665" s="28"/>
      <c r="F2665" s="28"/>
      <c r="G2665" s="34"/>
      <c r="H2665" s="23"/>
      <c r="I2665" s="10">
        <f t="shared" si="836"/>
        <v>0</v>
      </c>
    </row>
    <row r="2666" spans="2:13">
      <c r="B2666" s="11" t="s">
        <v>21</v>
      </c>
      <c r="C2666" s="12" t="s">
        <v>14</v>
      </c>
      <c r="D2666" s="28"/>
      <c r="E2666" s="28"/>
      <c r="F2666" s="28"/>
      <c r="G2666" s="22">
        <f>SUM(G2657:G2660)</f>
        <v>0</v>
      </c>
      <c r="H2666" s="15">
        <v>37.42</v>
      </c>
      <c r="I2666" s="10">
        <f t="shared" si="836"/>
        <v>0</v>
      </c>
      <c r="K2666" s="5">
        <f>SUM(G2666)*I2641</f>
        <v>0</v>
      </c>
    </row>
    <row r="2667" spans="2:13">
      <c r="B2667" s="11" t="s">
        <v>21</v>
      </c>
      <c r="C2667" s="12" t="s">
        <v>15</v>
      </c>
      <c r="D2667" s="28"/>
      <c r="E2667" s="28"/>
      <c r="F2667" s="28"/>
      <c r="G2667" s="22">
        <f>SUM(G2661:G2663)</f>
        <v>0</v>
      </c>
      <c r="H2667" s="15">
        <v>37.42</v>
      </c>
      <c r="I2667" s="10">
        <f t="shared" si="836"/>
        <v>0</v>
      </c>
      <c r="L2667" s="5">
        <f>SUM(G2667)*I2641</f>
        <v>0</v>
      </c>
    </row>
    <row r="2668" spans="2:13">
      <c r="B2668" s="11" t="s">
        <v>21</v>
      </c>
      <c r="C2668" s="12" t="s">
        <v>16</v>
      </c>
      <c r="D2668" s="28"/>
      <c r="E2668" s="28"/>
      <c r="F2668" s="28"/>
      <c r="G2668" s="22">
        <f>SUM(G2664:G2665)</f>
        <v>0</v>
      </c>
      <c r="H2668" s="15">
        <v>37.42</v>
      </c>
      <c r="I2668" s="10">
        <f t="shared" si="836"/>
        <v>0</v>
      </c>
      <c r="M2668" s="5">
        <f>SUM(G2668)*I2641</f>
        <v>0</v>
      </c>
    </row>
    <row r="2669" spans="2:13">
      <c r="B2669" s="11" t="s">
        <v>13</v>
      </c>
      <c r="C2669" s="12" t="s">
        <v>17</v>
      </c>
      <c r="D2669" s="28"/>
      <c r="E2669" s="28"/>
      <c r="F2669" s="28"/>
      <c r="G2669" s="34"/>
      <c r="H2669" s="15">
        <v>37.42</v>
      </c>
      <c r="I2669" s="10">
        <f t="shared" si="836"/>
        <v>0</v>
      </c>
      <c r="L2669" s="5">
        <f>SUM(G2669)*I2641</f>
        <v>0</v>
      </c>
    </row>
    <row r="2670" spans="2:13">
      <c r="B2670" s="11" t="s">
        <v>12</v>
      </c>
      <c r="C2670" s="12"/>
      <c r="D2670" s="28"/>
      <c r="E2670" s="28"/>
      <c r="F2670" s="28"/>
      <c r="G2670" s="10"/>
      <c r="H2670" s="15">
        <v>37.42</v>
      </c>
      <c r="I2670" s="10">
        <f t="shared" si="836"/>
        <v>0</v>
      </c>
    </row>
    <row r="2671" spans="2:13">
      <c r="B2671" s="11" t="s">
        <v>11</v>
      </c>
      <c r="C2671" s="12"/>
      <c r="D2671" s="28"/>
      <c r="E2671" s="28"/>
      <c r="F2671" s="28"/>
      <c r="G2671" s="10">
        <v>1</v>
      </c>
      <c r="H2671" s="15">
        <f>SUM(I2643:I2670)*0.01</f>
        <v>0</v>
      </c>
      <c r="I2671" s="10">
        <f>SUM(G2671*H2671)</f>
        <v>0</v>
      </c>
    </row>
    <row r="2672" spans="2:13" s="2" customFormat="1" ht="13.6">
      <c r="B2672" s="8" t="s">
        <v>10</v>
      </c>
      <c r="D2672" s="27"/>
      <c r="E2672" s="27"/>
      <c r="F2672" s="27"/>
      <c r="G2672" s="6">
        <f>SUM(G2666:G2669)</f>
        <v>0</v>
      </c>
      <c r="H2672" s="14"/>
      <c r="I2672" s="6">
        <f>SUM(I2643:I2671)</f>
        <v>0</v>
      </c>
      <c r="J2672" s="6">
        <f>SUM(I2672)*I2641</f>
        <v>0</v>
      </c>
      <c r="K2672" s="6">
        <f>SUM(K2666:K2671)</f>
        <v>0</v>
      </c>
      <c r="L2672" s="6">
        <f t="shared" ref="L2672" si="837">SUM(L2666:L2671)</f>
        <v>0</v>
      </c>
      <c r="M2672" s="6">
        <f t="shared" ref="M2672" si="838">SUM(M2666:M2671)</f>
        <v>0</v>
      </c>
    </row>
    <row r="2673" spans="1:13" ht="15.65">
      <c r="A2673" s="3" t="s">
        <v>9</v>
      </c>
      <c r="B2673" s="78">
        <f>'JMS SHEDULE OF WORKS'!D21</f>
        <v>0</v>
      </c>
      <c r="D2673" s="26">
        <f>'JMS SHEDULE OF WORKS'!F21</f>
        <v>0</v>
      </c>
      <c r="F2673" s="79">
        <f>'JMS SHEDULE OF WORKS'!I21</f>
        <v>0</v>
      </c>
      <c r="H2673" s="13" t="s">
        <v>22</v>
      </c>
      <c r="I2673" s="24">
        <f>'JMS SHEDULE OF WORKS'!G21</f>
        <v>0</v>
      </c>
    </row>
    <row r="2674" spans="1:13" s="2" customFormat="1" ht="13.6">
      <c r="A2674" s="77" t="str">
        <f>'JMS SHEDULE OF WORKS'!A21</f>
        <v>6897/19</v>
      </c>
      <c r="B2674" s="8" t="s">
        <v>3</v>
      </c>
      <c r="C2674" s="2" t="s">
        <v>4</v>
      </c>
      <c r="D2674" s="27" t="s">
        <v>5</v>
      </c>
      <c r="E2674" s="27" t="s">
        <v>5</v>
      </c>
      <c r="F2674" s="27" t="s">
        <v>23</v>
      </c>
      <c r="G2674" s="6" t="s">
        <v>6</v>
      </c>
      <c r="H2674" s="14" t="s">
        <v>7</v>
      </c>
      <c r="I2674" s="6" t="s">
        <v>8</v>
      </c>
      <c r="J2674" s="6"/>
      <c r="K2674" s="6" t="s">
        <v>18</v>
      </c>
      <c r="L2674" s="6" t="s">
        <v>19</v>
      </c>
      <c r="M2674" s="6" t="s">
        <v>20</v>
      </c>
    </row>
    <row r="2675" spans="1:13">
      <c r="A2675" s="30" t="s">
        <v>24</v>
      </c>
      <c r="B2675" s="11"/>
      <c r="C2675" s="12"/>
      <c r="D2675" s="28"/>
      <c r="E2675" s="28"/>
      <c r="F2675" s="28">
        <f t="shared" ref="F2675:F2680" si="839">SUM(D2675*E2675)</f>
        <v>0</v>
      </c>
      <c r="G2675" s="10"/>
      <c r="H2675" s="15"/>
      <c r="I2675" s="10">
        <f t="shared" ref="I2675:I2680" si="840">SUM(F2675*G2675)*H2675</f>
        <v>0</v>
      </c>
    </row>
    <row r="2676" spans="1:13">
      <c r="A2676" s="30" t="s">
        <v>24</v>
      </c>
      <c r="B2676" s="11"/>
      <c r="C2676" s="12"/>
      <c r="D2676" s="28"/>
      <c r="E2676" s="28"/>
      <c r="F2676" s="28">
        <f t="shared" si="839"/>
        <v>0</v>
      </c>
      <c r="G2676" s="10"/>
      <c r="H2676" s="15"/>
      <c r="I2676" s="10">
        <f t="shared" si="840"/>
        <v>0</v>
      </c>
    </row>
    <row r="2677" spans="1:13">
      <c r="A2677" s="30" t="s">
        <v>24</v>
      </c>
      <c r="B2677" s="11"/>
      <c r="C2677" s="12"/>
      <c r="D2677" s="28"/>
      <c r="E2677" s="28"/>
      <c r="F2677" s="28">
        <f t="shared" si="839"/>
        <v>0</v>
      </c>
      <c r="G2677" s="10"/>
      <c r="H2677" s="15"/>
      <c r="I2677" s="10">
        <f t="shared" si="840"/>
        <v>0</v>
      </c>
    </row>
    <row r="2678" spans="1:13">
      <c r="A2678" s="31" t="s">
        <v>25</v>
      </c>
      <c r="B2678" s="11"/>
      <c r="C2678" s="12"/>
      <c r="D2678" s="28"/>
      <c r="E2678" s="28"/>
      <c r="F2678" s="28">
        <f t="shared" si="839"/>
        <v>0</v>
      </c>
      <c r="G2678" s="10"/>
      <c r="H2678" s="15"/>
      <c r="I2678" s="10">
        <f t="shared" si="840"/>
        <v>0</v>
      </c>
    </row>
    <row r="2679" spans="1:13">
      <c r="A2679" s="31" t="s">
        <v>25</v>
      </c>
      <c r="B2679" s="11"/>
      <c r="C2679" s="12"/>
      <c r="D2679" s="28"/>
      <c r="E2679" s="28"/>
      <c r="F2679" s="28">
        <f t="shared" si="839"/>
        <v>0</v>
      </c>
      <c r="G2679" s="10"/>
      <c r="H2679" s="15"/>
      <c r="I2679" s="10">
        <f t="shared" si="840"/>
        <v>0</v>
      </c>
    </row>
    <row r="2680" spans="1:13">
      <c r="A2680" s="31" t="s">
        <v>25</v>
      </c>
      <c r="B2680" s="11"/>
      <c r="C2680" s="12"/>
      <c r="D2680" s="28"/>
      <c r="E2680" s="28"/>
      <c r="F2680" s="28">
        <f t="shared" si="839"/>
        <v>0</v>
      </c>
      <c r="G2680" s="10"/>
      <c r="H2680" s="15"/>
      <c r="I2680" s="10">
        <f t="shared" si="840"/>
        <v>0</v>
      </c>
    </row>
    <row r="2681" spans="1:13">
      <c r="A2681" s="31" t="s">
        <v>39</v>
      </c>
      <c r="B2681" s="11"/>
      <c r="C2681" s="12"/>
      <c r="D2681" s="28"/>
      <c r="E2681" s="28"/>
      <c r="F2681" s="28"/>
      <c r="G2681" s="10"/>
      <c r="H2681" s="15"/>
      <c r="I2681" s="10">
        <f t="shared" ref="I2681:I2683" si="841">SUM(G2681*H2681)</f>
        <v>0</v>
      </c>
    </row>
    <row r="2682" spans="1:13">
      <c r="A2682" s="31" t="s">
        <v>39</v>
      </c>
      <c r="B2682" s="11"/>
      <c r="C2682" s="12"/>
      <c r="D2682" s="28"/>
      <c r="E2682" s="28"/>
      <c r="F2682" s="28"/>
      <c r="G2682" s="10"/>
      <c r="H2682" s="15"/>
      <c r="I2682" s="10">
        <f t="shared" si="841"/>
        <v>0</v>
      </c>
    </row>
    <row r="2683" spans="1:13">
      <c r="A2683" s="31" t="s">
        <v>39</v>
      </c>
      <c r="B2683" s="11"/>
      <c r="C2683" s="12"/>
      <c r="D2683" s="28"/>
      <c r="E2683" s="28"/>
      <c r="F2683" s="28"/>
      <c r="G2683" s="10"/>
      <c r="H2683" s="15"/>
      <c r="I2683" s="10">
        <f t="shared" si="841"/>
        <v>0</v>
      </c>
    </row>
    <row r="2684" spans="1:13">
      <c r="A2684" s="32" t="s">
        <v>28</v>
      </c>
      <c r="B2684" s="11"/>
      <c r="C2684" s="12"/>
      <c r="D2684" s="28"/>
      <c r="E2684" s="28"/>
      <c r="F2684" s="28"/>
      <c r="G2684" s="10"/>
      <c r="H2684" s="15"/>
      <c r="I2684" s="10">
        <f t="shared" ref="I2684:I2702" si="842">SUM(G2684*H2684)</f>
        <v>0</v>
      </c>
    </row>
    <row r="2685" spans="1:13">
      <c r="A2685" s="32" t="s">
        <v>28</v>
      </c>
      <c r="B2685" s="11"/>
      <c r="C2685" s="12"/>
      <c r="D2685" s="28"/>
      <c r="E2685" s="28"/>
      <c r="F2685" s="28"/>
      <c r="G2685" s="10"/>
      <c r="H2685" s="15"/>
      <c r="I2685" s="10">
        <f t="shared" si="842"/>
        <v>0</v>
      </c>
    </row>
    <row r="2686" spans="1:13">
      <c r="A2686" s="32" t="s">
        <v>28</v>
      </c>
      <c r="B2686" s="11"/>
      <c r="C2686" s="12"/>
      <c r="D2686" s="28"/>
      <c r="E2686" s="28"/>
      <c r="F2686" s="28"/>
      <c r="G2686" s="10"/>
      <c r="H2686" s="15"/>
      <c r="I2686" s="10">
        <f t="shared" si="842"/>
        <v>0</v>
      </c>
    </row>
    <row r="2687" spans="1:13">
      <c r="A2687" t="s">
        <v>26</v>
      </c>
      <c r="B2687" s="11"/>
      <c r="C2687" s="12"/>
      <c r="D2687" s="28"/>
      <c r="E2687" s="28"/>
      <c r="F2687" s="28"/>
      <c r="G2687" s="33">
        <v>0.1</v>
      </c>
      <c r="H2687" s="15">
        <f>SUM(I2684:I2686)</f>
        <v>0</v>
      </c>
      <c r="I2687" s="10">
        <f t="shared" si="842"/>
        <v>0</v>
      </c>
    </row>
    <row r="2688" spans="1:13">
      <c r="B2688" s="11" t="s">
        <v>27</v>
      </c>
      <c r="C2688" s="12"/>
      <c r="D2688" s="28"/>
      <c r="E2688" s="28"/>
      <c r="F2688" s="28"/>
      <c r="G2688" s="10"/>
      <c r="H2688" s="15"/>
      <c r="I2688" s="10">
        <f t="shared" si="842"/>
        <v>0</v>
      </c>
    </row>
    <row r="2689" spans="2:13">
      <c r="B2689" s="11" t="s">
        <v>13</v>
      </c>
      <c r="C2689" s="12" t="s">
        <v>14</v>
      </c>
      <c r="D2689" s="28" t="s">
        <v>29</v>
      </c>
      <c r="E2689" s="28"/>
      <c r="F2689" s="28">
        <f>SUM(G2675:G2677)</f>
        <v>0</v>
      </c>
      <c r="G2689" s="34">
        <f>SUM(F2689)/20</f>
        <v>0</v>
      </c>
      <c r="H2689" s="23"/>
      <c r="I2689" s="10">
        <f t="shared" si="842"/>
        <v>0</v>
      </c>
    </row>
    <row r="2690" spans="2:13">
      <c r="B2690" s="11" t="s">
        <v>13</v>
      </c>
      <c r="C2690" s="12" t="s">
        <v>14</v>
      </c>
      <c r="D2690" s="28" t="s">
        <v>30</v>
      </c>
      <c r="E2690" s="28"/>
      <c r="F2690" s="28">
        <f>SUM(G2678:G2680)</f>
        <v>0</v>
      </c>
      <c r="G2690" s="34">
        <f>SUM(F2690)/10</f>
        <v>0</v>
      </c>
      <c r="H2690" s="23"/>
      <c r="I2690" s="10">
        <f t="shared" si="842"/>
        <v>0</v>
      </c>
    </row>
    <row r="2691" spans="2:13">
      <c r="B2691" s="11" t="s">
        <v>13</v>
      </c>
      <c r="C2691" s="12" t="s">
        <v>14</v>
      </c>
      <c r="D2691" s="28" t="s">
        <v>60</v>
      </c>
      <c r="E2691" s="28"/>
      <c r="F2691" s="81"/>
      <c r="G2691" s="34">
        <f>SUM(F2691)*0.25</f>
        <v>0</v>
      </c>
      <c r="H2691" s="23"/>
      <c r="I2691" s="10">
        <f t="shared" si="842"/>
        <v>0</v>
      </c>
    </row>
    <row r="2692" spans="2:13">
      <c r="B2692" s="11" t="s">
        <v>13</v>
      </c>
      <c r="C2692" s="12" t="s">
        <v>14</v>
      </c>
      <c r="D2692" s="28"/>
      <c r="E2692" s="28"/>
      <c r="F2692" s="28"/>
      <c r="G2692" s="34"/>
      <c r="H2692" s="23"/>
      <c r="I2692" s="10">
        <f t="shared" si="842"/>
        <v>0</v>
      </c>
    </row>
    <row r="2693" spans="2:13">
      <c r="B2693" s="11" t="s">
        <v>13</v>
      </c>
      <c r="C2693" s="12" t="s">
        <v>15</v>
      </c>
      <c r="D2693" s="28"/>
      <c r="E2693" s="28"/>
      <c r="F2693" s="28"/>
      <c r="G2693" s="34"/>
      <c r="H2693" s="23"/>
      <c r="I2693" s="10">
        <f t="shared" si="842"/>
        <v>0</v>
      </c>
    </row>
    <row r="2694" spans="2:13">
      <c r="B2694" s="11" t="s">
        <v>13</v>
      </c>
      <c r="C2694" s="12" t="s">
        <v>15</v>
      </c>
      <c r="D2694" s="28"/>
      <c r="E2694" s="28"/>
      <c r="F2694" s="28"/>
      <c r="G2694" s="34"/>
      <c r="H2694" s="23"/>
      <c r="I2694" s="10">
        <f t="shared" si="842"/>
        <v>0</v>
      </c>
    </row>
    <row r="2695" spans="2:13">
      <c r="B2695" s="11" t="s">
        <v>13</v>
      </c>
      <c r="C2695" s="12" t="s">
        <v>15</v>
      </c>
      <c r="D2695" s="28"/>
      <c r="E2695" s="28"/>
      <c r="F2695" s="28"/>
      <c r="G2695" s="34"/>
      <c r="H2695" s="23"/>
      <c r="I2695" s="10">
        <f t="shared" si="842"/>
        <v>0</v>
      </c>
    </row>
    <row r="2696" spans="2:13">
      <c r="B2696" s="11" t="s">
        <v>13</v>
      </c>
      <c r="C2696" s="12" t="s">
        <v>16</v>
      </c>
      <c r="D2696" s="28"/>
      <c r="E2696" s="28"/>
      <c r="F2696" s="28"/>
      <c r="G2696" s="34"/>
      <c r="H2696" s="23"/>
      <c r="I2696" s="10">
        <f t="shared" si="842"/>
        <v>0</v>
      </c>
    </row>
    <row r="2697" spans="2:13">
      <c r="B2697" s="11" t="s">
        <v>13</v>
      </c>
      <c r="C2697" s="12" t="s">
        <v>16</v>
      </c>
      <c r="D2697" s="28"/>
      <c r="E2697" s="28"/>
      <c r="F2697" s="28"/>
      <c r="G2697" s="34"/>
      <c r="H2697" s="23"/>
      <c r="I2697" s="10">
        <f t="shared" si="842"/>
        <v>0</v>
      </c>
    </row>
    <row r="2698" spans="2:13">
      <c r="B2698" s="11" t="s">
        <v>21</v>
      </c>
      <c r="C2698" s="12" t="s">
        <v>14</v>
      </c>
      <c r="D2698" s="28"/>
      <c r="E2698" s="28"/>
      <c r="F2698" s="28"/>
      <c r="G2698" s="22">
        <f>SUM(G2689:G2692)</f>
        <v>0</v>
      </c>
      <c r="H2698" s="15">
        <v>37.42</v>
      </c>
      <c r="I2698" s="10">
        <f t="shared" si="842"/>
        <v>0</v>
      </c>
      <c r="K2698" s="5">
        <f>SUM(G2698)*I2673</f>
        <v>0</v>
      </c>
    </row>
    <row r="2699" spans="2:13">
      <c r="B2699" s="11" t="s">
        <v>21</v>
      </c>
      <c r="C2699" s="12" t="s">
        <v>15</v>
      </c>
      <c r="D2699" s="28"/>
      <c r="E2699" s="28"/>
      <c r="F2699" s="28"/>
      <c r="G2699" s="22">
        <f>SUM(G2693:G2695)</f>
        <v>0</v>
      </c>
      <c r="H2699" s="15">
        <v>37.42</v>
      </c>
      <c r="I2699" s="10">
        <f t="shared" si="842"/>
        <v>0</v>
      </c>
      <c r="L2699" s="5">
        <f>SUM(G2699)*I2673</f>
        <v>0</v>
      </c>
    </row>
    <row r="2700" spans="2:13">
      <c r="B2700" s="11" t="s">
        <v>21</v>
      </c>
      <c r="C2700" s="12" t="s">
        <v>16</v>
      </c>
      <c r="D2700" s="28"/>
      <c r="E2700" s="28"/>
      <c r="F2700" s="28"/>
      <c r="G2700" s="22">
        <f>SUM(G2696:G2697)</f>
        <v>0</v>
      </c>
      <c r="H2700" s="15">
        <v>37.42</v>
      </c>
      <c r="I2700" s="10">
        <f t="shared" si="842"/>
        <v>0</v>
      </c>
      <c r="M2700" s="5">
        <f>SUM(G2700)*I2673</f>
        <v>0</v>
      </c>
    </row>
    <row r="2701" spans="2:13">
      <c r="B2701" s="11" t="s">
        <v>13</v>
      </c>
      <c r="C2701" s="12" t="s">
        <v>17</v>
      </c>
      <c r="D2701" s="28"/>
      <c r="E2701" s="28"/>
      <c r="F2701" s="28"/>
      <c r="G2701" s="34"/>
      <c r="H2701" s="15">
        <v>37.42</v>
      </c>
      <c r="I2701" s="10">
        <f t="shared" si="842"/>
        <v>0</v>
      </c>
      <c r="L2701" s="5">
        <f>SUM(G2701)*I2673</f>
        <v>0</v>
      </c>
    </row>
    <row r="2702" spans="2:13">
      <c r="B2702" s="11" t="s">
        <v>12</v>
      </c>
      <c r="C2702" s="12"/>
      <c r="D2702" s="28"/>
      <c r="E2702" s="28"/>
      <c r="F2702" s="28"/>
      <c r="G2702" s="10"/>
      <c r="H2702" s="15">
        <v>37.42</v>
      </c>
      <c r="I2702" s="10">
        <f t="shared" si="842"/>
        <v>0</v>
      </c>
    </row>
    <row r="2703" spans="2:13">
      <c r="B2703" s="11" t="s">
        <v>11</v>
      </c>
      <c r="C2703" s="12"/>
      <c r="D2703" s="28"/>
      <c r="E2703" s="28"/>
      <c r="F2703" s="28"/>
      <c r="G2703" s="10">
        <v>1</v>
      </c>
      <c r="H2703" s="15">
        <f>SUM(I2675:I2702)*0.01</f>
        <v>0</v>
      </c>
      <c r="I2703" s="10">
        <f>SUM(G2703*H2703)</f>
        <v>0</v>
      </c>
    </row>
    <row r="2704" spans="2:13" s="2" customFormat="1" ht="13.6">
      <c r="B2704" s="8" t="s">
        <v>10</v>
      </c>
      <c r="D2704" s="27"/>
      <c r="E2704" s="27"/>
      <c r="F2704" s="27"/>
      <c r="G2704" s="6">
        <f>SUM(G2698:G2701)</f>
        <v>0</v>
      </c>
      <c r="H2704" s="14"/>
      <c r="I2704" s="6">
        <f>SUM(I2675:I2703)</f>
        <v>0</v>
      </c>
      <c r="J2704" s="6">
        <f>SUM(I2704)*I2673</f>
        <v>0</v>
      </c>
      <c r="K2704" s="6">
        <f>SUM(K2698:K2703)</f>
        <v>0</v>
      </c>
      <c r="L2704" s="6">
        <f t="shared" ref="L2704" si="843">SUM(L2698:L2703)</f>
        <v>0</v>
      </c>
      <c r="M2704" s="6">
        <f t="shared" ref="M2704" si="844">SUM(M2698:M2703)</f>
        <v>0</v>
      </c>
    </row>
    <row r="2705" spans="1:13" ht="15.65">
      <c r="A2705" s="3" t="s">
        <v>9</v>
      </c>
      <c r="B2705" s="78">
        <f>'JMS SHEDULE OF WORKS'!D22</f>
        <v>0</v>
      </c>
      <c r="D2705" s="26">
        <f>'JMS SHEDULE OF WORKS'!F22</f>
        <v>0</v>
      </c>
      <c r="F2705" s="79">
        <f>'JMS SHEDULE OF WORKS'!I22</f>
        <v>0</v>
      </c>
      <c r="H2705" s="13" t="s">
        <v>22</v>
      </c>
      <c r="I2705" s="24">
        <f>'JMS SHEDULE OF WORKS'!G22</f>
        <v>0</v>
      </c>
    </row>
    <row r="2706" spans="1:13" s="2" customFormat="1" ht="13.6">
      <c r="A2706" s="77" t="str">
        <f>'JMS SHEDULE OF WORKS'!A22</f>
        <v>6897/20</v>
      </c>
      <c r="B2706" s="8" t="s">
        <v>3</v>
      </c>
      <c r="C2706" s="2" t="s">
        <v>4</v>
      </c>
      <c r="D2706" s="27" t="s">
        <v>5</v>
      </c>
      <c r="E2706" s="27" t="s">
        <v>5</v>
      </c>
      <c r="F2706" s="27" t="s">
        <v>23</v>
      </c>
      <c r="G2706" s="6" t="s">
        <v>6</v>
      </c>
      <c r="H2706" s="14" t="s">
        <v>7</v>
      </c>
      <c r="I2706" s="6" t="s">
        <v>8</v>
      </c>
      <c r="J2706" s="6"/>
      <c r="K2706" s="6" t="s">
        <v>18</v>
      </c>
      <c r="L2706" s="6" t="s">
        <v>19</v>
      </c>
      <c r="M2706" s="6" t="s">
        <v>20</v>
      </c>
    </row>
    <row r="2707" spans="1:13">
      <c r="A2707" s="30" t="s">
        <v>24</v>
      </c>
      <c r="B2707" s="11"/>
      <c r="C2707" s="12"/>
      <c r="D2707" s="28"/>
      <c r="E2707" s="28"/>
      <c r="F2707" s="28">
        <f t="shared" ref="F2707:F2712" si="845">SUM(D2707*E2707)</f>
        <v>0</v>
      </c>
      <c r="G2707" s="10"/>
      <c r="H2707" s="15"/>
      <c r="I2707" s="10">
        <f t="shared" ref="I2707:I2712" si="846">SUM(F2707*G2707)*H2707</f>
        <v>0</v>
      </c>
    </row>
    <row r="2708" spans="1:13">
      <c r="A2708" s="30" t="s">
        <v>24</v>
      </c>
      <c r="B2708" s="11"/>
      <c r="C2708" s="12"/>
      <c r="D2708" s="28"/>
      <c r="E2708" s="28"/>
      <c r="F2708" s="28">
        <f t="shared" si="845"/>
        <v>0</v>
      </c>
      <c r="G2708" s="10"/>
      <c r="H2708" s="15"/>
      <c r="I2708" s="10">
        <f t="shared" si="846"/>
        <v>0</v>
      </c>
    </row>
    <row r="2709" spans="1:13">
      <c r="A2709" s="30" t="s">
        <v>24</v>
      </c>
      <c r="B2709" s="11"/>
      <c r="C2709" s="12"/>
      <c r="D2709" s="28"/>
      <c r="E2709" s="28"/>
      <c r="F2709" s="28">
        <f t="shared" si="845"/>
        <v>0</v>
      </c>
      <c r="G2709" s="10"/>
      <c r="H2709" s="15"/>
      <c r="I2709" s="10">
        <f t="shared" si="846"/>
        <v>0</v>
      </c>
    </row>
    <row r="2710" spans="1:13">
      <c r="A2710" s="31" t="s">
        <v>25</v>
      </c>
      <c r="B2710" s="11"/>
      <c r="C2710" s="12"/>
      <c r="D2710" s="28"/>
      <c r="E2710" s="28"/>
      <c r="F2710" s="28">
        <f t="shared" si="845"/>
        <v>0</v>
      </c>
      <c r="G2710" s="10"/>
      <c r="H2710" s="15"/>
      <c r="I2710" s="10">
        <f t="shared" si="846"/>
        <v>0</v>
      </c>
    </row>
    <row r="2711" spans="1:13">
      <c r="A2711" s="31" t="s">
        <v>25</v>
      </c>
      <c r="B2711" s="11"/>
      <c r="C2711" s="12"/>
      <c r="D2711" s="28"/>
      <c r="E2711" s="28"/>
      <c r="F2711" s="28">
        <f t="shared" si="845"/>
        <v>0</v>
      </c>
      <c r="G2711" s="10"/>
      <c r="H2711" s="15"/>
      <c r="I2711" s="10">
        <f t="shared" si="846"/>
        <v>0</v>
      </c>
    </row>
    <row r="2712" spans="1:13">
      <c r="A2712" s="31" t="s">
        <v>25</v>
      </c>
      <c r="B2712" s="11"/>
      <c r="C2712" s="12"/>
      <c r="D2712" s="28"/>
      <c r="E2712" s="28"/>
      <c r="F2712" s="28">
        <f t="shared" si="845"/>
        <v>0</v>
      </c>
      <c r="G2712" s="10"/>
      <c r="H2712" s="15"/>
      <c r="I2712" s="10">
        <f t="shared" si="846"/>
        <v>0</v>
      </c>
    </row>
    <row r="2713" spans="1:13">
      <c r="A2713" s="31" t="s">
        <v>39</v>
      </c>
      <c r="B2713" s="11"/>
      <c r="C2713" s="12"/>
      <c r="D2713" s="28"/>
      <c r="E2713" s="28"/>
      <c r="F2713" s="28"/>
      <c r="G2713" s="10"/>
      <c r="H2713" s="15"/>
      <c r="I2713" s="10">
        <f t="shared" ref="I2713:I2715" si="847">SUM(G2713*H2713)</f>
        <v>0</v>
      </c>
    </row>
    <row r="2714" spans="1:13">
      <c r="A2714" s="31" t="s">
        <v>39</v>
      </c>
      <c r="B2714" s="11"/>
      <c r="C2714" s="12"/>
      <c r="D2714" s="28"/>
      <c r="E2714" s="28"/>
      <c r="F2714" s="28"/>
      <c r="G2714" s="10"/>
      <c r="H2714" s="15"/>
      <c r="I2714" s="10">
        <f t="shared" si="847"/>
        <v>0</v>
      </c>
    </row>
    <row r="2715" spans="1:13">
      <c r="A2715" s="31" t="s">
        <v>39</v>
      </c>
      <c r="B2715" s="11"/>
      <c r="C2715" s="12"/>
      <c r="D2715" s="28"/>
      <c r="E2715" s="28"/>
      <c r="F2715" s="28"/>
      <c r="G2715" s="10"/>
      <c r="H2715" s="15"/>
      <c r="I2715" s="10">
        <f t="shared" si="847"/>
        <v>0</v>
      </c>
    </row>
    <row r="2716" spans="1:13">
      <c r="A2716" s="32" t="s">
        <v>28</v>
      </c>
      <c r="B2716" s="11"/>
      <c r="C2716" s="12"/>
      <c r="D2716" s="28"/>
      <c r="E2716" s="28"/>
      <c r="F2716" s="28"/>
      <c r="G2716" s="10"/>
      <c r="H2716" s="15"/>
      <c r="I2716" s="10">
        <f t="shared" ref="I2716:I2734" si="848">SUM(G2716*H2716)</f>
        <v>0</v>
      </c>
    </row>
    <row r="2717" spans="1:13">
      <c r="A2717" s="32" t="s">
        <v>28</v>
      </c>
      <c r="B2717" s="11"/>
      <c r="C2717" s="12"/>
      <c r="D2717" s="28"/>
      <c r="E2717" s="28"/>
      <c r="F2717" s="28"/>
      <c r="G2717" s="10"/>
      <c r="H2717" s="15"/>
      <c r="I2717" s="10">
        <f t="shared" si="848"/>
        <v>0</v>
      </c>
    </row>
    <row r="2718" spans="1:13">
      <c r="A2718" s="32" t="s">
        <v>28</v>
      </c>
      <c r="B2718" s="11"/>
      <c r="C2718" s="12"/>
      <c r="D2718" s="28"/>
      <c r="E2718" s="28"/>
      <c r="F2718" s="28"/>
      <c r="G2718" s="10"/>
      <c r="H2718" s="15"/>
      <c r="I2718" s="10">
        <f t="shared" si="848"/>
        <v>0</v>
      </c>
    </row>
    <row r="2719" spans="1:13">
      <c r="A2719" t="s">
        <v>26</v>
      </c>
      <c r="B2719" s="11"/>
      <c r="C2719" s="12"/>
      <c r="D2719" s="28"/>
      <c r="E2719" s="28"/>
      <c r="F2719" s="28"/>
      <c r="G2719" s="33">
        <v>0.1</v>
      </c>
      <c r="H2719" s="15">
        <f>SUM(I2716:I2718)</f>
        <v>0</v>
      </c>
      <c r="I2719" s="10">
        <f t="shared" si="848"/>
        <v>0</v>
      </c>
    </row>
    <row r="2720" spans="1:13">
      <c r="B2720" s="11" t="s">
        <v>27</v>
      </c>
      <c r="C2720" s="12"/>
      <c r="D2720" s="28"/>
      <c r="E2720" s="28"/>
      <c r="F2720" s="28"/>
      <c r="G2720" s="10"/>
      <c r="H2720" s="15"/>
      <c r="I2720" s="10">
        <f t="shared" si="848"/>
        <v>0</v>
      </c>
    </row>
    <row r="2721" spans="2:13">
      <c r="B2721" s="11" t="s">
        <v>13</v>
      </c>
      <c r="C2721" s="12" t="s">
        <v>14</v>
      </c>
      <c r="D2721" s="28" t="s">
        <v>29</v>
      </c>
      <c r="E2721" s="28"/>
      <c r="F2721" s="28">
        <f>SUM(G2707:G2709)</f>
        <v>0</v>
      </c>
      <c r="G2721" s="34">
        <f>SUM(F2721)/20</f>
        <v>0</v>
      </c>
      <c r="H2721" s="23"/>
      <c r="I2721" s="10">
        <f t="shared" si="848"/>
        <v>0</v>
      </c>
    </row>
    <row r="2722" spans="2:13">
      <c r="B2722" s="11" t="s">
        <v>13</v>
      </c>
      <c r="C2722" s="12" t="s">
        <v>14</v>
      </c>
      <c r="D2722" s="28" t="s">
        <v>30</v>
      </c>
      <c r="E2722" s="28"/>
      <c r="F2722" s="28">
        <f>SUM(G2710:G2712)</f>
        <v>0</v>
      </c>
      <c r="G2722" s="34">
        <f>SUM(F2722)/10</f>
        <v>0</v>
      </c>
      <c r="H2722" s="23"/>
      <c r="I2722" s="10">
        <f t="shared" si="848"/>
        <v>0</v>
      </c>
    </row>
    <row r="2723" spans="2:13">
      <c r="B2723" s="11" t="s">
        <v>13</v>
      </c>
      <c r="C2723" s="12" t="s">
        <v>14</v>
      </c>
      <c r="D2723" s="28" t="s">
        <v>60</v>
      </c>
      <c r="E2723" s="28"/>
      <c r="F2723" s="81"/>
      <c r="G2723" s="34">
        <f>SUM(F2723)*0.25</f>
        <v>0</v>
      </c>
      <c r="H2723" s="23"/>
      <c r="I2723" s="10">
        <f t="shared" si="848"/>
        <v>0</v>
      </c>
    </row>
    <row r="2724" spans="2:13">
      <c r="B2724" s="11" t="s">
        <v>13</v>
      </c>
      <c r="C2724" s="12" t="s">
        <v>14</v>
      </c>
      <c r="D2724" s="28"/>
      <c r="E2724" s="28"/>
      <c r="F2724" s="28"/>
      <c r="G2724" s="34"/>
      <c r="H2724" s="23"/>
      <c r="I2724" s="10">
        <f t="shared" si="848"/>
        <v>0</v>
      </c>
    </row>
    <row r="2725" spans="2:13">
      <c r="B2725" s="11" t="s">
        <v>13</v>
      </c>
      <c r="C2725" s="12" t="s">
        <v>15</v>
      </c>
      <c r="D2725" s="28"/>
      <c r="E2725" s="28"/>
      <c r="F2725" s="28"/>
      <c r="G2725" s="34"/>
      <c r="H2725" s="23"/>
      <c r="I2725" s="10">
        <f t="shared" si="848"/>
        <v>0</v>
      </c>
    </row>
    <row r="2726" spans="2:13">
      <c r="B2726" s="11" t="s">
        <v>13</v>
      </c>
      <c r="C2726" s="12" t="s">
        <v>15</v>
      </c>
      <c r="D2726" s="28"/>
      <c r="E2726" s="28"/>
      <c r="F2726" s="28"/>
      <c r="G2726" s="34"/>
      <c r="H2726" s="23"/>
      <c r="I2726" s="10">
        <f t="shared" si="848"/>
        <v>0</v>
      </c>
    </row>
    <row r="2727" spans="2:13">
      <c r="B2727" s="11" t="s">
        <v>13</v>
      </c>
      <c r="C2727" s="12" t="s">
        <v>15</v>
      </c>
      <c r="D2727" s="28"/>
      <c r="E2727" s="28"/>
      <c r="F2727" s="28"/>
      <c r="G2727" s="34"/>
      <c r="H2727" s="23"/>
      <c r="I2727" s="10">
        <f t="shared" si="848"/>
        <v>0</v>
      </c>
    </row>
    <row r="2728" spans="2:13">
      <c r="B2728" s="11" t="s">
        <v>13</v>
      </c>
      <c r="C2728" s="12" t="s">
        <v>16</v>
      </c>
      <c r="D2728" s="28"/>
      <c r="E2728" s="28"/>
      <c r="F2728" s="28"/>
      <c r="G2728" s="34"/>
      <c r="H2728" s="23"/>
      <c r="I2728" s="10">
        <f t="shared" si="848"/>
        <v>0</v>
      </c>
    </row>
    <row r="2729" spans="2:13">
      <c r="B2729" s="11" t="s">
        <v>13</v>
      </c>
      <c r="C2729" s="12" t="s">
        <v>16</v>
      </c>
      <c r="D2729" s="28"/>
      <c r="E2729" s="28"/>
      <c r="F2729" s="28"/>
      <c r="G2729" s="34"/>
      <c r="H2729" s="23"/>
      <c r="I2729" s="10">
        <f t="shared" si="848"/>
        <v>0</v>
      </c>
    </row>
    <row r="2730" spans="2:13">
      <c r="B2730" s="11" t="s">
        <v>21</v>
      </c>
      <c r="C2730" s="12" t="s">
        <v>14</v>
      </c>
      <c r="D2730" s="28"/>
      <c r="E2730" s="28"/>
      <c r="F2730" s="28"/>
      <c r="G2730" s="22">
        <f>SUM(G2721:G2724)</f>
        <v>0</v>
      </c>
      <c r="H2730" s="15">
        <v>37.42</v>
      </c>
      <c r="I2730" s="10">
        <f t="shared" si="848"/>
        <v>0</v>
      </c>
      <c r="K2730" s="5">
        <f>SUM(G2730)*I2705</f>
        <v>0</v>
      </c>
    </row>
    <row r="2731" spans="2:13">
      <c r="B2731" s="11" t="s">
        <v>21</v>
      </c>
      <c r="C2731" s="12" t="s">
        <v>15</v>
      </c>
      <c r="D2731" s="28"/>
      <c r="E2731" s="28"/>
      <c r="F2731" s="28"/>
      <c r="G2731" s="22">
        <f>SUM(G2725:G2727)</f>
        <v>0</v>
      </c>
      <c r="H2731" s="15">
        <v>37.42</v>
      </c>
      <c r="I2731" s="10">
        <f t="shared" si="848"/>
        <v>0</v>
      </c>
      <c r="L2731" s="5">
        <f>SUM(G2731)*I2705</f>
        <v>0</v>
      </c>
    </row>
    <row r="2732" spans="2:13">
      <c r="B2732" s="11" t="s">
        <v>21</v>
      </c>
      <c r="C2732" s="12" t="s">
        <v>16</v>
      </c>
      <c r="D2732" s="28"/>
      <c r="E2732" s="28"/>
      <c r="F2732" s="28"/>
      <c r="G2732" s="22">
        <f>SUM(G2728:G2729)</f>
        <v>0</v>
      </c>
      <c r="H2732" s="15">
        <v>37.42</v>
      </c>
      <c r="I2732" s="10">
        <f t="shared" si="848"/>
        <v>0</v>
      </c>
      <c r="M2732" s="5">
        <f>SUM(G2732)*I2705</f>
        <v>0</v>
      </c>
    </row>
    <row r="2733" spans="2:13">
      <c r="B2733" s="11" t="s">
        <v>13</v>
      </c>
      <c r="C2733" s="12" t="s">
        <v>17</v>
      </c>
      <c r="D2733" s="28"/>
      <c r="E2733" s="28"/>
      <c r="F2733" s="28"/>
      <c r="G2733" s="34"/>
      <c r="H2733" s="15">
        <v>37.42</v>
      </c>
      <c r="I2733" s="10">
        <f t="shared" si="848"/>
        <v>0</v>
      </c>
      <c r="L2733" s="5">
        <f>SUM(G2733)*I2705</f>
        <v>0</v>
      </c>
    </row>
    <row r="2734" spans="2:13">
      <c r="B2734" s="11" t="s">
        <v>12</v>
      </c>
      <c r="C2734" s="12"/>
      <c r="D2734" s="28"/>
      <c r="E2734" s="28"/>
      <c r="F2734" s="28"/>
      <c r="G2734" s="10"/>
      <c r="H2734" s="15">
        <v>37.42</v>
      </c>
      <c r="I2734" s="10">
        <f t="shared" si="848"/>
        <v>0</v>
      </c>
    </row>
    <row r="2735" spans="2:13">
      <c r="B2735" s="11" t="s">
        <v>11</v>
      </c>
      <c r="C2735" s="12"/>
      <c r="D2735" s="28"/>
      <c r="E2735" s="28"/>
      <c r="F2735" s="28"/>
      <c r="G2735" s="10">
        <v>1</v>
      </c>
      <c r="H2735" s="15">
        <f>SUM(I2707:I2734)*0.01</f>
        <v>0</v>
      </c>
      <c r="I2735" s="10">
        <f>SUM(G2735*H2735)</f>
        <v>0</v>
      </c>
    </row>
    <row r="2736" spans="2:13" s="2" customFormat="1" ht="13.6">
      <c r="B2736" s="8" t="s">
        <v>10</v>
      </c>
      <c r="D2736" s="27"/>
      <c r="E2736" s="27"/>
      <c r="F2736" s="27"/>
      <c r="G2736" s="6">
        <f>SUM(G2730:G2733)</f>
        <v>0</v>
      </c>
      <c r="H2736" s="14"/>
      <c r="I2736" s="6">
        <f>SUM(I2707:I2735)</f>
        <v>0</v>
      </c>
      <c r="J2736" s="6">
        <f>SUM(I2736)*I2705</f>
        <v>0</v>
      </c>
      <c r="K2736" s="6">
        <f>SUM(K2730:K2735)</f>
        <v>0</v>
      </c>
      <c r="L2736" s="6">
        <f t="shared" ref="L2736" si="849">SUM(L2730:L2735)</f>
        <v>0</v>
      </c>
      <c r="M2736" s="6">
        <f t="shared" ref="M2736" si="850">SUM(M2730:M2735)</f>
        <v>0</v>
      </c>
    </row>
    <row r="2737" spans="1:13" ht="15.65">
      <c r="A2737" s="3" t="s">
        <v>9</v>
      </c>
      <c r="B2737" s="78">
        <f>'JMS SHEDULE OF WORKS'!D23</f>
        <v>0</v>
      </c>
      <c r="D2737" s="26">
        <f>'JMS SHEDULE OF WORKS'!F23</f>
        <v>0</v>
      </c>
      <c r="F2737" s="79">
        <f>'JMS SHEDULE OF WORKS'!I23</f>
        <v>0</v>
      </c>
      <c r="H2737" s="13" t="s">
        <v>22</v>
      </c>
      <c r="I2737" s="24">
        <f>'JMS SHEDULE OF WORKS'!G23</f>
        <v>0</v>
      </c>
    </row>
    <row r="2738" spans="1:13" s="2" customFormat="1" ht="13.6">
      <c r="A2738" s="77" t="str">
        <f>'JMS SHEDULE OF WORKS'!A23</f>
        <v>6897/21</v>
      </c>
      <c r="B2738" s="8" t="s">
        <v>3</v>
      </c>
      <c r="C2738" s="2" t="s">
        <v>4</v>
      </c>
      <c r="D2738" s="27" t="s">
        <v>5</v>
      </c>
      <c r="E2738" s="27" t="s">
        <v>5</v>
      </c>
      <c r="F2738" s="27" t="s">
        <v>23</v>
      </c>
      <c r="G2738" s="6" t="s">
        <v>6</v>
      </c>
      <c r="H2738" s="14" t="s">
        <v>7</v>
      </c>
      <c r="I2738" s="6" t="s">
        <v>8</v>
      </c>
      <c r="J2738" s="6"/>
      <c r="K2738" s="6" t="s">
        <v>18</v>
      </c>
      <c r="L2738" s="6" t="s">
        <v>19</v>
      </c>
      <c r="M2738" s="6" t="s">
        <v>20</v>
      </c>
    </row>
    <row r="2739" spans="1:13">
      <c r="A2739" s="30" t="s">
        <v>24</v>
      </c>
      <c r="B2739" s="11"/>
      <c r="C2739" s="12"/>
      <c r="D2739" s="28"/>
      <c r="E2739" s="28"/>
      <c r="F2739" s="28">
        <f t="shared" ref="F2739:F2744" si="851">SUM(D2739*E2739)</f>
        <v>0</v>
      </c>
      <c r="G2739" s="10"/>
      <c r="H2739" s="15"/>
      <c r="I2739" s="10">
        <f t="shared" ref="I2739:I2744" si="852">SUM(F2739*G2739)*H2739</f>
        <v>0</v>
      </c>
    </row>
    <row r="2740" spans="1:13">
      <c r="A2740" s="30" t="s">
        <v>24</v>
      </c>
      <c r="B2740" s="11"/>
      <c r="C2740" s="12"/>
      <c r="D2740" s="28"/>
      <c r="E2740" s="28"/>
      <c r="F2740" s="28">
        <f t="shared" si="851"/>
        <v>0</v>
      </c>
      <c r="G2740" s="10"/>
      <c r="H2740" s="15"/>
      <c r="I2740" s="10">
        <f t="shared" si="852"/>
        <v>0</v>
      </c>
    </row>
    <row r="2741" spans="1:13">
      <c r="A2741" s="30" t="s">
        <v>24</v>
      </c>
      <c r="B2741" s="11"/>
      <c r="C2741" s="12"/>
      <c r="D2741" s="28"/>
      <c r="E2741" s="28"/>
      <c r="F2741" s="28">
        <f t="shared" si="851"/>
        <v>0</v>
      </c>
      <c r="G2741" s="10"/>
      <c r="H2741" s="15"/>
      <c r="I2741" s="10">
        <f t="shared" si="852"/>
        <v>0</v>
      </c>
    </row>
    <row r="2742" spans="1:13">
      <c r="A2742" s="31" t="s">
        <v>25</v>
      </c>
      <c r="B2742" s="11"/>
      <c r="C2742" s="12"/>
      <c r="D2742" s="28"/>
      <c r="E2742" s="28"/>
      <c r="F2742" s="28">
        <f t="shared" si="851"/>
        <v>0</v>
      </c>
      <c r="G2742" s="10"/>
      <c r="H2742" s="15"/>
      <c r="I2742" s="10">
        <f t="shared" si="852"/>
        <v>0</v>
      </c>
    </row>
    <row r="2743" spans="1:13">
      <c r="A2743" s="31" t="s">
        <v>25</v>
      </c>
      <c r="B2743" s="11"/>
      <c r="C2743" s="12"/>
      <c r="D2743" s="28"/>
      <c r="E2743" s="28"/>
      <c r="F2743" s="28">
        <f t="shared" si="851"/>
        <v>0</v>
      </c>
      <c r="G2743" s="10"/>
      <c r="H2743" s="15"/>
      <c r="I2743" s="10">
        <f t="shared" si="852"/>
        <v>0</v>
      </c>
    </row>
    <row r="2744" spans="1:13">
      <c r="A2744" s="31" t="s">
        <v>25</v>
      </c>
      <c r="B2744" s="11"/>
      <c r="C2744" s="12"/>
      <c r="D2744" s="28"/>
      <c r="E2744" s="28"/>
      <c r="F2744" s="28">
        <f t="shared" si="851"/>
        <v>0</v>
      </c>
      <c r="G2744" s="10"/>
      <c r="H2744" s="15"/>
      <c r="I2744" s="10">
        <f t="shared" si="852"/>
        <v>0</v>
      </c>
    </row>
    <row r="2745" spans="1:13">
      <c r="A2745" s="31" t="s">
        <v>39</v>
      </c>
      <c r="B2745" s="11"/>
      <c r="C2745" s="12"/>
      <c r="D2745" s="28"/>
      <c r="E2745" s="28"/>
      <c r="F2745" s="28"/>
      <c r="G2745" s="10"/>
      <c r="H2745" s="15"/>
      <c r="I2745" s="10">
        <f t="shared" ref="I2745:I2747" si="853">SUM(G2745*H2745)</f>
        <v>0</v>
      </c>
    </row>
    <row r="2746" spans="1:13">
      <c r="A2746" s="31" t="s">
        <v>39</v>
      </c>
      <c r="B2746" s="11"/>
      <c r="C2746" s="12"/>
      <c r="D2746" s="28"/>
      <c r="E2746" s="28"/>
      <c r="F2746" s="28"/>
      <c r="G2746" s="10"/>
      <c r="H2746" s="15"/>
      <c r="I2746" s="10">
        <f t="shared" si="853"/>
        <v>0</v>
      </c>
    </row>
    <row r="2747" spans="1:13">
      <c r="A2747" s="31" t="s">
        <v>39</v>
      </c>
      <c r="B2747" s="11"/>
      <c r="C2747" s="12"/>
      <c r="D2747" s="28"/>
      <c r="E2747" s="28"/>
      <c r="F2747" s="28"/>
      <c r="G2747" s="10"/>
      <c r="H2747" s="15"/>
      <c r="I2747" s="10">
        <f t="shared" si="853"/>
        <v>0</v>
      </c>
    </row>
    <row r="2748" spans="1:13">
      <c r="A2748" s="32" t="s">
        <v>28</v>
      </c>
      <c r="B2748" s="11"/>
      <c r="C2748" s="12"/>
      <c r="D2748" s="28"/>
      <c r="E2748" s="28"/>
      <c r="F2748" s="28"/>
      <c r="G2748" s="10"/>
      <c r="H2748" s="15"/>
      <c r="I2748" s="10">
        <f t="shared" ref="I2748:I2766" si="854">SUM(G2748*H2748)</f>
        <v>0</v>
      </c>
    </row>
    <row r="2749" spans="1:13">
      <c r="A2749" s="32" t="s">
        <v>28</v>
      </c>
      <c r="B2749" s="11"/>
      <c r="C2749" s="12"/>
      <c r="D2749" s="28"/>
      <c r="E2749" s="28"/>
      <c r="F2749" s="28"/>
      <c r="G2749" s="10"/>
      <c r="H2749" s="15"/>
      <c r="I2749" s="10">
        <f t="shared" si="854"/>
        <v>0</v>
      </c>
    </row>
    <row r="2750" spans="1:13">
      <c r="A2750" s="32" t="s">
        <v>28</v>
      </c>
      <c r="B2750" s="11"/>
      <c r="C2750" s="12"/>
      <c r="D2750" s="28"/>
      <c r="E2750" s="28"/>
      <c r="F2750" s="28"/>
      <c r="G2750" s="10"/>
      <c r="H2750" s="15"/>
      <c r="I2750" s="10">
        <f t="shared" si="854"/>
        <v>0</v>
      </c>
    </row>
    <row r="2751" spans="1:13">
      <c r="A2751" t="s">
        <v>26</v>
      </c>
      <c r="B2751" s="11"/>
      <c r="C2751" s="12"/>
      <c r="D2751" s="28"/>
      <c r="E2751" s="28"/>
      <c r="F2751" s="28"/>
      <c r="G2751" s="33">
        <v>0.1</v>
      </c>
      <c r="H2751" s="15">
        <f>SUM(I2748:I2750)</f>
        <v>0</v>
      </c>
      <c r="I2751" s="10">
        <f t="shared" si="854"/>
        <v>0</v>
      </c>
    </row>
    <row r="2752" spans="1:13">
      <c r="B2752" s="11" t="s">
        <v>27</v>
      </c>
      <c r="C2752" s="12"/>
      <c r="D2752" s="28"/>
      <c r="E2752" s="28"/>
      <c r="F2752" s="28"/>
      <c r="G2752" s="10"/>
      <c r="H2752" s="15"/>
      <c r="I2752" s="10">
        <f t="shared" si="854"/>
        <v>0</v>
      </c>
    </row>
    <row r="2753" spans="2:13">
      <c r="B2753" s="11" t="s">
        <v>13</v>
      </c>
      <c r="C2753" s="12" t="s">
        <v>14</v>
      </c>
      <c r="D2753" s="28" t="s">
        <v>29</v>
      </c>
      <c r="E2753" s="28"/>
      <c r="F2753" s="28">
        <f>SUM(G2739:G2741)</f>
        <v>0</v>
      </c>
      <c r="G2753" s="34">
        <f>SUM(F2753)/20</f>
        <v>0</v>
      </c>
      <c r="H2753" s="23"/>
      <c r="I2753" s="10">
        <f t="shared" si="854"/>
        <v>0</v>
      </c>
    </row>
    <row r="2754" spans="2:13">
      <c r="B2754" s="11" t="s">
        <v>13</v>
      </c>
      <c r="C2754" s="12" t="s">
        <v>14</v>
      </c>
      <c r="D2754" s="28" t="s">
        <v>30</v>
      </c>
      <c r="E2754" s="28"/>
      <c r="F2754" s="28">
        <f>SUM(G2742:G2744)</f>
        <v>0</v>
      </c>
      <c r="G2754" s="34">
        <f>SUM(F2754)/10</f>
        <v>0</v>
      </c>
      <c r="H2754" s="23"/>
      <c r="I2754" s="10">
        <f t="shared" si="854"/>
        <v>0</v>
      </c>
    </row>
    <row r="2755" spans="2:13">
      <c r="B2755" s="11" t="s">
        <v>13</v>
      </c>
      <c r="C2755" s="12" t="s">
        <v>14</v>
      </c>
      <c r="D2755" s="28" t="s">
        <v>60</v>
      </c>
      <c r="E2755" s="28"/>
      <c r="F2755" s="81"/>
      <c r="G2755" s="34">
        <f>SUM(F2755)*0.25</f>
        <v>0</v>
      </c>
      <c r="H2755" s="23"/>
      <c r="I2755" s="10">
        <f t="shared" si="854"/>
        <v>0</v>
      </c>
    </row>
    <row r="2756" spans="2:13">
      <c r="B2756" s="11" t="s">
        <v>13</v>
      </c>
      <c r="C2756" s="12" t="s">
        <v>14</v>
      </c>
      <c r="D2756" s="28"/>
      <c r="E2756" s="28"/>
      <c r="F2756" s="28"/>
      <c r="G2756" s="34"/>
      <c r="H2756" s="23"/>
      <c r="I2756" s="10">
        <f t="shared" si="854"/>
        <v>0</v>
      </c>
    </row>
    <row r="2757" spans="2:13">
      <c r="B2757" s="11" t="s">
        <v>13</v>
      </c>
      <c r="C2757" s="12" t="s">
        <v>15</v>
      </c>
      <c r="D2757" s="28"/>
      <c r="E2757" s="28"/>
      <c r="F2757" s="28"/>
      <c r="G2757" s="34"/>
      <c r="H2757" s="23"/>
      <c r="I2757" s="10">
        <f t="shared" si="854"/>
        <v>0</v>
      </c>
    </row>
    <row r="2758" spans="2:13">
      <c r="B2758" s="11" t="s">
        <v>13</v>
      </c>
      <c r="C2758" s="12" t="s">
        <v>15</v>
      </c>
      <c r="D2758" s="28"/>
      <c r="E2758" s="28"/>
      <c r="F2758" s="28"/>
      <c r="G2758" s="34"/>
      <c r="H2758" s="23"/>
      <c r="I2758" s="10">
        <f t="shared" si="854"/>
        <v>0</v>
      </c>
    </row>
    <row r="2759" spans="2:13">
      <c r="B2759" s="11" t="s">
        <v>13</v>
      </c>
      <c r="C2759" s="12" t="s">
        <v>15</v>
      </c>
      <c r="D2759" s="28"/>
      <c r="E2759" s="28"/>
      <c r="F2759" s="28"/>
      <c r="G2759" s="34"/>
      <c r="H2759" s="23"/>
      <c r="I2759" s="10">
        <f t="shared" si="854"/>
        <v>0</v>
      </c>
    </row>
    <row r="2760" spans="2:13">
      <c r="B2760" s="11" t="s">
        <v>13</v>
      </c>
      <c r="C2760" s="12" t="s">
        <v>16</v>
      </c>
      <c r="D2760" s="28"/>
      <c r="E2760" s="28"/>
      <c r="F2760" s="28"/>
      <c r="G2760" s="34"/>
      <c r="H2760" s="23"/>
      <c r="I2760" s="10">
        <f t="shared" si="854"/>
        <v>0</v>
      </c>
    </row>
    <row r="2761" spans="2:13">
      <c r="B2761" s="11" t="s">
        <v>13</v>
      </c>
      <c r="C2761" s="12" t="s">
        <v>16</v>
      </c>
      <c r="D2761" s="28"/>
      <c r="E2761" s="28"/>
      <c r="F2761" s="28"/>
      <c r="G2761" s="34"/>
      <c r="H2761" s="23"/>
      <c r="I2761" s="10">
        <f t="shared" si="854"/>
        <v>0</v>
      </c>
    </row>
    <row r="2762" spans="2:13">
      <c r="B2762" s="11" t="s">
        <v>21</v>
      </c>
      <c r="C2762" s="12" t="s">
        <v>14</v>
      </c>
      <c r="D2762" s="28"/>
      <c r="E2762" s="28"/>
      <c r="F2762" s="28"/>
      <c r="G2762" s="22">
        <f>SUM(G2753:G2756)</f>
        <v>0</v>
      </c>
      <c r="H2762" s="15">
        <v>37.42</v>
      </c>
      <c r="I2762" s="10">
        <f t="shared" si="854"/>
        <v>0</v>
      </c>
      <c r="K2762" s="5">
        <f>SUM(G2762)*I2737</f>
        <v>0</v>
      </c>
    </row>
    <row r="2763" spans="2:13">
      <c r="B2763" s="11" t="s">
        <v>21</v>
      </c>
      <c r="C2763" s="12" t="s">
        <v>15</v>
      </c>
      <c r="D2763" s="28"/>
      <c r="E2763" s="28"/>
      <c r="F2763" s="28"/>
      <c r="G2763" s="22">
        <f>SUM(G2757:G2759)</f>
        <v>0</v>
      </c>
      <c r="H2763" s="15">
        <v>37.42</v>
      </c>
      <c r="I2763" s="10">
        <f t="shared" si="854"/>
        <v>0</v>
      </c>
      <c r="L2763" s="5">
        <f>SUM(G2763)*I2737</f>
        <v>0</v>
      </c>
    </row>
    <row r="2764" spans="2:13">
      <c r="B2764" s="11" t="s">
        <v>21</v>
      </c>
      <c r="C2764" s="12" t="s">
        <v>16</v>
      </c>
      <c r="D2764" s="28"/>
      <c r="E2764" s="28"/>
      <c r="F2764" s="28"/>
      <c r="G2764" s="22">
        <f>SUM(G2760:G2761)</f>
        <v>0</v>
      </c>
      <c r="H2764" s="15">
        <v>37.42</v>
      </c>
      <c r="I2764" s="10">
        <f t="shared" si="854"/>
        <v>0</v>
      </c>
      <c r="M2764" s="5">
        <f>SUM(G2764)*I2737</f>
        <v>0</v>
      </c>
    </row>
    <row r="2765" spans="2:13">
      <c r="B2765" s="11" t="s">
        <v>13</v>
      </c>
      <c r="C2765" s="12" t="s">
        <v>17</v>
      </c>
      <c r="D2765" s="28"/>
      <c r="E2765" s="28"/>
      <c r="F2765" s="28"/>
      <c r="G2765" s="34"/>
      <c r="H2765" s="15">
        <v>37.42</v>
      </c>
      <c r="I2765" s="10">
        <f t="shared" si="854"/>
        <v>0</v>
      </c>
      <c r="L2765" s="5">
        <f>SUM(G2765)*I2737</f>
        <v>0</v>
      </c>
    </row>
    <row r="2766" spans="2:13">
      <c r="B2766" s="11" t="s">
        <v>12</v>
      </c>
      <c r="C2766" s="12"/>
      <c r="D2766" s="28"/>
      <c r="E2766" s="28"/>
      <c r="F2766" s="28"/>
      <c r="G2766" s="10"/>
      <c r="H2766" s="15">
        <v>37.42</v>
      </c>
      <c r="I2766" s="10">
        <f t="shared" si="854"/>
        <v>0</v>
      </c>
    </row>
    <row r="2767" spans="2:13">
      <c r="B2767" s="11" t="s">
        <v>11</v>
      </c>
      <c r="C2767" s="12"/>
      <c r="D2767" s="28"/>
      <c r="E2767" s="28"/>
      <c r="F2767" s="28"/>
      <c r="G2767" s="10">
        <v>1</v>
      </c>
      <c r="H2767" s="15">
        <f>SUM(I2739:I2766)*0.01</f>
        <v>0</v>
      </c>
      <c r="I2767" s="10">
        <f>SUM(G2767*H2767)</f>
        <v>0</v>
      </c>
    </row>
    <row r="2768" spans="2:13" s="2" customFormat="1" ht="13.6">
      <c r="B2768" s="8" t="s">
        <v>10</v>
      </c>
      <c r="D2768" s="27"/>
      <c r="E2768" s="27"/>
      <c r="F2768" s="27"/>
      <c r="G2768" s="6">
        <f>SUM(G2762:G2765)</f>
        <v>0</v>
      </c>
      <c r="H2768" s="14"/>
      <c r="I2768" s="6">
        <f>SUM(I2739:I2767)</f>
        <v>0</v>
      </c>
      <c r="J2768" s="6">
        <f>SUM(I2768)*I2737</f>
        <v>0</v>
      </c>
      <c r="K2768" s="6">
        <f>SUM(K2762:K2767)</f>
        <v>0</v>
      </c>
      <c r="L2768" s="6">
        <f t="shared" ref="L2768" si="855">SUM(L2762:L2767)</f>
        <v>0</v>
      </c>
      <c r="M2768" s="6">
        <f t="shared" ref="M2768" si="856">SUM(M2762:M2767)</f>
        <v>0</v>
      </c>
    </row>
    <row r="2769" spans="1:13" ht="15.65">
      <c r="A2769" s="3" t="s">
        <v>9</v>
      </c>
      <c r="B2769" s="78">
        <f>'JMS SHEDULE OF WORKS'!D24</f>
        <v>0</v>
      </c>
      <c r="D2769" s="26">
        <f>'JMS SHEDULE OF WORKS'!F24</f>
        <v>0</v>
      </c>
      <c r="F2769" s="79">
        <f>'JMS SHEDULE OF WORKS'!I24</f>
        <v>0</v>
      </c>
      <c r="H2769" s="13" t="s">
        <v>22</v>
      </c>
      <c r="I2769" s="24">
        <f>'JMS SHEDULE OF WORKS'!G24</f>
        <v>0</v>
      </c>
    </row>
    <row r="2770" spans="1:13" s="2" customFormat="1" ht="13.6">
      <c r="A2770" s="77" t="str">
        <f>'JMS SHEDULE OF WORKS'!A24</f>
        <v>6897/22</v>
      </c>
      <c r="B2770" s="8" t="s">
        <v>3</v>
      </c>
      <c r="C2770" s="2" t="s">
        <v>4</v>
      </c>
      <c r="D2770" s="27" t="s">
        <v>5</v>
      </c>
      <c r="E2770" s="27" t="s">
        <v>5</v>
      </c>
      <c r="F2770" s="27" t="s">
        <v>23</v>
      </c>
      <c r="G2770" s="6" t="s">
        <v>6</v>
      </c>
      <c r="H2770" s="14" t="s">
        <v>7</v>
      </c>
      <c r="I2770" s="6" t="s">
        <v>8</v>
      </c>
      <c r="J2770" s="6"/>
      <c r="K2770" s="6" t="s">
        <v>18</v>
      </c>
      <c r="L2770" s="6" t="s">
        <v>19</v>
      </c>
      <c r="M2770" s="6" t="s">
        <v>20</v>
      </c>
    </row>
    <row r="2771" spans="1:13">
      <c r="A2771" s="30" t="s">
        <v>24</v>
      </c>
      <c r="B2771" s="11"/>
      <c r="C2771" s="12"/>
      <c r="D2771" s="28"/>
      <c r="E2771" s="28"/>
      <c r="F2771" s="28">
        <f t="shared" ref="F2771:F2776" si="857">SUM(D2771*E2771)</f>
        <v>0</v>
      </c>
      <c r="G2771" s="10"/>
      <c r="H2771" s="15"/>
      <c r="I2771" s="10">
        <f t="shared" ref="I2771:I2776" si="858">SUM(F2771*G2771)*H2771</f>
        <v>0</v>
      </c>
    </row>
    <row r="2772" spans="1:13">
      <c r="A2772" s="30" t="s">
        <v>24</v>
      </c>
      <c r="B2772" s="11"/>
      <c r="C2772" s="12"/>
      <c r="D2772" s="28"/>
      <c r="E2772" s="28"/>
      <c r="F2772" s="28">
        <f t="shared" si="857"/>
        <v>0</v>
      </c>
      <c r="G2772" s="10"/>
      <c r="H2772" s="15"/>
      <c r="I2772" s="10">
        <f t="shared" si="858"/>
        <v>0</v>
      </c>
    </row>
    <row r="2773" spans="1:13">
      <c r="A2773" s="30" t="s">
        <v>24</v>
      </c>
      <c r="B2773" s="11"/>
      <c r="C2773" s="12"/>
      <c r="D2773" s="28"/>
      <c r="E2773" s="28"/>
      <c r="F2773" s="28">
        <f t="shared" si="857"/>
        <v>0</v>
      </c>
      <c r="G2773" s="10"/>
      <c r="H2773" s="15"/>
      <c r="I2773" s="10">
        <f t="shared" si="858"/>
        <v>0</v>
      </c>
    </row>
    <row r="2774" spans="1:13">
      <c r="A2774" s="31" t="s">
        <v>25</v>
      </c>
      <c r="B2774" s="11"/>
      <c r="C2774" s="12"/>
      <c r="D2774" s="28"/>
      <c r="E2774" s="28"/>
      <c r="F2774" s="28">
        <f t="shared" si="857"/>
        <v>0</v>
      </c>
      <c r="G2774" s="10"/>
      <c r="H2774" s="15"/>
      <c r="I2774" s="10">
        <f t="shared" si="858"/>
        <v>0</v>
      </c>
    </row>
    <row r="2775" spans="1:13">
      <c r="A2775" s="31" t="s">
        <v>25</v>
      </c>
      <c r="B2775" s="11"/>
      <c r="C2775" s="12"/>
      <c r="D2775" s="28"/>
      <c r="E2775" s="28"/>
      <c r="F2775" s="28">
        <f t="shared" si="857"/>
        <v>0</v>
      </c>
      <c r="G2775" s="10"/>
      <c r="H2775" s="15"/>
      <c r="I2775" s="10">
        <f t="shared" si="858"/>
        <v>0</v>
      </c>
    </row>
    <row r="2776" spans="1:13">
      <c r="A2776" s="31" t="s">
        <v>25</v>
      </c>
      <c r="B2776" s="11"/>
      <c r="C2776" s="12"/>
      <c r="D2776" s="28"/>
      <c r="E2776" s="28"/>
      <c r="F2776" s="28">
        <f t="shared" si="857"/>
        <v>0</v>
      </c>
      <c r="G2776" s="10"/>
      <c r="H2776" s="15"/>
      <c r="I2776" s="10">
        <f t="shared" si="858"/>
        <v>0</v>
      </c>
    </row>
    <row r="2777" spans="1:13">
      <c r="A2777" s="31" t="s">
        <v>39</v>
      </c>
      <c r="B2777" s="11"/>
      <c r="C2777" s="12"/>
      <c r="D2777" s="28"/>
      <c r="E2777" s="28"/>
      <c r="F2777" s="28"/>
      <c r="G2777" s="10"/>
      <c r="H2777" s="15"/>
      <c r="I2777" s="10">
        <f t="shared" ref="I2777:I2779" si="859">SUM(G2777*H2777)</f>
        <v>0</v>
      </c>
    </row>
    <row r="2778" spans="1:13">
      <c r="A2778" s="31" t="s">
        <v>39</v>
      </c>
      <c r="B2778" s="11"/>
      <c r="C2778" s="12"/>
      <c r="D2778" s="28"/>
      <c r="E2778" s="28"/>
      <c r="F2778" s="28"/>
      <c r="G2778" s="10"/>
      <c r="H2778" s="15"/>
      <c r="I2778" s="10">
        <f t="shared" si="859"/>
        <v>0</v>
      </c>
    </row>
    <row r="2779" spans="1:13">
      <c r="A2779" s="31" t="s">
        <v>39</v>
      </c>
      <c r="B2779" s="11"/>
      <c r="C2779" s="12"/>
      <c r="D2779" s="28"/>
      <c r="E2779" s="28"/>
      <c r="F2779" s="28"/>
      <c r="G2779" s="10"/>
      <c r="H2779" s="15"/>
      <c r="I2779" s="10">
        <f t="shared" si="859"/>
        <v>0</v>
      </c>
    </row>
    <row r="2780" spans="1:13">
      <c r="A2780" s="32" t="s">
        <v>28</v>
      </c>
      <c r="B2780" s="11"/>
      <c r="C2780" s="12"/>
      <c r="D2780" s="28"/>
      <c r="E2780" s="28"/>
      <c r="F2780" s="28"/>
      <c r="G2780" s="10"/>
      <c r="H2780" s="15"/>
      <c r="I2780" s="10">
        <f t="shared" ref="I2780:I2798" si="860">SUM(G2780*H2780)</f>
        <v>0</v>
      </c>
    </row>
    <row r="2781" spans="1:13">
      <c r="A2781" s="32" t="s">
        <v>28</v>
      </c>
      <c r="B2781" s="11"/>
      <c r="C2781" s="12"/>
      <c r="D2781" s="28"/>
      <c r="E2781" s="28"/>
      <c r="F2781" s="28"/>
      <c r="G2781" s="10"/>
      <c r="H2781" s="15"/>
      <c r="I2781" s="10">
        <f t="shared" si="860"/>
        <v>0</v>
      </c>
    </row>
    <row r="2782" spans="1:13">
      <c r="A2782" s="32" t="s">
        <v>28</v>
      </c>
      <c r="B2782" s="11"/>
      <c r="C2782" s="12"/>
      <c r="D2782" s="28"/>
      <c r="E2782" s="28"/>
      <c r="F2782" s="28"/>
      <c r="G2782" s="10"/>
      <c r="H2782" s="15"/>
      <c r="I2782" s="10">
        <f t="shared" si="860"/>
        <v>0</v>
      </c>
    </row>
    <row r="2783" spans="1:13">
      <c r="A2783" t="s">
        <v>26</v>
      </c>
      <c r="B2783" s="11"/>
      <c r="C2783" s="12"/>
      <c r="D2783" s="28"/>
      <c r="E2783" s="28"/>
      <c r="F2783" s="28"/>
      <c r="G2783" s="33">
        <v>0.1</v>
      </c>
      <c r="H2783" s="15">
        <f>SUM(I2780:I2782)</f>
        <v>0</v>
      </c>
      <c r="I2783" s="10">
        <f t="shared" si="860"/>
        <v>0</v>
      </c>
    </row>
    <row r="2784" spans="1:13">
      <c r="B2784" s="11" t="s">
        <v>27</v>
      </c>
      <c r="C2784" s="12"/>
      <c r="D2784" s="28"/>
      <c r="E2784" s="28"/>
      <c r="F2784" s="28"/>
      <c r="G2784" s="10"/>
      <c r="H2784" s="15"/>
      <c r="I2784" s="10">
        <f t="shared" si="860"/>
        <v>0</v>
      </c>
    </row>
    <row r="2785" spans="2:13">
      <c r="B2785" s="11" t="s">
        <v>13</v>
      </c>
      <c r="C2785" s="12" t="s">
        <v>14</v>
      </c>
      <c r="D2785" s="28" t="s">
        <v>29</v>
      </c>
      <c r="E2785" s="28"/>
      <c r="F2785" s="28">
        <f>SUM(G2771:G2773)</f>
        <v>0</v>
      </c>
      <c r="G2785" s="34">
        <f>SUM(F2785)/20</f>
        <v>0</v>
      </c>
      <c r="H2785" s="23"/>
      <c r="I2785" s="10">
        <f t="shared" si="860"/>
        <v>0</v>
      </c>
    </row>
    <row r="2786" spans="2:13">
      <c r="B2786" s="11" t="s">
        <v>13</v>
      </c>
      <c r="C2786" s="12" t="s">
        <v>14</v>
      </c>
      <c r="D2786" s="28" t="s">
        <v>30</v>
      </c>
      <c r="E2786" s="28"/>
      <c r="F2786" s="28">
        <f>SUM(G2774:G2776)</f>
        <v>0</v>
      </c>
      <c r="G2786" s="34">
        <f>SUM(F2786)/10</f>
        <v>0</v>
      </c>
      <c r="H2786" s="23"/>
      <c r="I2786" s="10">
        <f t="shared" si="860"/>
        <v>0</v>
      </c>
    </row>
    <row r="2787" spans="2:13">
      <c r="B2787" s="11" t="s">
        <v>13</v>
      </c>
      <c r="C2787" s="12" t="s">
        <v>14</v>
      </c>
      <c r="D2787" s="28" t="s">
        <v>60</v>
      </c>
      <c r="E2787" s="28"/>
      <c r="F2787" s="81"/>
      <c r="G2787" s="34">
        <f>SUM(F2787)*0.25</f>
        <v>0</v>
      </c>
      <c r="H2787" s="23"/>
      <c r="I2787" s="10">
        <f t="shared" si="860"/>
        <v>0</v>
      </c>
    </row>
    <row r="2788" spans="2:13">
      <c r="B2788" s="11" t="s">
        <v>13</v>
      </c>
      <c r="C2788" s="12" t="s">
        <v>14</v>
      </c>
      <c r="D2788" s="28"/>
      <c r="E2788" s="28"/>
      <c r="F2788" s="28"/>
      <c r="G2788" s="34"/>
      <c r="H2788" s="23"/>
      <c r="I2788" s="10">
        <f t="shared" si="860"/>
        <v>0</v>
      </c>
    </row>
    <row r="2789" spans="2:13">
      <c r="B2789" s="11" t="s">
        <v>13</v>
      </c>
      <c r="C2789" s="12" t="s">
        <v>15</v>
      </c>
      <c r="D2789" s="28"/>
      <c r="E2789" s="28"/>
      <c r="F2789" s="28"/>
      <c r="G2789" s="34"/>
      <c r="H2789" s="23"/>
      <c r="I2789" s="10">
        <f t="shared" si="860"/>
        <v>0</v>
      </c>
    </row>
    <row r="2790" spans="2:13">
      <c r="B2790" s="11" t="s">
        <v>13</v>
      </c>
      <c r="C2790" s="12" t="s">
        <v>15</v>
      </c>
      <c r="D2790" s="28"/>
      <c r="E2790" s="28"/>
      <c r="F2790" s="28"/>
      <c r="G2790" s="34"/>
      <c r="H2790" s="23"/>
      <c r="I2790" s="10">
        <f t="shared" si="860"/>
        <v>0</v>
      </c>
    </row>
    <row r="2791" spans="2:13">
      <c r="B2791" s="11" t="s">
        <v>13</v>
      </c>
      <c r="C2791" s="12" t="s">
        <v>15</v>
      </c>
      <c r="D2791" s="28"/>
      <c r="E2791" s="28"/>
      <c r="F2791" s="28"/>
      <c r="G2791" s="34"/>
      <c r="H2791" s="23"/>
      <c r="I2791" s="10">
        <f t="shared" si="860"/>
        <v>0</v>
      </c>
    </row>
    <row r="2792" spans="2:13">
      <c r="B2792" s="11" t="s">
        <v>13</v>
      </c>
      <c r="C2792" s="12" t="s">
        <v>16</v>
      </c>
      <c r="D2792" s="28"/>
      <c r="E2792" s="28"/>
      <c r="F2792" s="28"/>
      <c r="G2792" s="34"/>
      <c r="H2792" s="23"/>
      <c r="I2792" s="10">
        <f t="shared" si="860"/>
        <v>0</v>
      </c>
    </row>
    <row r="2793" spans="2:13">
      <c r="B2793" s="11" t="s">
        <v>13</v>
      </c>
      <c r="C2793" s="12" t="s">
        <v>16</v>
      </c>
      <c r="D2793" s="28"/>
      <c r="E2793" s="28"/>
      <c r="F2793" s="28"/>
      <c r="G2793" s="34"/>
      <c r="H2793" s="23"/>
      <c r="I2793" s="10">
        <f t="shared" si="860"/>
        <v>0</v>
      </c>
    </row>
    <row r="2794" spans="2:13">
      <c r="B2794" s="11" t="s">
        <v>21</v>
      </c>
      <c r="C2794" s="12" t="s">
        <v>14</v>
      </c>
      <c r="D2794" s="28"/>
      <c r="E2794" s="28"/>
      <c r="F2794" s="28"/>
      <c r="G2794" s="22">
        <f>SUM(G2785:G2788)</f>
        <v>0</v>
      </c>
      <c r="H2794" s="15">
        <v>37.42</v>
      </c>
      <c r="I2794" s="10">
        <f t="shared" si="860"/>
        <v>0</v>
      </c>
      <c r="K2794" s="5">
        <f>SUM(G2794)*I2769</f>
        <v>0</v>
      </c>
    </row>
    <row r="2795" spans="2:13">
      <c r="B2795" s="11" t="s">
        <v>21</v>
      </c>
      <c r="C2795" s="12" t="s">
        <v>15</v>
      </c>
      <c r="D2795" s="28"/>
      <c r="E2795" s="28"/>
      <c r="F2795" s="28"/>
      <c r="G2795" s="22">
        <f>SUM(G2789:G2791)</f>
        <v>0</v>
      </c>
      <c r="H2795" s="15">
        <v>37.42</v>
      </c>
      <c r="I2795" s="10">
        <f t="shared" si="860"/>
        <v>0</v>
      </c>
      <c r="L2795" s="5">
        <f>SUM(G2795)*I2769</f>
        <v>0</v>
      </c>
    </row>
    <row r="2796" spans="2:13">
      <c r="B2796" s="11" t="s">
        <v>21</v>
      </c>
      <c r="C2796" s="12" t="s">
        <v>16</v>
      </c>
      <c r="D2796" s="28"/>
      <c r="E2796" s="28"/>
      <c r="F2796" s="28"/>
      <c r="G2796" s="22">
        <f>SUM(G2792:G2793)</f>
        <v>0</v>
      </c>
      <c r="H2796" s="15">
        <v>37.42</v>
      </c>
      <c r="I2796" s="10">
        <f t="shared" si="860"/>
        <v>0</v>
      </c>
      <c r="M2796" s="5">
        <f>SUM(G2796)*I2769</f>
        <v>0</v>
      </c>
    </row>
    <row r="2797" spans="2:13">
      <c r="B2797" s="11" t="s">
        <v>13</v>
      </c>
      <c r="C2797" s="12" t="s">
        <v>17</v>
      </c>
      <c r="D2797" s="28"/>
      <c r="E2797" s="28"/>
      <c r="F2797" s="28"/>
      <c r="G2797" s="34"/>
      <c r="H2797" s="15">
        <v>37.42</v>
      </c>
      <c r="I2797" s="10">
        <f t="shared" si="860"/>
        <v>0</v>
      </c>
      <c r="L2797" s="5">
        <f>SUM(G2797)*I2769</f>
        <v>0</v>
      </c>
    </row>
    <row r="2798" spans="2:13">
      <c r="B2798" s="11" t="s">
        <v>12</v>
      </c>
      <c r="C2798" s="12"/>
      <c r="D2798" s="28"/>
      <c r="E2798" s="28"/>
      <c r="F2798" s="28"/>
      <c r="G2798" s="10"/>
      <c r="H2798" s="15">
        <v>37.42</v>
      </c>
      <c r="I2798" s="10">
        <f t="shared" si="860"/>
        <v>0</v>
      </c>
    </row>
    <row r="2799" spans="2:13">
      <c r="B2799" s="11" t="s">
        <v>11</v>
      </c>
      <c r="C2799" s="12"/>
      <c r="D2799" s="28"/>
      <c r="E2799" s="28"/>
      <c r="F2799" s="28"/>
      <c r="G2799" s="10">
        <v>1</v>
      </c>
      <c r="H2799" s="15">
        <f>SUM(I2771:I2798)*0.01</f>
        <v>0</v>
      </c>
      <c r="I2799" s="10">
        <f>SUM(G2799*H2799)</f>
        <v>0</v>
      </c>
    </row>
    <row r="2800" spans="2:13" s="2" customFormat="1" ht="13.6">
      <c r="B2800" s="8" t="s">
        <v>10</v>
      </c>
      <c r="D2800" s="27"/>
      <c r="E2800" s="27"/>
      <c r="F2800" s="27"/>
      <c r="G2800" s="6">
        <f>SUM(G2794:G2797)</f>
        <v>0</v>
      </c>
      <c r="H2800" s="14"/>
      <c r="I2800" s="6">
        <f>SUM(I2771:I2799)</f>
        <v>0</v>
      </c>
      <c r="J2800" s="6">
        <f>SUM(I2800)*I2769</f>
        <v>0</v>
      </c>
      <c r="K2800" s="6">
        <f>SUM(K2794:K2799)</f>
        <v>0</v>
      </c>
      <c r="L2800" s="6">
        <f t="shared" ref="L2800" si="861">SUM(L2794:L2799)</f>
        <v>0</v>
      </c>
      <c r="M2800" s="6">
        <f t="shared" ref="M2800" si="862">SUM(M2794:M2799)</f>
        <v>0</v>
      </c>
    </row>
    <row r="2801" spans="1:13" ht="15.65">
      <c r="A2801" s="3" t="s">
        <v>9</v>
      </c>
      <c r="B2801" s="78">
        <f>'JMS SHEDULE OF WORKS'!D25</f>
        <v>0</v>
      </c>
      <c r="D2801" s="26">
        <f>'JMS SHEDULE OF WORKS'!F25</f>
        <v>0</v>
      </c>
      <c r="F2801" s="79">
        <f>'JMS SHEDULE OF WORKS'!I25</f>
        <v>0</v>
      </c>
      <c r="H2801" s="13" t="s">
        <v>22</v>
      </c>
      <c r="I2801" s="24">
        <f>'JMS SHEDULE OF WORKS'!G25</f>
        <v>0</v>
      </c>
    </row>
    <row r="2802" spans="1:13" s="2" customFormat="1" ht="13.6">
      <c r="A2802" s="77" t="str">
        <f>'JMS SHEDULE OF WORKS'!A25</f>
        <v>6897/23</v>
      </c>
      <c r="B2802" s="8" t="s">
        <v>3</v>
      </c>
      <c r="C2802" s="2" t="s">
        <v>4</v>
      </c>
      <c r="D2802" s="27" t="s">
        <v>5</v>
      </c>
      <c r="E2802" s="27" t="s">
        <v>5</v>
      </c>
      <c r="F2802" s="27" t="s">
        <v>23</v>
      </c>
      <c r="G2802" s="6" t="s">
        <v>6</v>
      </c>
      <c r="H2802" s="14" t="s">
        <v>7</v>
      </c>
      <c r="I2802" s="6" t="s">
        <v>8</v>
      </c>
      <c r="J2802" s="6"/>
      <c r="K2802" s="6" t="s">
        <v>18</v>
      </c>
      <c r="L2802" s="6" t="s">
        <v>19</v>
      </c>
      <c r="M2802" s="6" t="s">
        <v>20</v>
      </c>
    </row>
    <row r="2803" spans="1:13">
      <c r="A2803" s="30" t="s">
        <v>24</v>
      </c>
      <c r="B2803" s="11"/>
      <c r="C2803" s="12"/>
      <c r="D2803" s="28"/>
      <c r="E2803" s="28"/>
      <c r="F2803" s="28">
        <f t="shared" ref="F2803:F2808" si="863">SUM(D2803*E2803)</f>
        <v>0</v>
      </c>
      <c r="G2803" s="10"/>
      <c r="H2803" s="15"/>
      <c r="I2803" s="10">
        <f t="shared" ref="I2803:I2808" si="864">SUM(F2803*G2803)*H2803</f>
        <v>0</v>
      </c>
    </row>
    <row r="2804" spans="1:13">
      <c r="A2804" s="30" t="s">
        <v>24</v>
      </c>
      <c r="B2804" s="11"/>
      <c r="C2804" s="12"/>
      <c r="D2804" s="28"/>
      <c r="E2804" s="28"/>
      <c r="F2804" s="28">
        <f t="shared" si="863"/>
        <v>0</v>
      </c>
      <c r="G2804" s="10"/>
      <c r="H2804" s="15"/>
      <c r="I2804" s="10">
        <f t="shared" si="864"/>
        <v>0</v>
      </c>
    </row>
    <row r="2805" spans="1:13">
      <c r="A2805" s="30" t="s">
        <v>24</v>
      </c>
      <c r="B2805" s="11"/>
      <c r="C2805" s="12"/>
      <c r="D2805" s="28"/>
      <c r="E2805" s="28"/>
      <c r="F2805" s="28">
        <f t="shared" si="863"/>
        <v>0</v>
      </c>
      <c r="G2805" s="10"/>
      <c r="H2805" s="15"/>
      <c r="I2805" s="10">
        <f t="shared" si="864"/>
        <v>0</v>
      </c>
    </row>
    <row r="2806" spans="1:13">
      <c r="A2806" s="31" t="s">
        <v>25</v>
      </c>
      <c r="B2806" s="11"/>
      <c r="C2806" s="12"/>
      <c r="D2806" s="28"/>
      <c r="E2806" s="28"/>
      <c r="F2806" s="28">
        <f t="shared" si="863"/>
        <v>0</v>
      </c>
      <c r="G2806" s="10"/>
      <c r="H2806" s="15"/>
      <c r="I2806" s="10">
        <f t="shared" si="864"/>
        <v>0</v>
      </c>
    </row>
    <row r="2807" spans="1:13">
      <c r="A2807" s="31" t="s">
        <v>25</v>
      </c>
      <c r="B2807" s="11"/>
      <c r="C2807" s="12"/>
      <c r="D2807" s="28"/>
      <c r="E2807" s="28"/>
      <c r="F2807" s="28">
        <f t="shared" si="863"/>
        <v>0</v>
      </c>
      <c r="G2807" s="10"/>
      <c r="H2807" s="15"/>
      <c r="I2807" s="10">
        <f t="shared" si="864"/>
        <v>0</v>
      </c>
    </row>
    <row r="2808" spans="1:13">
      <c r="A2808" s="31" t="s">
        <v>25</v>
      </c>
      <c r="B2808" s="11"/>
      <c r="C2808" s="12"/>
      <c r="D2808" s="28"/>
      <c r="E2808" s="28"/>
      <c r="F2808" s="28">
        <f t="shared" si="863"/>
        <v>0</v>
      </c>
      <c r="G2808" s="10"/>
      <c r="H2808" s="15"/>
      <c r="I2808" s="10">
        <f t="shared" si="864"/>
        <v>0</v>
      </c>
    </row>
    <row r="2809" spans="1:13">
      <c r="A2809" s="31" t="s">
        <v>39</v>
      </c>
      <c r="B2809" s="11"/>
      <c r="C2809" s="12"/>
      <c r="D2809" s="28"/>
      <c r="E2809" s="28"/>
      <c r="F2809" s="28"/>
      <c r="G2809" s="10"/>
      <c r="H2809" s="15"/>
      <c r="I2809" s="10">
        <f t="shared" ref="I2809:I2811" si="865">SUM(G2809*H2809)</f>
        <v>0</v>
      </c>
    </row>
    <row r="2810" spans="1:13">
      <c r="A2810" s="31" t="s">
        <v>39</v>
      </c>
      <c r="B2810" s="11"/>
      <c r="C2810" s="12"/>
      <c r="D2810" s="28"/>
      <c r="E2810" s="28"/>
      <c r="F2810" s="28"/>
      <c r="G2810" s="10"/>
      <c r="H2810" s="15"/>
      <c r="I2810" s="10">
        <f t="shared" si="865"/>
        <v>0</v>
      </c>
    </row>
    <row r="2811" spans="1:13">
      <c r="A2811" s="31" t="s">
        <v>39</v>
      </c>
      <c r="B2811" s="11"/>
      <c r="C2811" s="12"/>
      <c r="D2811" s="28"/>
      <c r="E2811" s="28"/>
      <c r="F2811" s="28"/>
      <c r="G2811" s="10"/>
      <c r="H2811" s="15"/>
      <c r="I2811" s="10">
        <f t="shared" si="865"/>
        <v>0</v>
      </c>
    </row>
    <row r="2812" spans="1:13">
      <c r="A2812" s="32" t="s">
        <v>28</v>
      </c>
      <c r="B2812" s="11"/>
      <c r="C2812" s="12"/>
      <c r="D2812" s="28"/>
      <c r="E2812" s="28"/>
      <c r="F2812" s="28"/>
      <c r="G2812" s="10"/>
      <c r="H2812" s="15"/>
      <c r="I2812" s="10">
        <f t="shared" ref="I2812:I2830" si="866">SUM(G2812*H2812)</f>
        <v>0</v>
      </c>
    </row>
    <row r="2813" spans="1:13">
      <c r="A2813" s="32" t="s">
        <v>28</v>
      </c>
      <c r="B2813" s="11"/>
      <c r="C2813" s="12"/>
      <c r="D2813" s="28"/>
      <c r="E2813" s="28"/>
      <c r="F2813" s="28"/>
      <c r="G2813" s="10"/>
      <c r="H2813" s="15"/>
      <c r="I2813" s="10">
        <f t="shared" si="866"/>
        <v>0</v>
      </c>
    </row>
    <row r="2814" spans="1:13">
      <c r="A2814" s="32" t="s">
        <v>28</v>
      </c>
      <c r="B2814" s="11"/>
      <c r="C2814" s="12"/>
      <c r="D2814" s="28"/>
      <c r="E2814" s="28"/>
      <c r="F2814" s="28"/>
      <c r="G2814" s="10"/>
      <c r="H2814" s="15"/>
      <c r="I2814" s="10">
        <f t="shared" si="866"/>
        <v>0</v>
      </c>
    </row>
    <row r="2815" spans="1:13">
      <c r="A2815" t="s">
        <v>26</v>
      </c>
      <c r="B2815" s="11"/>
      <c r="C2815" s="12"/>
      <c r="D2815" s="28"/>
      <c r="E2815" s="28"/>
      <c r="F2815" s="28"/>
      <c r="G2815" s="33">
        <v>0.1</v>
      </c>
      <c r="H2815" s="15">
        <f>SUM(I2812:I2814)</f>
        <v>0</v>
      </c>
      <c r="I2815" s="10">
        <f t="shared" si="866"/>
        <v>0</v>
      </c>
    </row>
    <row r="2816" spans="1:13">
      <c r="B2816" s="11" t="s">
        <v>27</v>
      </c>
      <c r="C2816" s="12"/>
      <c r="D2816" s="28"/>
      <c r="E2816" s="28"/>
      <c r="F2816" s="28"/>
      <c r="G2816" s="10"/>
      <c r="H2816" s="15"/>
      <c r="I2816" s="10">
        <f t="shared" si="866"/>
        <v>0</v>
      </c>
    </row>
    <row r="2817" spans="2:13">
      <c r="B2817" s="11" t="s">
        <v>13</v>
      </c>
      <c r="C2817" s="12" t="s">
        <v>14</v>
      </c>
      <c r="D2817" s="28" t="s">
        <v>29</v>
      </c>
      <c r="E2817" s="28"/>
      <c r="F2817" s="28">
        <f>SUM(G2803:G2805)</f>
        <v>0</v>
      </c>
      <c r="G2817" s="34">
        <f>SUM(F2817)/20</f>
        <v>0</v>
      </c>
      <c r="H2817" s="23"/>
      <c r="I2817" s="10">
        <f t="shared" si="866"/>
        <v>0</v>
      </c>
    </row>
    <row r="2818" spans="2:13">
      <c r="B2818" s="11" t="s">
        <v>13</v>
      </c>
      <c r="C2818" s="12" t="s">
        <v>14</v>
      </c>
      <c r="D2818" s="28" t="s">
        <v>30</v>
      </c>
      <c r="E2818" s="28"/>
      <c r="F2818" s="28">
        <f>SUM(G2806:G2808)</f>
        <v>0</v>
      </c>
      <c r="G2818" s="34">
        <f>SUM(F2818)/10</f>
        <v>0</v>
      </c>
      <c r="H2818" s="23"/>
      <c r="I2818" s="10">
        <f t="shared" si="866"/>
        <v>0</v>
      </c>
    </row>
    <row r="2819" spans="2:13">
      <c r="B2819" s="11" t="s">
        <v>13</v>
      </c>
      <c r="C2819" s="12" t="s">
        <v>14</v>
      </c>
      <c r="D2819" s="28" t="s">
        <v>60</v>
      </c>
      <c r="E2819" s="28"/>
      <c r="F2819" s="81"/>
      <c r="G2819" s="34">
        <f>SUM(F2819)*0.25</f>
        <v>0</v>
      </c>
      <c r="H2819" s="23"/>
      <c r="I2819" s="10">
        <f t="shared" si="866"/>
        <v>0</v>
      </c>
    </row>
    <row r="2820" spans="2:13">
      <c r="B2820" s="11" t="s">
        <v>13</v>
      </c>
      <c r="C2820" s="12" t="s">
        <v>14</v>
      </c>
      <c r="D2820" s="28"/>
      <c r="E2820" s="28"/>
      <c r="F2820" s="28"/>
      <c r="G2820" s="34"/>
      <c r="H2820" s="23"/>
      <c r="I2820" s="10">
        <f t="shared" si="866"/>
        <v>0</v>
      </c>
    </row>
    <row r="2821" spans="2:13">
      <c r="B2821" s="11" t="s">
        <v>13</v>
      </c>
      <c r="C2821" s="12" t="s">
        <v>15</v>
      </c>
      <c r="D2821" s="28"/>
      <c r="E2821" s="28"/>
      <c r="F2821" s="28"/>
      <c r="G2821" s="34"/>
      <c r="H2821" s="23"/>
      <c r="I2821" s="10">
        <f t="shared" si="866"/>
        <v>0</v>
      </c>
    </row>
    <row r="2822" spans="2:13">
      <c r="B2822" s="11" t="s">
        <v>13</v>
      </c>
      <c r="C2822" s="12" t="s">
        <v>15</v>
      </c>
      <c r="D2822" s="28"/>
      <c r="E2822" s="28"/>
      <c r="F2822" s="28"/>
      <c r="G2822" s="34"/>
      <c r="H2822" s="23"/>
      <c r="I2822" s="10">
        <f t="shared" si="866"/>
        <v>0</v>
      </c>
    </row>
    <row r="2823" spans="2:13">
      <c r="B2823" s="11" t="s">
        <v>13</v>
      </c>
      <c r="C2823" s="12" t="s">
        <v>15</v>
      </c>
      <c r="D2823" s="28"/>
      <c r="E2823" s="28"/>
      <c r="F2823" s="28"/>
      <c r="G2823" s="34"/>
      <c r="H2823" s="23"/>
      <c r="I2823" s="10">
        <f t="shared" si="866"/>
        <v>0</v>
      </c>
    </row>
    <row r="2824" spans="2:13">
      <c r="B2824" s="11" t="s">
        <v>13</v>
      </c>
      <c r="C2824" s="12" t="s">
        <v>16</v>
      </c>
      <c r="D2824" s="28"/>
      <c r="E2824" s="28"/>
      <c r="F2824" s="28"/>
      <c r="G2824" s="34"/>
      <c r="H2824" s="23"/>
      <c r="I2824" s="10">
        <f t="shared" si="866"/>
        <v>0</v>
      </c>
    </row>
    <row r="2825" spans="2:13">
      <c r="B2825" s="11" t="s">
        <v>13</v>
      </c>
      <c r="C2825" s="12" t="s">
        <v>16</v>
      </c>
      <c r="D2825" s="28"/>
      <c r="E2825" s="28"/>
      <c r="F2825" s="28"/>
      <c r="G2825" s="34"/>
      <c r="H2825" s="23"/>
      <c r="I2825" s="10">
        <f t="shared" si="866"/>
        <v>0</v>
      </c>
    </row>
    <row r="2826" spans="2:13">
      <c r="B2826" s="11" t="s">
        <v>21</v>
      </c>
      <c r="C2826" s="12" t="s">
        <v>14</v>
      </c>
      <c r="D2826" s="28"/>
      <c r="E2826" s="28"/>
      <c r="F2826" s="28"/>
      <c r="G2826" s="22">
        <f>SUM(G2817:G2820)</f>
        <v>0</v>
      </c>
      <c r="H2826" s="15">
        <v>37.42</v>
      </c>
      <c r="I2826" s="10">
        <f t="shared" si="866"/>
        <v>0</v>
      </c>
      <c r="K2826" s="5">
        <f>SUM(G2826)*I2801</f>
        <v>0</v>
      </c>
    </row>
    <row r="2827" spans="2:13">
      <c r="B2827" s="11" t="s">
        <v>21</v>
      </c>
      <c r="C2827" s="12" t="s">
        <v>15</v>
      </c>
      <c r="D2827" s="28"/>
      <c r="E2827" s="28"/>
      <c r="F2827" s="28"/>
      <c r="G2827" s="22">
        <f>SUM(G2821:G2823)</f>
        <v>0</v>
      </c>
      <c r="H2827" s="15">
        <v>37.42</v>
      </c>
      <c r="I2827" s="10">
        <f t="shared" si="866"/>
        <v>0</v>
      </c>
      <c r="L2827" s="5">
        <f>SUM(G2827)*I2801</f>
        <v>0</v>
      </c>
    </row>
    <row r="2828" spans="2:13">
      <c r="B2828" s="11" t="s">
        <v>21</v>
      </c>
      <c r="C2828" s="12" t="s">
        <v>16</v>
      </c>
      <c r="D2828" s="28"/>
      <c r="E2828" s="28"/>
      <c r="F2828" s="28"/>
      <c r="G2828" s="22">
        <f>SUM(G2824:G2825)</f>
        <v>0</v>
      </c>
      <c r="H2828" s="15">
        <v>37.42</v>
      </c>
      <c r="I2828" s="10">
        <f t="shared" si="866"/>
        <v>0</v>
      </c>
      <c r="M2828" s="5">
        <f>SUM(G2828)*I2801</f>
        <v>0</v>
      </c>
    </row>
    <row r="2829" spans="2:13">
      <c r="B2829" s="11" t="s">
        <v>13</v>
      </c>
      <c r="C2829" s="12" t="s">
        <v>17</v>
      </c>
      <c r="D2829" s="28"/>
      <c r="E2829" s="28"/>
      <c r="F2829" s="28"/>
      <c r="G2829" s="34"/>
      <c r="H2829" s="15">
        <v>37.42</v>
      </c>
      <c r="I2829" s="10">
        <f t="shared" si="866"/>
        <v>0</v>
      </c>
      <c r="L2829" s="5">
        <f>SUM(G2829)*I2801</f>
        <v>0</v>
      </c>
    </row>
    <row r="2830" spans="2:13">
      <c r="B2830" s="11" t="s">
        <v>12</v>
      </c>
      <c r="C2830" s="12"/>
      <c r="D2830" s="28"/>
      <c r="E2830" s="28"/>
      <c r="F2830" s="28"/>
      <c r="G2830" s="10"/>
      <c r="H2830" s="15">
        <v>37.42</v>
      </c>
      <c r="I2830" s="10">
        <f t="shared" si="866"/>
        <v>0</v>
      </c>
    </row>
    <row r="2831" spans="2:13">
      <c r="B2831" s="11" t="s">
        <v>11</v>
      </c>
      <c r="C2831" s="12"/>
      <c r="D2831" s="28"/>
      <c r="E2831" s="28"/>
      <c r="F2831" s="28"/>
      <c r="G2831" s="10">
        <v>1</v>
      </c>
      <c r="H2831" s="15">
        <f>SUM(I2803:I2830)*0.01</f>
        <v>0</v>
      </c>
      <c r="I2831" s="10">
        <f>SUM(G2831*H2831)</f>
        <v>0</v>
      </c>
    </row>
    <row r="2832" spans="2:13" s="2" customFormat="1" ht="13.6">
      <c r="B2832" s="8" t="s">
        <v>10</v>
      </c>
      <c r="D2832" s="27"/>
      <c r="E2832" s="27"/>
      <c r="F2832" s="27"/>
      <c r="G2832" s="6">
        <f>SUM(G2826:G2829)</f>
        <v>0</v>
      </c>
      <c r="H2832" s="14"/>
      <c r="I2832" s="6">
        <f>SUM(I2803:I2831)</f>
        <v>0</v>
      </c>
      <c r="J2832" s="6">
        <f>SUM(I2832)*I2801</f>
        <v>0</v>
      </c>
      <c r="K2832" s="6">
        <f>SUM(K2826:K2831)</f>
        <v>0</v>
      </c>
      <c r="L2832" s="6">
        <f t="shared" ref="L2832" si="867">SUM(L2826:L2831)</f>
        <v>0</v>
      </c>
      <c r="M2832" s="6">
        <f t="shared" ref="M2832" si="868">SUM(M2826:M2831)</f>
        <v>0</v>
      </c>
    </row>
    <row r="2833" spans="1:13" ht="15.65">
      <c r="A2833" s="3" t="s">
        <v>9</v>
      </c>
      <c r="B2833" s="78">
        <f>'JMS SHEDULE OF WORKS'!D26</f>
        <v>0</v>
      </c>
      <c r="D2833" s="26">
        <f>'JMS SHEDULE OF WORKS'!F26</f>
        <v>0</v>
      </c>
      <c r="F2833" s="79">
        <f>'JMS SHEDULE OF WORKS'!I26</f>
        <v>0</v>
      </c>
      <c r="H2833" s="13" t="s">
        <v>22</v>
      </c>
      <c r="I2833" s="24">
        <f>'JMS SHEDULE OF WORKS'!G26</f>
        <v>0</v>
      </c>
    </row>
    <row r="2834" spans="1:13" s="2" customFormat="1" ht="13.6">
      <c r="A2834" s="77" t="str">
        <f>'JMS SHEDULE OF WORKS'!A26</f>
        <v>6897/24</v>
      </c>
      <c r="B2834" s="8" t="s">
        <v>3</v>
      </c>
      <c r="C2834" s="2" t="s">
        <v>4</v>
      </c>
      <c r="D2834" s="27" t="s">
        <v>5</v>
      </c>
      <c r="E2834" s="27" t="s">
        <v>5</v>
      </c>
      <c r="F2834" s="27" t="s">
        <v>23</v>
      </c>
      <c r="G2834" s="6" t="s">
        <v>6</v>
      </c>
      <c r="H2834" s="14" t="s">
        <v>7</v>
      </c>
      <c r="I2834" s="6" t="s">
        <v>8</v>
      </c>
      <c r="J2834" s="6"/>
      <c r="K2834" s="6" t="s">
        <v>18</v>
      </c>
      <c r="L2834" s="6" t="s">
        <v>19</v>
      </c>
      <c r="M2834" s="6" t="s">
        <v>20</v>
      </c>
    </row>
    <row r="2835" spans="1:13">
      <c r="A2835" s="30" t="s">
        <v>24</v>
      </c>
      <c r="B2835" s="11"/>
      <c r="C2835" s="12"/>
      <c r="D2835" s="28"/>
      <c r="E2835" s="28"/>
      <c r="F2835" s="28">
        <f t="shared" ref="F2835:F2840" si="869">SUM(D2835*E2835)</f>
        <v>0</v>
      </c>
      <c r="G2835" s="10"/>
      <c r="H2835" s="15"/>
      <c r="I2835" s="10">
        <f t="shared" ref="I2835:I2840" si="870">SUM(F2835*G2835)*H2835</f>
        <v>0</v>
      </c>
    </row>
    <row r="2836" spans="1:13">
      <c r="A2836" s="30" t="s">
        <v>24</v>
      </c>
      <c r="B2836" s="11"/>
      <c r="C2836" s="12"/>
      <c r="D2836" s="28"/>
      <c r="E2836" s="28"/>
      <c r="F2836" s="28">
        <f t="shared" si="869"/>
        <v>0</v>
      </c>
      <c r="G2836" s="10"/>
      <c r="H2836" s="15"/>
      <c r="I2836" s="10">
        <f t="shared" si="870"/>
        <v>0</v>
      </c>
    </row>
    <row r="2837" spans="1:13">
      <c r="A2837" s="30" t="s">
        <v>24</v>
      </c>
      <c r="B2837" s="11"/>
      <c r="C2837" s="12"/>
      <c r="D2837" s="28"/>
      <c r="E2837" s="28"/>
      <c r="F2837" s="28">
        <f t="shared" si="869"/>
        <v>0</v>
      </c>
      <c r="G2837" s="10"/>
      <c r="H2837" s="15"/>
      <c r="I2837" s="10">
        <f t="shared" si="870"/>
        <v>0</v>
      </c>
    </row>
    <row r="2838" spans="1:13">
      <c r="A2838" s="31" t="s">
        <v>25</v>
      </c>
      <c r="B2838" s="11"/>
      <c r="C2838" s="12"/>
      <c r="D2838" s="28"/>
      <c r="E2838" s="28"/>
      <c r="F2838" s="28">
        <f t="shared" si="869"/>
        <v>0</v>
      </c>
      <c r="G2838" s="10"/>
      <c r="H2838" s="15"/>
      <c r="I2838" s="10">
        <f t="shared" si="870"/>
        <v>0</v>
      </c>
    </row>
    <row r="2839" spans="1:13">
      <c r="A2839" s="31" t="s">
        <v>25</v>
      </c>
      <c r="B2839" s="11"/>
      <c r="C2839" s="12"/>
      <c r="D2839" s="28"/>
      <c r="E2839" s="28"/>
      <c r="F2839" s="28">
        <f t="shared" si="869"/>
        <v>0</v>
      </c>
      <c r="G2839" s="10"/>
      <c r="H2839" s="15"/>
      <c r="I2839" s="10">
        <f t="shared" si="870"/>
        <v>0</v>
      </c>
    </row>
    <row r="2840" spans="1:13">
      <c r="A2840" s="31" t="s">
        <v>25</v>
      </c>
      <c r="B2840" s="11"/>
      <c r="C2840" s="12"/>
      <c r="D2840" s="28"/>
      <c r="E2840" s="28"/>
      <c r="F2840" s="28">
        <f t="shared" si="869"/>
        <v>0</v>
      </c>
      <c r="G2840" s="10"/>
      <c r="H2840" s="15"/>
      <c r="I2840" s="10">
        <f t="shared" si="870"/>
        <v>0</v>
      </c>
    </row>
    <row r="2841" spans="1:13">
      <c r="A2841" s="31" t="s">
        <v>39</v>
      </c>
      <c r="B2841" s="11"/>
      <c r="C2841" s="12"/>
      <c r="D2841" s="28"/>
      <c r="E2841" s="28"/>
      <c r="F2841" s="28"/>
      <c r="G2841" s="10"/>
      <c r="H2841" s="15"/>
      <c r="I2841" s="10">
        <f t="shared" ref="I2841:I2843" si="871">SUM(G2841*H2841)</f>
        <v>0</v>
      </c>
    </row>
    <row r="2842" spans="1:13">
      <c r="A2842" s="31" t="s">
        <v>39</v>
      </c>
      <c r="B2842" s="11"/>
      <c r="C2842" s="12"/>
      <c r="D2842" s="28"/>
      <c r="E2842" s="28"/>
      <c r="F2842" s="28"/>
      <c r="G2842" s="10"/>
      <c r="H2842" s="15"/>
      <c r="I2842" s="10">
        <f t="shared" si="871"/>
        <v>0</v>
      </c>
    </row>
    <row r="2843" spans="1:13">
      <c r="A2843" s="31" t="s">
        <v>39</v>
      </c>
      <c r="B2843" s="11"/>
      <c r="C2843" s="12"/>
      <c r="D2843" s="28"/>
      <c r="E2843" s="28"/>
      <c r="F2843" s="28"/>
      <c r="G2843" s="10"/>
      <c r="H2843" s="15"/>
      <c r="I2843" s="10">
        <f t="shared" si="871"/>
        <v>0</v>
      </c>
    </row>
    <row r="2844" spans="1:13">
      <c r="A2844" s="32" t="s">
        <v>28</v>
      </c>
      <c r="B2844" s="11"/>
      <c r="C2844" s="12"/>
      <c r="D2844" s="28"/>
      <c r="E2844" s="28"/>
      <c r="F2844" s="28"/>
      <c r="G2844" s="10"/>
      <c r="H2844" s="15"/>
      <c r="I2844" s="10">
        <f t="shared" ref="I2844:I2862" si="872">SUM(G2844*H2844)</f>
        <v>0</v>
      </c>
    </row>
    <row r="2845" spans="1:13">
      <c r="A2845" s="32" t="s">
        <v>28</v>
      </c>
      <c r="B2845" s="11"/>
      <c r="C2845" s="12"/>
      <c r="D2845" s="28"/>
      <c r="E2845" s="28"/>
      <c r="F2845" s="28"/>
      <c r="G2845" s="10"/>
      <c r="H2845" s="15"/>
      <c r="I2845" s="10">
        <f t="shared" si="872"/>
        <v>0</v>
      </c>
    </row>
    <row r="2846" spans="1:13">
      <c r="A2846" s="32" t="s">
        <v>28</v>
      </c>
      <c r="B2846" s="11"/>
      <c r="C2846" s="12"/>
      <c r="D2846" s="28"/>
      <c r="E2846" s="28"/>
      <c r="F2846" s="28"/>
      <c r="G2846" s="10"/>
      <c r="H2846" s="15"/>
      <c r="I2846" s="10">
        <f t="shared" si="872"/>
        <v>0</v>
      </c>
    </row>
    <row r="2847" spans="1:13">
      <c r="A2847" t="s">
        <v>26</v>
      </c>
      <c r="B2847" s="11"/>
      <c r="C2847" s="12"/>
      <c r="D2847" s="28"/>
      <c r="E2847" s="28"/>
      <c r="F2847" s="28"/>
      <c r="G2847" s="33">
        <v>0.1</v>
      </c>
      <c r="H2847" s="15">
        <f>SUM(I2844:I2846)</f>
        <v>0</v>
      </c>
      <c r="I2847" s="10">
        <f t="shared" si="872"/>
        <v>0</v>
      </c>
    </row>
    <row r="2848" spans="1:13">
      <c r="B2848" s="11" t="s">
        <v>27</v>
      </c>
      <c r="C2848" s="12"/>
      <c r="D2848" s="28"/>
      <c r="E2848" s="28"/>
      <c r="F2848" s="28"/>
      <c r="G2848" s="10"/>
      <c r="H2848" s="15"/>
      <c r="I2848" s="10">
        <f t="shared" si="872"/>
        <v>0</v>
      </c>
    </row>
    <row r="2849" spans="2:13">
      <c r="B2849" s="11" t="s">
        <v>13</v>
      </c>
      <c r="C2849" s="12" t="s">
        <v>14</v>
      </c>
      <c r="D2849" s="28" t="s">
        <v>29</v>
      </c>
      <c r="E2849" s="28"/>
      <c r="F2849" s="28">
        <f>SUM(G2835:G2837)</f>
        <v>0</v>
      </c>
      <c r="G2849" s="34">
        <f>SUM(F2849)/20</f>
        <v>0</v>
      </c>
      <c r="H2849" s="23"/>
      <c r="I2849" s="10">
        <f t="shared" si="872"/>
        <v>0</v>
      </c>
    </row>
    <row r="2850" spans="2:13">
      <c r="B2850" s="11" t="s">
        <v>13</v>
      </c>
      <c r="C2850" s="12" t="s">
        <v>14</v>
      </c>
      <c r="D2850" s="28" t="s">
        <v>30</v>
      </c>
      <c r="E2850" s="28"/>
      <c r="F2850" s="28">
        <f>SUM(G2838:G2840)</f>
        <v>0</v>
      </c>
      <c r="G2850" s="34">
        <f>SUM(F2850)/10</f>
        <v>0</v>
      </c>
      <c r="H2850" s="23"/>
      <c r="I2850" s="10">
        <f t="shared" si="872"/>
        <v>0</v>
      </c>
    </row>
    <row r="2851" spans="2:13">
      <c r="B2851" s="11" t="s">
        <v>13</v>
      </c>
      <c r="C2851" s="12" t="s">
        <v>14</v>
      </c>
      <c r="D2851" s="28" t="s">
        <v>60</v>
      </c>
      <c r="E2851" s="28"/>
      <c r="F2851" s="81"/>
      <c r="G2851" s="34">
        <f>SUM(F2851)*0.25</f>
        <v>0</v>
      </c>
      <c r="H2851" s="23"/>
      <c r="I2851" s="10">
        <f t="shared" si="872"/>
        <v>0</v>
      </c>
    </row>
    <row r="2852" spans="2:13">
      <c r="B2852" s="11" t="s">
        <v>13</v>
      </c>
      <c r="C2852" s="12" t="s">
        <v>14</v>
      </c>
      <c r="D2852" s="28"/>
      <c r="E2852" s="28"/>
      <c r="F2852" s="28"/>
      <c r="G2852" s="34"/>
      <c r="H2852" s="23"/>
      <c r="I2852" s="10">
        <f t="shared" si="872"/>
        <v>0</v>
      </c>
    </row>
    <row r="2853" spans="2:13">
      <c r="B2853" s="11" t="s">
        <v>13</v>
      </c>
      <c r="C2853" s="12" t="s">
        <v>15</v>
      </c>
      <c r="D2853" s="28"/>
      <c r="E2853" s="28"/>
      <c r="F2853" s="28"/>
      <c r="G2853" s="34"/>
      <c r="H2853" s="23"/>
      <c r="I2853" s="10">
        <f t="shared" si="872"/>
        <v>0</v>
      </c>
    </row>
    <row r="2854" spans="2:13">
      <c r="B2854" s="11" t="s">
        <v>13</v>
      </c>
      <c r="C2854" s="12" t="s">
        <v>15</v>
      </c>
      <c r="D2854" s="28"/>
      <c r="E2854" s="28"/>
      <c r="F2854" s="28"/>
      <c r="G2854" s="34"/>
      <c r="H2854" s="23"/>
      <c r="I2854" s="10">
        <f t="shared" si="872"/>
        <v>0</v>
      </c>
    </row>
    <row r="2855" spans="2:13">
      <c r="B2855" s="11" t="s">
        <v>13</v>
      </c>
      <c r="C2855" s="12" t="s">
        <v>15</v>
      </c>
      <c r="D2855" s="28"/>
      <c r="E2855" s="28"/>
      <c r="F2855" s="28"/>
      <c r="G2855" s="34"/>
      <c r="H2855" s="23"/>
      <c r="I2855" s="10">
        <f t="shared" si="872"/>
        <v>0</v>
      </c>
    </row>
    <row r="2856" spans="2:13">
      <c r="B2856" s="11" t="s">
        <v>13</v>
      </c>
      <c r="C2856" s="12" t="s">
        <v>16</v>
      </c>
      <c r="D2856" s="28"/>
      <c r="E2856" s="28"/>
      <c r="F2856" s="28"/>
      <c r="G2856" s="34"/>
      <c r="H2856" s="23"/>
      <c r="I2856" s="10">
        <f t="shared" si="872"/>
        <v>0</v>
      </c>
    </row>
    <row r="2857" spans="2:13">
      <c r="B2857" s="11" t="s">
        <v>13</v>
      </c>
      <c r="C2857" s="12" t="s">
        <v>16</v>
      </c>
      <c r="D2857" s="28"/>
      <c r="E2857" s="28"/>
      <c r="F2857" s="28"/>
      <c r="G2857" s="34"/>
      <c r="H2857" s="23"/>
      <c r="I2857" s="10">
        <f t="shared" si="872"/>
        <v>0</v>
      </c>
    </row>
    <row r="2858" spans="2:13">
      <c r="B2858" s="11" t="s">
        <v>21</v>
      </c>
      <c r="C2858" s="12" t="s">
        <v>14</v>
      </c>
      <c r="D2858" s="28"/>
      <c r="E2858" s="28"/>
      <c r="F2858" s="28"/>
      <c r="G2858" s="22">
        <f>SUM(G2849:G2852)</f>
        <v>0</v>
      </c>
      <c r="H2858" s="15">
        <v>37.42</v>
      </c>
      <c r="I2858" s="10">
        <f t="shared" si="872"/>
        <v>0</v>
      </c>
      <c r="K2858" s="5">
        <f>SUM(G2858)*I2833</f>
        <v>0</v>
      </c>
    </row>
    <row r="2859" spans="2:13">
      <c r="B2859" s="11" t="s">
        <v>21</v>
      </c>
      <c r="C2859" s="12" t="s">
        <v>15</v>
      </c>
      <c r="D2859" s="28"/>
      <c r="E2859" s="28"/>
      <c r="F2859" s="28"/>
      <c r="G2859" s="22">
        <f>SUM(G2853:G2855)</f>
        <v>0</v>
      </c>
      <c r="H2859" s="15">
        <v>37.42</v>
      </c>
      <c r="I2859" s="10">
        <f t="shared" si="872"/>
        <v>0</v>
      </c>
      <c r="L2859" s="5">
        <f>SUM(G2859)*I2833</f>
        <v>0</v>
      </c>
    </row>
    <row r="2860" spans="2:13">
      <c r="B2860" s="11" t="s">
        <v>21</v>
      </c>
      <c r="C2860" s="12" t="s">
        <v>16</v>
      </c>
      <c r="D2860" s="28"/>
      <c r="E2860" s="28"/>
      <c r="F2860" s="28"/>
      <c r="G2860" s="22">
        <f>SUM(G2856:G2857)</f>
        <v>0</v>
      </c>
      <c r="H2860" s="15">
        <v>37.42</v>
      </c>
      <c r="I2860" s="10">
        <f t="shared" si="872"/>
        <v>0</v>
      </c>
      <c r="M2860" s="5">
        <f>SUM(G2860)*I2833</f>
        <v>0</v>
      </c>
    </row>
    <row r="2861" spans="2:13">
      <c r="B2861" s="11" t="s">
        <v>13</v>
      </c>
      <c r="C2861" s="12" t="s">
        <v>17</v>
      </c>
      <c r="D2861" s="28"/>
      <c r="E2861" s="28"/>
      <c r="F2861" s="28"/>
      <c r="G2861" s="34"/>
      <c r="H2861" s="15">
        <v>37.42</v>
      </c>
      <c r="I2861" s="10">
        <f t="shared" si="872"/>
        <v>0</v>
      </c>
      <c r="L2861" s="5">
        <f>SUM(G2861)*I2833</f>
        <v>0</v>
      </c>
    </row>
    <row r="2862" spans="2:13">
      <c r="B2862" s="11" t="s">
        <v>12</v>
      </c>
      <c r="C2862" s="12"/>
      <c r="D2862" s="28"/>
      <c r="E2862" s="28"/>
      <c r="F2862" s="28"/>
      <c r="G2862" s="10"/>
      <c r="H2862" s="15">
        <v>37.42</v>
      </c>
      <c r="I2862" s="10">
        <f t="shared" si="872"/>
        <v>0</v>
      </c>
    </row>
    <row r="2863" spans="2:13">
      <c r="B2863" s="11" t="s">
        <v>11</v>
      </c>
      <c r="C2863" s="12"/>
      <c r="D2863" s="28"/>
      <c r="E2863" s="28"/>
      <c r="F2863" s="28"/>
      <c r="G2863" s="10">
        <v>1</v>
      </c>
      <c r="H2863" s="15">
        <f>SUM(I2835:I2862)*0.01</f>
        <v>0</v>
      </c>
      <c r="I2863" s="10">
        <f>SUM(G2863*H2863)</f>
        <v>0</v>
      </c>
    </row>
    <row r="2864" spans="2:13" s="2" customFormat="1" ht="13.6">
      <c r="B2864" s="8" t="s">
        <v>10</v>
      </c>
      <c r="D2864" s="27"/>
      <c r="E2864" s="27"/>
      <c r="F2864" s="27"/>
      <c r="G2864" s="6">
        <f>SUM(G2858:G2861)</f>
        <v>0</v>
      </c>
      <c r="H2864" s="14"/>
      <c r="I2864" s="6">
        <f>SUM(I2835:I2863)</f>
        <v>0</v>
      </c>
      <c r="J2864" s="6">
        <f>SUM(I2864)*I2833</f>
        <v>0</v>
      </c>
      <c r="K2864" s="6">
        <f>SUM(K2858:K2863)</f>
        <v>0</v>
      </c>
      <c r="L2864" s="6">
        <f t="shared" ref="L2864" si="873">SUM(L2858:L2863)</f>
        <v>0</v>
      </c>
      <c r="M2864" s="6">
        <f t="shared" ref="M2864" si="874">SUM(M2858:M2863)</f>
        <v>0</v>
      </c>
    </row>
    <row r="2865" spans="1:13" ht="15.65">
      <c r="A2865" s="3" t="s">
        <v>9</v>
      </c>
      <c r="B2865" s="78">
        <f>'JMS SHEDULE OF WORKS'!D27</f>
        <v>0</v>
      </c>
      <c r="D2865" s="26">
        <f>'JMS SHEDULE OF WORKS'!F27</f>
        <v>0</v>
      </c>
      <c r="F2865" s="79">
        <f>'JMS SHEDULE OF WORKS'!I27</f>
        <v>0</v>
      </c>
      <c r="H2865" s="13" t="s">
        <v>22</v>
      </c>
      <c r="I2865" s="24">
        <f>'JMS SHEDULE OF WORKS'!G27</f>
        <v>0</v>
      </c>
    </row>
    <row r="2866" spans="1:13" s="2" customFormat="1" ht="13.6">
      <c r="A2866" s="77" t="str">
        <f>'JMS SHEDULE OF WORKS'!A27</f>
        <v>6897/25</v>
      </c>
      <c r="B2866" s="8" t="s">
        <v>3</v>
      </c>
      <c r="C2866" s="2" t="s">
        <v>4</v>
      </c>
      <c r="D2866" s="27" t="s">
        <v>5</v>
      </c>
      <c r="E2866" s="27" t="s">
        <v>5</v>
      </c>
      <c r="F2866" s="27" t="s">
        <v>23</v>
      </c>
      <c r="G2866" s="6" t="s">
        <v>6</v>
      </c>
      <c r="H2866" s="14" t="s">
        <v>7</v>
      </c>
      <c r="I2866" s="6" t="s">
        <v>8</v>
      </c>
      <c r="J2866" s="6"/>
      <c r="K2866" s="6" t="s">
        <v>18</v>
      </c>
      <c r="L2866" s="6" t="s">
        <v>19</v>
      </c>
      <c r="M2866" s="6" t="s">
        <v>20</v>
      </c>
    </row>
    <row r="2867" spans="1:13">
      <c r="A2867" s="30" t="s">
        <v>24</v>
      </c>
      <c r="B2867" s="11"/>
      <c r="C2867" s="12"/>
      <c r="D2867" s="28"/>
      <c r="E2867" s="28"/>
      <c r="F2867" s="28">
        <f t="shared" ref="F2867:F2872" si="875">SUM(D2867*E2867)</f>
        <v>0</v>
      </c>
      <c r="G2867" s="10"/>
      <c r="H2867" s="15"/>
      <c r="I2867" s="10">
        <f t="shared" ref="I2867:I2872" si="876">SUM(F2867*G2867)*H2867</f>
        <v>0</v>
      </c>
    </row>
    <row r="2868" spans="1:13">
      <c r="A2868" s="30" t="s">
        <v>24</v>
      </c>
      <c r="B2868" s="11"/>
      <c r="C2868" s="12"/>
      <c r="D2868" s="28"/>
      <c r="E2868" s="28"/>
      <c r="F2868" s="28">
        <f t="shared" si="875"/>
        <v>0</v>
      </c>
      <c r="G2868" s="10"/>
      <c r="H2868" s="15"/>
      <c r="I2868" s="10">
        <f t="shared" si="876"/>
        <v>0</v>
      </c>
    </row>
    <row r="2869" spans="1:13">
      <c r="A2869" s="30" t="s">
        <v>24</v>
      </c>
      <c r="B2869" s="11"/>
      <c r="C2869" s="12"/>
      <c r="D2869" s="28"/>
      <c r="E2869" s="28"/>
      <c r="F2869" s="28">
        <f t="shared" si="875"/>
        <v>0</v>
      </c>
      <c r="G2869" s="10"/>
      <c r="H2869" s="15"/>
      <c r="I2869" s="10">
        <f t="shared" si="876"/>
        <v>0</v>
      </c>
    </row>
    <row r="2870" spans="1:13">
      <c r="A2870" s="31" t="s">
        <v>25</v>
      </c>
      <c r="B2870" s="11"/>
      <c r="C2870" s="12"/>
      <c r="D2870" s="28"/>
      <c r="E2870" s="28"/>
      <c r="F2870" s="28">
        <f t="shared" si="875"/>
        <v>0</v>
      </c>
      <c r="G2870" s="10"/>
      <c r="H2870" s="15"/>
      <c r="I2870" s="10">
        <f t="shared" si="876"/>
        <v>0</v>
      </c>
    </row>
    <row r="2871" spans="1:13">
      <c r="A2871" s="31" t="s">
        <v>25</v>
      </c>
      <c r="B2871" s="11"/>
      <c r="C2871" s="12"/>
      <c r="D2871" s="28"/>
      <c r="E2871" s="28"/>
      <c r="F2871" s="28">
        <f t="shared" si="875"/>
        <v>0</v>
      </c>
      <c r="G2871" s="10"/>
      <c r="H2871" s="15"/>
      <c r="I2871" s="10">
        <f t="shared" si="876"/>
        <v>0</v>
      </c>
    </row>
    <row r="2872" spans="1:13">
      <c r="A2872" s="31" t="s">
        <v>25</v>
      </c>
      <c r="B2872" s="11"/>
      <c r="C2872" s="12"/>
      <c r="D2872" s="28"/>
      <c r="E2872" s="28"/>
      <c r="F2872" s="28">
        <f t="shared" si="875"/>
        <v>0</v>
      </c>
      <c r="G2872" s="10"/>
      <c r="H2872" s="15"/>
      <c r="I2872" s="10">
        <f t="shared" si="876"/>
        <v>0</v>
      </c>
    </row>
    <row r="2873" spans="1:13">
      <c r="A2873" s="31" t="s">
        <v>39</v>
      </c>
      <c r="B2873" s="11"/>
      <c r="C2873" s="12"/>
      <c r="D2873" s="28"/>
      <c r="E2873" s="28"/>
      <c r="F2873" s="28"/>
      <c r="G2873" s="10"/>
      <c r="H2873" s="15"/>
      <c r="I2873" s="10">
        <f t="shared" ref="I2873:I2875" si="877">SUM(G2873*H2873)</f>
        <v>0</v>
      </c>
    </row>
    <row r="2874" spans="1:13">
      <c r="A2874" s="31" t="s">
        <v>39</v>
      </c>
      <c r="B2874" s="11"/>
      <c r="C2874" s="12"/>
      <c r="D2874" s="28"/>
      <c r="E2874" s="28"/>
      <c r="F2874" s="28"/>
      <c r="G2874" s="10"/>
      <c r="H2874" s="15"/>
      <c r="I2874" s="10">
        <f t="shared" si="877"/>
        <v>0</v>
      </c>
    </row>
    <row r="2875" spans="1:13">
      <c r="A2875" s="31" t="s">
        <v>39</v>
      </c>
      <c r="B2875" s="11"/>
      <c r="C2875" s="12"/>
      <c r="D2875" s="28"/>
      <c r="E2875" s="28"/>
      <c r="F2875" s="28"/>
      <c r="G2875" s="10"/>
      <c r="H2875" s="15"/>
      <c r="I2875" s="10">
        <f t="shared" si="877"/>
        <v>0</v>
      </c>
    </row>
    <row r="2876" spans="1:13">
      <c r="A2876" s="32" t="s">
        <v>28</v>
      </c>
      <c r="B2876" s="11"/>
      <c r="C2876" s="12"/>
      <c r="D2876" s="28"/>
      <c r="E2876" s="28"/>
      <c r="F2876" s="28"/>
      <c r="G2876" s="10"/>
      <c r="H2876" s="15"/>
      <c r="I2876" s="10">
        <f t="shared" ref="I2876:I2894" si="878">SUM(G2876*H2876)</f>
        <v>0</v>
      </c>
    </row>
    <row r="2877" spans="1:13">
      <c r="A2877" s="32" t="s">
        <v>28</v>
      </c>
      <c r="B2877" s="11"/>
      <c r="C2877" s="12"/>
      <c r="D2877" s="28"/>
      <c r="E2877" s="28"/>
      <c r="F2877" s="28"/>
      <c r="G2877" s="10"/>
      <c r="H2877" s="15"/>
      <c r="I2877" s="10">
        <f t="shared" si="878"/>
        <v>0</v>
      </c>
    </row>
    <row r="2878" spans="1:13">
      <c r="A2878" s="32" t="s">
        <v>28</v>
      </c>
      <c r="B2878" s="11"/>
      <c r="C2878" s="12"/>
      <c r="D2878" s="28"/>
      <c r="E2878" s="28"/>
      <c r="F2878" s="28"/>
      <c r="G2878" s="10"/>
      <c r="H2878" s="15"/>
      <c r="I2878" s="10">
        <f t="shared" si="878"/>
        <v>0</v>
      </c>
    </row>
    <row r="2879" spans="1:13">
      <c r="A2879" t="s">
        <v>26</v>
      </c>
      <c r="B2879" s="11"/>
      <c r="C2879" s="12"/>
      <c r="D2879" s="28"/>
      <c r="E2879" s="28"/>
      <c r="F2879" s="28"/>
      <c r="G2879" s="33">
        <v>0.1</v>
      </c>
      <c r="H2879" s="15">
        <f>SUM(I2876:I2878)</f>
        <v>0</v>
      </c>
      <c r="I2879" s="10">
        <f t="shared" si="878"/>
        <v>0</v>
      </c>
    </row>
    <row r="2880" spans="1:13">
      <c r="B2880" s="11" t="s">
        <v>27</v>
      </c>
      <c r="C2880" s="12"/>
      <c r="D2880" s="28"/>
      <c r="E2880" s="28"/>
      <c r="F2880" s="28"/>
      <c r="G2880" s="10"/>
      <c r="H2880" s="15"/>
      <c r="I2880" s="10">
        <f t="shared" si="878"/>
        <v>0</v>
      </c>
    </row>
    <row r="2881" spans="2:13">
      <c r="B2881" s="11" t="s">
        <v>13</v>
      </c>
      <c r="C2881" s="12" t="s">
        <v>14</v>
      </c>
      <c r="D2881" s="28" t="s">
        <v>29</v>
      </c>
      <c r="E2881" s="28"/>
      <c r="F2881" s="28">
        <f>SUM(G2867:G2869)</f>
        <v>0</v>
      </c>
      <c r="G2881" s="34">
        <f>SUM(F2881)/20</f>
        <v>0</v>
      </c>
      <c r="H2881" s="23"/>
      <c r="I2881" s="10">
        <f t="shared" si="878"/>
        <v>0</v>
      </c>
    </row>
    <row r="2882" spans="2:13">
      <c r="B2882" s="11" t="s">
        <v>13</v>
      </c>
      <c r="C2882" s="12" t="s">
        <v>14</v>
      </c>
      <c r="D2882" s="28" t="s">
        <v>30</v>
      </c>
      <c r="E2882" s="28"/>
      <c r="F2882" s="28">
        <f>SUM(G2870:G2872)</f>
        <v>0</v>
      </c>
      <c r="G2882" s="34">
        <f>SUM(F2882)/10</f>
        <v>0</v>
      </c>
      <c r="H2882" s="23"/>
      <c r="I2882" s="10">
        <f t="shared" si="878"/>
        <v>0</v>
      </c>
    </row>
    <row r="2883" spans="2:13">
      <c r="B2883" s="11" t="s">
        <v>13</v>
      </c>
      <c r="C2883" s="12" t="s">
        <v>14</v>
      </c>
      <c r="D2883" s="28" t="s">
        <v>60</v>
      </c>
      <c r="E2883" s="28"/>
      <c r="F2883" s="81"/>
      <c r="G2883" s="34">
        <f>SUM(F2883)*0.25</f>
        <v>0</v>
      </c>
      <c r="H2883" s="23"/>
      <c r="I2883" s="10">
        <f t="shared" si="878"/>
        <v>0</v>
      </c>
    </row>
    <row r="2884" spans="2:13">
      <c r="B2884" s="11" t="s">
        <v>13</v>
      </c>
      <c r="C2884" s="12" t="s">
        <v>14</v>
      </c>
      <c r="D2884" s="28"/>
      <c r="E2884" s="28"/>
      <c r="F2884" s="28"/>
      <c r="G2884" s="34"/>
      <c r="H2884" s="23"/>
      <c r="I2884" s="10">
        <f t="shared" si="878"/>
        <v>0</v>
      </c>
    </row>
    <row r="2885" spans="2:13">
      <c r="B2885" s="11" t="s">
        <v>13</v>
      </c>
      <c r="C2885" s="12" t="s">
        <v>15</v>
      </c>
      <c r="D2885" s="28"/>
      <c r="E2885" s="28"/>
      <c r="F2885" s="28"/>
      <c r="G2885" s="34"/>
      <c r="H2885" s="23"/>
      <c r="I2885" s="10">
        <f t="shared" si="878"/>
        <v>0</v>
      </c>
    </row>
    <row r="2886" spans="2:13">
      <c r="B2886" s="11" t="s">
        <v>13</v>
      </c>
      <c r="C2886" s="12" t="s">
        <v>15</v>
      </c>
      <c r="D2886" s="28"/>
      <c r="E2886" s="28"/>
      <c r="F2886" s="28"/>
      <c r="G2886" s="34"/>
      <c r="H2886" s="23"/>
      <c r="I2886" s="10">
        <f t="shared" si="878"/>
        <v>0</v>
      </c>
    </row>
    <row r="2887" spans="2:13">
      <c r="B2887" s="11" t="s">
        <v>13</v>
      </c>
      <c r="C2887" s="12" t="s">
        <v>15</v>
      </c>
      <c r="D2887" s="28"/>
      <c r="E2887" s="28"/>
      <c r="F2887" s="28"/>
      <c r="G2887" s="34"/>
      <c r="H2887" s="23"/>
      <c r="I2887" s="10">
        <f t="shared" si="878"/>
        <v>0</v>
      </c>
    </row>
    <row r="2888" spans="2:13">
      <c r="B2888" s="11" t="s">
        <v>13</v>
      </c>
      <c r="C2888" s="12" t="s">
        <v>16</v>
      </c>
      <c r="D2888" s="28"/>
      <c r="E2888" s="28"/>
      <c r="F2888" s="28"/>
      <c r="G2888" s="34"/>
      <c r="H2888" s="23"/>
      <c r="I2888" s="10">
        <f t="shared" si="878"/>
        <v>0</v>
      </c>
    </row>
    <row r="2889" spans="2:13">
      <c r="B2889" s="11" t="s">
        <v>13</v>
      </c>
      <c r="C2889" s="12" t="s">
        <v>16</v>
      </c>
      <c r="D2889" s="28"/>
      <c r="E2889" s="28"/>
      <c r="F2889" s="28"/>
      <c r="G2889" s="34"/>
      <c r="H2889" s="23"/>
      <c r="I2889" s="10">
        <f t="shared" si="878"/>
        <v>0</v>
      </c>
    </row>
    <row r="2890" spans="2:13">
      <c r="B2890" s="11" t="s">
        <v>21</v>
      </c>
      <c r="C2890" s="12" t="s">
        <v>14</v>
      </c>
      <c r="D2890" s="28"/>
      <c r="E2890" s="28"/>
      <c r="F2890" s="28"/>
      <c r="G2890" s="22">
        <f>SUM(G2881:G2884)</f>
        <v>0</v>
      </c>
      <c r="H2890" s="15">
        <v>37.42</v>
      </c>
      <c r="I2890" s="10">
        <f t="shared" si="878"/>
        <v>0</v>
      </c>
      <c r="K2890" s="5">
        <f>SUM(G2890)*I2865</f>
        <v>0</v>
      </c>
    </row>
    <row r="2891" spans="2:13">
      <c r="B2891" s="11" t="s">
        <v>21</v>
      </c>
      <c r="C2891" s="12" t="s">
        <v>15</v>
      </c>
      <c r="D2891" s="28"/>
      <c r="E2891" s="28"/>
      <c r="F2891" s="28"/>
      <c r="G2891" s="22">
        <f>SUM(G2885:G2887)</f>
        <v>0</v>
      </c>
      <c r="H2891" s="15">
        <v>37.42</v>
      </c>
      <c r="I2891" s="10">
        <f t="shared" si="878"/>
        <v>0</v>
      </c>
      <c r="L2891" s="5">
        <f>SUM(G2891)*I2865</f>
        <v>0</v>
      </c>
    </row>
    <row r="2892" spans="2:13">
      <c r="B2892" s="11" t="s">
        <v>21</v>
      </c>
      <c r="C2892" s="12" t="s">
        <v>16</v>
      </c>
      <c r="D2892" s="28"/>
      <c r="E2892" s="28"/>
      <c r="F2892" s="28"/>
      <c r="G2892" s="22">
        <f>SUM(G2888:G2889)</f>
        <v>0</v>
      </c>
      <c r="H2892" s="15">
        <v>37.42</v>
      </c>
      <c r="I2892" s="10">
        <f t="shared" si="878"/>
        <v>0</v>
      </c>
      <c r="M2892" s="5">
        <f>SUM(G2892)*I2865</f>
        <v>0</v>
      </c>
    </row>
    <row r="2893" spans="2:13">
      <c r="B2893" s="11" t="s">
        <v>13</v>
      </c>
      <c r="C2893" s="12" t="s">
        <v>17</v>
      </c>
      <c r="D2893" s="28"/>
      <c r="E2893" s="28"/>
      <c r="F2893" s="28"/>
      <c r="G2893" s="34"/>
      <c r="H2893" s="15">
        <v>37.42</v>
      </c>
      <c r="I2893" s="10">
        <f t="shared" si="878"/>
        <v>0</v>
      </c>
      <c r="L2893" s="5">
        <f>SUM(G2893)*I2865</f>
        <v>0</v>
      </c>
    </row>
    <row r="2894" spans="2:13">
      <c r="B2894" s="11" t="s">
        <v>12</v>
      </c>
      <c r="C2894" s="12"/>
      <c r="D2894" s="28"/>
      <c r="E2894" s="28"/>
      <c r="F2894" s="28"/>
      <c r="G2894" s="10"/>
      <c r="H2894" s="15">
        <v>37.42</v>
      </c>
      <c r="I2894" s="10">
        <f t="shared" si="878"/>
        <v>0</v>
      </c>
    </row>
    <row r="2895" spans="2:13">
      <c r="B2895" s="11" t="s">
        <v>11</v>
      </c>
      <c r="C2895" s="12"/>
      <c r="D2895" s="28"/>
      <c r="E2895" s="28"/>
      <c r="F2895" s="28"/>
      <c r="G2895" s="10">
        <v>1</v>
      </c>
      <c r="H2895" s="15">
        <f>SUM(I2867:I2894)*0.01</f>
        <v>0</v>
      </c>
      <c r="I2895" s="10">
        <f>SUM(G2895*H2895)</f>
        <v>0</v>
      </c>
    </row>
    <row r="2896" spans="2:13" s="2" customFormat="1" ht="13.6">
      <c r="B2896" s="8" t="s">
        <v>10</v>
      </c>
      <c r="D2896" s="27"/>
      <c r="E2896" s="27"/>
      <c r="F2896" s="27"/>
      <c r="G2896" s="6">
        <f>SUM(G2890:G2893)</f>
        <v>0</v>
      </c>
      <c r="H2896" s="14"/>
      <c r="I2896" s="6">
        <f>SUM(I2867:I2895)</f>
        <v>0</v>
      </c>
      <c r="J2896" s="6">
        <f>SUM(I2896)*I2865</f>
        <v>0</v>
      </c>
      <c r="K2896" s="6">
        <f>SUM(K2890:K2895)</f>
        <v>0</v>
      </c>
      <c r="L2896" s="6">
        <f t="shared" ref="L2896" si="879">SUM(L2890:L2895)</f>
        <v>0</v>
      </c>
      <c r="M2896" s="6">
        <f t="shared" ref="M2896" si="880">SUM(M2890:M2895)</f>
        <v>0</v>
      </c>
    </row>
    <row r="2897" spans="1:13" ht="15.65">
      <c r="A2897" s="3" t="s">
        <v>9</v>
      </c>
      <c r="B2897" s="78">
        <f>'JMS SHEDULE OF WORKS'!D28</f>
        <v>0</v>
      </c>
      <c r="D2897" s="26">
        <f>'JMS SHEDULE OF WORKS'!F28</f>
        <v>0</v>
      </c>
      <c r="F2897" s="79">
        <f>'JMS SHEDULE OF WORKS'!I28</f>
        <v>0</v>
      </c>
      <c r="H2897" s="13" t="s">
        <v>22</v>
      </c>
      <c r="I2897" s="24">
        <f>'JMS SHEDULE OF WORKS'!G28</f>
        <v>0</v>
      </c>
    </row>
    <row r="2898" spans="1:13" s="2" customFormat="1" ht="13.6">
      <c r="A2898" s="77" t="str">
        <f>'JMS SHEDULE OF WORKS'!A28</f>
        <v>6897/26</v>
      </c>
      <c r="B2898" s="8" t="s">
        <v>3</v>
      </c>
      <c r="C2898" s="2" t="s">
        <v>4</v>
      </c>
      <c r="D2898" s="27" t="s">
        <v>5</v>
      </c>
      <c r="E2898" s="27" t="s">
        <v>5</v>
      </c>
      <c r="F2898" s="27" t="s">
        <v>23</v>
      </c>
      <c r="G2898" s="6" t="s">
        <v>6</v>
      </c>
      <c r="H2898" s="14" t="s">
        <v>7</v>
      </c>
      <c r="I2898" s="6" t="s">
        <v>8</v>
      </c>
      <c r="J2898" s="6"/>
      <c r="K2898" s="6" t="s">
        <v>18</v>
      </c>
      <c r="L2898" s="6" t="s">
        <v>19</v>
      </c>
      <c r="M2898" s="6" t="s">
        <v>20</v>
      </c>
    </row>
    <row r="2899" spans="1:13">
      <c r="A2899" s="30" t="s">
        <v>24</v>
      </c>
      <c r="B2899" s="11"/>
      <c r="C2899" s="12"/>
      <c r="D2899" s="28"/>
      <c r="E2899" s="28"/>
      <c r="F2899" s="28">
        <f t="shared" ref="F2899:F2904" si="881">SUM(D2899*E2899)</f>
        <v>0</v>
      </c>
      <c r="G2899" s="10"/>
      <c r="H2899" s="15"/>
      <c r="I2899" s="10">
        <f t="shared" ref="I2899:I2904" si="882">SUM(F2899*G2899)*H2899</f>
        <v>0</v>
      </c>
    </row>
    <row r="2900" spans="1:13">
      <c r="A2900" s="30" t="s">
        <v>24</v>
      </c>
      <c r="B2900" s="11"/>
      <c r="C2900" s="12"/>
      <c r="D2900" s="28"/>
      <c r="E2900" s="28"/>
      <c r="F2900" s="28">
        <f t="shared" si="881"/>
        <v>0</v>
      </c>
      <c r="G2900" s="10"/>
      <c r="H2900" s="15"/>
      <c r="I2900" s="10">
        <f t="shared" si="882"/>
        <v>0</v>
      </c>
    </row>
    <row r="2901" spans="1:13">
      <c r="A2901" s="30" t="s">
        <v>24</v>
      </c>
      <c r="B2901" s="11"/>
      <c r="C2901" s="12"/>
      <c r="D2901" s="28"/>
      <c r="E2901" s="28"/>
      <c r="F2901" s="28">
        <f t="shared" si="881"/>
        <v>0</v>
      </c>
      <c r="G2901" s="10"/>
      <c r="H2901" s="15"/>
      <c r="I2901" s="10">
        <f t="shared" si="882"/>
        <v>0</v>
      </c>
    </row>
    <row r="2902" spans="1:13">
      <c r="A2902" s="31" t="s">
        <v>25</v>
      </c>
      <c r="B2902" s="11"/>
      <c r="C2902" s="12"/>
      <c r="D2902" s="28"/>
      <c r="E2902" s="28"/>
      <c r="F2902" s="28">
        <f t="shared" si="881"/>
        <v>0</v>
      </c>
      <c r="G2902" s="10"/>
      <c r="H2902" s="15"/>
      <c r="I2902" s="10">
        <f t="shared" si="882"/>
        <v>0</v>
      </c>
    </row>
    <row r="2903" spans="1:13">
      <c r="A2903" s="31" t="s">
        <v>25</v>
      </c>
      <c r="B2903" s="11"/>
      <c r="C2903" s="12"/>
      <c r="D2903" s="28"/>
      <c r="E2903" s="28"/>
      <c r="F2903" s="28">
        <f t="shared" si="881"/>
        <v>0</v>
      </c>
      <c r="G2903" s="10"/>
      <c r="H2903" s="15"/>
      <c r="I2903" s="10">
        <f t="shared" si="882"/>
        <v>0</v>
      </c>
    </row>
    <row r="2904" spans="1:13">
      <c r="A2904" s="31" t="s">
        <v>25</v>
      </c>
      <c r="B2904" s="11"/>
      <c r="C2904" s="12"/>
      <c r="D2904" s="28"/>
      <c r="E2904" s="28"/>
      <c r="F2904" s="28">
        <f t="shared" si="881"/>
        <v>0</v>
      </c>
      <c r="G2904" s="10"/>
      <c r="H2904" s="15"/>
      <c r="I2904" s="10">
        <f t="shared" si="882"/>
        <v>0</v>
      </c>
    </row>
    <row r="2905" spans="1:13">
      <c r="A2905" s="31" t="s">
        <v>39</v>
      </c>
      <c r="B2905" s="11"/>
      <c r="C2905" s="12"/>
      <c r="D2905" s="28"/>
      <c r="E2905" s="28"/>
      <c r="F2905" s="28"/>
      <c r="G2905" s="10"/>
      <c r="H2905" s="15"/>
      <c r="I2905" s="10">
        <f t="shared" ref="I2905:I2907" si="883">SUM(G2905*H2905)</f>
        <v>0</v>
      </c>
    </row>
    <row r="2906" spans="1:13">
      <c r="A2906" s="31" t="s">
        <v>39</v>
      </c>
      <c r="B2906" s="11"/>
      <c r="C2906" s="12"/>
      <c r="D2906" s="28"/>
      <c r="E2906" s="28"/>
      <c r="F2906" s="28"/>
      <c r="G2906" s="10"/>
      <c r="H2906" s="15"/>
      <c r="I2906" s="10">
        <f t="shared" si="883"/>
        <v>0</v>
      </c>
    </row>
    <row r="2907" spans="1:13">
      <c r="A2907" s="31" t="s">
        <v>39</v>
      </c>
      <c r="B2907" s="11"/>
      <c r="C2907" s="12"/>
      <c r="D2907" s="28"/>
      <c r="E2907" s="28"/>
      <c r="F2907" s="28"/>
      <c r="G2907" s="10"/>
      <c r="H2907" s="15"/>
      <c r="I2907" s="10">
        <f t="shared" si="883"/>
        <v>0</v>
      </c>
    </row>
    <row r="2908" spans="1:13">
      <c r="A2908" s="32" t="s">
        <v>28</v>
      </c>
      <c r="B2908" s="11"/>
      <c r="C2908" s="12"/>
      <c r="D2908" s="28"/>
      <c r="E2908" s="28"/>
      <c r="F2908" s="28"/>
      <c r="G2908" s="10"/>
      <c r="H2908" s="15"/>
      <c r="I2908" s="10">
        <f t="shared" ref="I2908:I2926" si="884">SUM(G2908*H2908)</f>
        <v>0</v>
      </c>
    </row>
    <row r="2909" spans="1:13">
      <c r="A2909" s="32" t="s">
        <v>28</v>
      </c>
      <c r="B2909" s="11"/>
      <c r="C2909" s="12"/>
      <c r="D2909" s="28"/>
      <c r="E2909" s="28"/>
      <c r="F2909" s="28"/>
      <c r="G2909" s="10"/>
      <c r="H2909" s="15"/>
      <c r="I2909" s="10">
        <f t="shared" si="884"/>
        <v>0</v>
      </c>
    </row>
    <row r="2910" spans="1:13">
      <c r="A2910" s="32" t="s">
        <v>28</v>
      </c>
      <c r="B2910" s="11"/>
      <c r="C2910" s="12"/>
      <c r="D2910" s="28"/>
      <c r="E2910" s="28"/>
      <c r="F2910" s="28"/>
      <c r="G2910" s="10"/>
      <c r="H2910" s="15"/>
      <c r="I2910" s="10">
        <f t="shared" si="884"/>
        <v>0</v>
      </c>
    </row>
    <row r="2911" spans="1:13">
      <c r="A2911" t="s">
        <v>26</v>
      </c>
      <c r="B2911" s="11"/>
      <c r="C2911" s="12"/>
      <c r="D2911" s="28"/>
      <c r="E2911" s="28"/>
      <c r="F2911" s="28"/>
      <c r="G2911" s="33">
        <v>0.1</v>
      </c>
      <c r="H2911" s="15">
        <f>SUM(I2908:I2910)</f>
        <v>0</v>
      </c>
      <c r="I2911" s="10">
        <f t="shared" si="884"/>
        <v>0</v>
      </c>
    </row>
    <row r="2912" spans="1:13">
      <c r="B2912" s="11" t="s">
        <v>27</v>
      </c>
      <c r="C2912" s="12"/>
      <c r="D2912" s="28"/>
      <c r="E2912" s="28"/>
      <c r="F2912" s="28"/>
      <c r="G2912" s="10"/>
      <c r="H2912" s="15"/>
      <c r="I2912" s="10">
        <f t="shared" si="884"/>
        <v>0</v>
      </c>
    </row>
    <row r="2913" spans="2:13">
      <c r="B2913" s="11" t="s">
        <v>13</v>
      </c>
      <c r="C2913" s="12" t="s">
        <v>14</v>
      </c>
      <c r="D2913" s="28" t="s">
        <v>29</v>
      </c>
      <c r="E2913" s="28"/>
      <c r="F2913" s="28">
        <f>SUM(G2899:G2901)</f>
        <v>0</v>
      </c>
      <c r="G2913" s="34">
        <f>SUM(F2913)/20</f>
        <v>0</v>
      </c>
      <c r="H2913" s="23"/>
      <c r="I2913" s="10">
        <f t="shared" si="884"/>
        <v>0</v>
      </c>
    </row>
    <row r="2914" spans="2:13">
      <c r="B2914" s="11" t="s">
        <v>13</v>
      </c>
      <c r="C2914" s="12" t="s">
        <v>14</v>
      </c>
      <c r="D2914" s="28" t="s">
        <v>30</v>
      </c>
      <c r="E2914" s="28"/>
      <c r="F2914" s="28">
        <f>SUM(G2902:G2904)</f>
        <v>0</v>
      </c>
      <c r="G2914" s="34">
        <f>SUM(F2914)/10</f>
        <v>0</v>
      </c>
      <c r="H2914" s="23"/>
      <c r="I2914" s="10">
        <f t="shared" si="884"/>
        <v>0</v>
      </c>
    </row>
    <row r="2915" spans="2:13">
      <c r="B2915" s="11" t="s">
        <v>13</v>
      </c>
      <c r="C2915" s="12" t="s">
        <v>14</v>
      </c>
      <c r="D2915" s="28" t="s">
        <v>60</v>
      </c>
      <c r="E2915" s="28"/>
      <c r="F2915" s="81"/>
      <c r="G2915" s="34">
        <f>SUM(F2915)*0.25</f>
        <v>0</v>
      </c>
      <c r="H2915" s="23"/>
      <c r="I2915" s="10">
        <f t="shared" si="884"/>
        <v>0</v>
      </c>
    </row>
    <row r="2916" spans="2:13">
      <c r="B2916" s="11" t="s">
        <v>13</v>
      </c>
      <c r="C2916" s="12" t="s">
        <v>14</v>
      </c>
      <c r="D2916" s="28"/>
      <c r="E2916" s="28"/>
      <c r="F2916" s="28"/>
      <c r="G2916" s="34"/>
      <c r="H2916" s="23"/>
      <c r="I2916" s="10">
        <f t="shared" si="884"/>
        <v>0</v>
      </c>
    </row>
    <row r="2917" spans="2:13">
      <c r="B2917" s="11" t="s">
        <v>13</v>
      </c>
      <c r="C2917" s="12" t="s">
        <v>15</v>
      </c>
      <c r="D2917" s="28"/>
      <c r="E2917" s="28"/>
      <c r="F2917" s="28"/>
      <c r="G2917" s="34"/>
      <c r="H2917" s="23"/>
      <c r="I2917" s="10">
        <f t="shared" si="884"/>
        <v>0</v>
      </c>
    </row>
    <row r="2918" spans="2:13">
      <c r="B2918" s="11" t="s">
        <v>13</v>
      </c>
      <c r="C2918" s="12" t="s">
        <v>15</v>
      </c>
      <c r="D2918" s="28"/>
      <c r="E2918" s="28"/>
      <c r="F2918" s="28"/>
      <c r="G2918" s="34"/>
      <c r="H2918" s="23"/>
      <c r="I2918" s="10">
        <f t="shared" si="884"/>
        <v>0</v>
      </c>
    </row>
    <row r="2919" spans="2:13">
      <c r="B2919" s="11" t="s">
        <v>13</v>
      </c>
      <c r="C2919" s="12" t="s">
        <v>15</v>
      </c>
      <c r="D2919" s="28"/>
      <c r="E2919" s="28"/>
      <c r="F2919" s="28"/>
      <c r="G2919" s="34"/>
      <c r="H2919" s="23"/>
      <c r="I2919" s="10">
        <f t="shared" si="884"/>
        <v>0</v>
      </c>
    </row>
    <row r="2920" spans="2:13">
      <c r="B2920" s="11" t="s">
        <v>13</v>
      </c>
      <c r="C2920" s="12" t="s">
        <v>16</v>
      </c>
      <c r="D2920" s="28"/>
      <c r="E2920" s="28"/>
      <c r="F2920" s="28"/>
      <c r="G2920" s="34"/>
      <c r="H2920" s="23"/>
      <c r="I2920" s="10">
        <f t="shared" si="884"/>
        <v>0</v>
      </c>
    </row>
    <row r="2921" spans="2:13">
      <c r="B2921" s="11" t="s">
        <v>13</v>
      </c>
      <c r="C2921" s="12" t="s">
        <v>16</v>
      </c>
      <c r="D2921" s="28"/>
      <c r="E2921" s="28"/>
      <c r="F2921" s="28"/>
      <c r="G2921" s="34"/>
      <c r="H2921" s="23"/>
      <c r="I2921" s="10">
        <f t="shared" si="884"/>
        <v>0</v>
      </c>
    </row>
    <row r="2922" spans="2:13">
      <c r="B2922" s="11" t="s">
        <v>21</v>
      </c>
      <c r="C2922" s="12" t="s">
        <v>14</v>
      </c>
      <c r="D2922" s="28"/>
      <c r="E2922" s="28"/>
      <c r="F2922" s="28"/>
      <c r="G2922" s="22">
        <f>SUM(G2913:G2916)</f>
        <v>0</v>
      </c>
      <c r="H2922" s="15">
        <v>37.42</v>
      </c>
      <c r="I2922" s="10">
        <f t="shared" si="884"/>
        <v>0</v>
      </c>
      <c r="K2922" s="5">
        <f>SUM(G2922)*I2897</f>
        <v>0</v>
      </c>
    </row>
    <row r="2923" spans="2:13">
      <c r="B2923" s="11" t="s">
        <v>21</v>
      </c>
      <c r="C2923" s="12" t="s">
        <v>15</v>
      </c>
      <c r="D2923" s="28"/>
      <c r="E2923" s="28"/>
      <c r="F2923" s="28"/>
      <c r="G2923" s="22">
        <f>SUM(G2917:G2919)</f>
        <v>0</v>
      </c>
      <c r="H2923" s="15">
        <v>37.42</v>
      </c>
      <c r="I2923" s="10">
        <f t="shared" si="884"/>
        <v>0</v>
      </c>
      <c r="L2923" s="5">
        <f>SUM(G2923)*I2897</f>
        <v>0</v>
      </c>
    </row>
    <row r="2924" spans="2:13">
      <c r="B2924" s="11" t="s">
        <v>21</v>
      </c>
      <c r="C2924" s="12" t="s">
        <v>16</v>
      </c>
      <c r="D2924" s="28"/>
      <c r="E2924" s="28"/>
      <c r="F2924" s="28"/>
      <c r="G2924" s="22">
        <f>SUM(G2920:G2921)</f>
        <v>0</v>
      </c>
      <c r="H2924" s="15">
        <v>37.42</v>
      </c>
      <c r="I2924" s="10">
        <f t="shared" si="884"/>
        <v>0</v>
      </c>
      <c r="M2924" s="5">
        <f>SUM(G2924)*I2897</f>
        <v>0</v>
      </c>
    </row>
    <row r="2925" spans="2:13">
      <c r="B2925" s="11" t="s">
        <v>13</v>
      </c>
      <c r="C2925" s="12" t="s">
        <v>17</v>
      </c>
      <c r="D2925" s="28"/>
      <c r="E2925" s="28"/>
      <c r="F2925" s="28"/>
      <c r="G2925" s="34"/>
      <c r="H2925" s="15">
        <v>37.42</v>
      </c>
      <c r="I2925" s="10">
        <f t="shared" si="884"/>
        <v>0</v>
      </c>
      <c r="L2925" s="5">
        <f>SUM(G2925)*I2897</f>
        <v>0</v>
      </c>
    </row>
    <row r="2926" spans="2:13">
      <c r="B2926" s="11" t="s">
        <v>12</v>
      </c>
      <c r="C2926" s="12"/>
      <c r="D2926" s="28"/>
      <c r="E2926" s="28"/>
      <c r="F2926" s="28"/>
      <c r="G2926" s="10"/>
      <c r="H2926" s="15">
        <v>37.42</v>
      </c>
      <c r="I2926" s="10">
        <f t="shared" si="884"/>
        <v>0</v>
      </c>
    </row>
    <row r="2927" spans="2:13">
      <c r="B2927" s="11" t="s">
        <v>11</v>
      </c>
      <c r="C2927" s="12"/>
      <c r="D2927" s="28"/>
      <c r="E2927" s="28"/>
      <c r="F2927" s="28"/>
      <c r="G2927" s="10">
        <v>1</v>
      </c>
      <c r="H2927" s="15">
        <f>SUM(I2899:I2926)*0.01</f>
        <v>0</v>
      </c>
      <c r="I2927" s="10">
        <f>SUM(G2927*H2927)</f>
        <v>0</v>
      </c>
    </row>
    <row r="2928" spans="2:13" s="2" customFormat="1" ht="13.6">
      <c r="B2928" s="8" t="s">
        <v>10</v>
      </c>
      <c r="D2928" s="27"/>
      <c r="E2928" s="27"/>
      <c r="F2928" s="27"/>
      <c r="G2928" s="6">
        <f>SUM(G2922:G2925)</f>
        <v>0</v>
      </c>
      <c r="H2928" s="14"/>
      <c r="I2928" s="6">
        <f>SUM(I2899:I2927)</f>
        <v>0</v>
      </c>
      <c r="J2928" s="6">
        <f>SUM(I2928)*I2897</f>
        <v>0</v>
      </c>
      <c r="K2928" s="6">
        <f>SUM(K2922:K2927)</f>
        <v>0</v>
      </c>
      <c r="L2928" s="6">
        <f t="shared" ref="L2928" si="885">SUM(L2922:L2927)</f>
        <v>0</v>
      </c>
      <c r="M2928" s="6">
        <f t="shared" ref="M2928" si="886">SUM(M2922:M2927)</f>
        <v>0</v>
      </c>
    </row>
    <row r="2929" spans="1:13" ht="15.65">
      <c r="A2929" s="3" t="s">
        <v>9</v>
      </c>
      <c r="B2929" s="78">
        <f>'JMS SHEDULE OF WORKS'!D29</f>
        <v>0</v>
      </c>
      <c r="D2929" s="26">
        <f>'JMS SHEDULE OF WORKS'!F29</f>
        <v>0</v>
      </c>
      <c r="F2929" s="79">
        <f>'JMS SHEDULE OF WORKS'!I29</f>
        <v>0</v>
      </c>
      <c r="H2929" s="13" t="s">
        <v>22</v>
      </c>
      <c r="I2929" s="24">
        <f>'JMS SHEDULE OF WORKS'!G29</f>
        <v>0</v>
      </c>
    </row>
    <row r="2930" spans="1:13" s="2" customFormat="1" ht="13.6">
      <c r="A2930" s="77" t="str">
        <f>'JMS SHEDULE OF WORKS'!A29</f>
        <v>6897/27</v>
      </c>
      <c r="B2930" s="8" t="s">
        <v>3</v>
      </c>
      <c r="C2930" s="2" t="s">
        <v>4</v>
      </c>
      <c r="D2930" s="27" t="s">
        <v>5</v>
      </c>
      <c r="E2930" s="27" t="s">
        <v>5</v>
      </c>
      <c r="F2930" s="27" t="s">
        <v>23</v>
      </c>
      <c r="G2930" s="6" t="s">
        <v>6</v>
      </c>
      <c r="H2930" s="14" t="s">
        <v>7</v>
      </c>
      <c r="I2930" s="6" t="s">
        <v>8</v>
      </c>
      <c r="J2930" s="6"/>
      <c r="K2930" s="6" t="s">
        <v>18</v>
      </c>
      <c r="L2930" s="6" t="s">
        <v>19</v>
      </c>
      <c r="M2930" s="6" t="s">
        <v>20</v>
      </c>
    </row>
    <row r="2931" spans="1:13">
      <c r="A2931" s="30" t="s">
        <v>24</v>
      </c>
      <c r="B2931" s="11"/>
      <c r="C2931" s="12"/>
      <c r="D2931" s="28"/>
      <c r="E2931" s="28"/>
      <c r="F2931" s="28">
        <f t="shared" ref="F2931:F2936" si="887">SUM(D2931*E2931)</f>
        <v>0</v>
      </c>
      <c r="G2931" s="10"/>
      <c r="H2931" s="15"/>
      <c r="I2931" s="10">
        <f t="shared" ref="I2931:I2936" si="888">SUM(F2931*G2931)*H2931</f>
        <v>0</v>
      </c>
    </row>
    <row r="2932" spans="1:13">
      <c r="A2932" s="30" t="s">
        <v>24</v>
      </c>
      <c r="B2932" s="11"/>
      <c r="C2932" s="12"/>
      <c r="D2932" s="28"/>
      <c r="E2932" s="28"/>
      <c r="F2932" s="28">
        <f t="shared" si="887"/>
        <v>0</v>
      </c>
      <c r="G2932" s="10"/>
      <c r="H2932" s="15"/>
      <c r="I2932" s="10">
        <f t="shared" si="888"/>
        <v>0</v>
      </c>
    </row>
    <row r="2933" spans="1:13">
      <c r="A2933" s="30" t="s">
        <v>24</v>
      </c>
      <c r="B2933" s="11"/>
      <c r="C2933" s="12"/>
      <c r="D2933" s="28"/>
      <c r="E2933" s="28"/>
      <c r="F2933" s="28">
        <f t="shared" si="887"/>
        <v>0</v>
      </c>
      <c r="G2933" s="10"/>
      <c r="H2933" s="15"/>
      <c r="I2933" s="10">
        <f t="shared" si="888"/>
        <v>0</v>
      </c>
    </row>
    <row r="2934" spans="1:13">
      <c r="A2934" s="31" t="s">
        <v>25</v>
      </c>
      <c r="B2934" s="11"/>
      <c r="C2934" s="12"/>
      <c r="D2934" s="28"/>
      <c r="E2934" s="28"/>
      <c r="F2934" s="28">
        <f t="shared" si="887"/>
        <v>0</v>
      </c>
      <c r="G2934" s="10"/>
      <c r="H2934" s="15"/>
      <c r="I2934" s="10">
        <f t="shared" si="888"/>
        <v>0</v>
      </c>
    </row>
    <row r="2935" spans="1:13">
      <c r="A2935" s="31" t="s">
        <v>25</v>
      </c>
      <c r="B2935" s="11"/>
      <c r="C2935" s="12"/>
      <c r="D2935" s="28"/>
      <c r="E2935" s="28"/>
      <c r="F2935" s="28">
        <f t="shared" si="887"/>
        <v>0</v>
      </c>
      <c r="G2935" s="10"/>
      <c r="H2935" s="15"/>
      <c r="I2935" s="10">
        <f t="shared" si="888"/>
        <v>0</v>
      </c>
    </row>
    <row r="2936" spans="1:13">
      <c r="A2936" s="31" t="s">
        <v>25</v>
      </c>
      <c r="B2936" s="11"/>
      <c r="C2936" s="12"/>
      <c r="D2936" s="28"/>
      <c r="E2936" s="28"/>
      <c r="F2936" s="28">
        <f t="shared" si="887"/>
        <v>0</v>
      </c>
      <c r="G2936" s="10"/>
      <c r="H2936" s="15"/>
      <c r="I2936" s="10">
        <f t="shared" si="888"/>
        <v>0</v>
      </c>
    </row>
    <row r="2937" spans="1:13">
      <c r="A2937" s="31" t="s">
        <v>39</v>
      </c>
      <c r="B2937" s="11"/>
      <c r="C2937" s="12"/>
      <c r="D2937" s="28"/>
      <c r="E2937" s="28"/>
      <c r="F2937" s="28"/>
      <c r="G2937" s="10"/>
      <c r="H2937" s="15"/>
      <c r="I2937" s="10">
        <f t="shared" ref="I2937:I2939" si="889">SUM(G2937*H2937)</f>
        <v>0</v>
      </c>
    </row>
    <row r="2938" spans="1:13">
      <c r="A2938" s="31" t="s">
        <v>39</v>
      </c>
      <c r="B2938" s="11"/>
      <c r="C2938" s="12"/>
      <c r="D2938" s="28"/>
      <c r="E2938" s="28"/>
      <c r="F2938" s="28"/>
      <c r="G2938" s="10"/>
      <c r="H2938" s="15"/>
      <c r="I2938" s="10">
        <f t="shared" si="889"/>
        <v>0</v>
      </c>
    </row>
    <row r="2939" spans="1:13">
      <c r="A2939" s="31" t="s">
        <v>39</v>
      </c>
      <c r="B2939" s="11"/>
      <c r="C2939" s="12"/>
      <c r="D2939" s="28"/>
      <c r="E2939" s="28"/>
      <c r="F2939" s="28"/>
      <c r="G2939" s="10"/>
      <c r="H2939" s="15"/>
      <c r="I2939" s="10">
        <f t="shared" si="889"/>
        <v>0</v>
      </c>
    </row>
    <row r="2940" spans="1:13">
      <c r="A2940" s="32" t="s">
        <v>28</v>
      </c>
      <c r="B2940" s="11"/>
      <c r="C2940" s="12"/>
      <c r="D2940" s="28"/>
      <c r="E2940" s="28"/>
      <c r="F2940" s="28"/>
      <c r="G2940" s="10"/>
      <c r="H2940" s="15"/>
      <c r="I2940" s="10">
        <f t="shared" ref="I2940:I2958" si="890">SUM(G2940*H2940)</f>
        <v>0</v>
      </c>
    </row>
    <row r="2941" spans="1:13">
      <c r="A2941" s="32" t="s">
        <v>28</v>
      </c>
      <c r="B2941" s="11"/>
      <c r="C2941" s="12"/>
      <c r="D2941" s="28"/>
      <c r="E2941" s="28"/>
      <c r="F2941" s="28"/>
      <c r="G2941" s="10"/>
      <c r="H2941" s="15"/>
      <c r="I2941" s="10">
        <f t="shared" si="890"/>
        <v>0</v>
      </c>
    </row>
    <row r="2942" spans="1:13">
      <c r="A2942" s="32" t="s">
        <v>28</v>
      </c>
      <c r="B2942" s="11"/>
      <c r="C2942" s="12"/>
      <c r="D2942" s="28"/>
      <c r="E2942" s="28"/>
      <c r="F2942" s="28"/>
      <c r="G2942" s="10"/>
      <c r="H2942" s="15"/>
      <c r="I2942" s="10">
        <f t="shared" si="890"/>
        <v>0</v>
      </c>
    </row>
    <row r="2943" spans="1:13">
      <c r="A2943" t="s">
        <v>26</v>
      </c>
      <c r="B2943" s="11"/>
      <c r="C2943" s="12"/>
      <c r="D2943" s="28"/>
      <c r="E2943" s="28"/>
      <c r="F2943" s="28"/>
      <c r="G2943" s="33">
        <v>0.1</v>
      </c>
      <c r="H2943" s="15">
        <f>SUM(I2940:I2942)</f>
        <v>0</v>
      </c>
      <c r="I2943" s="10">
        <f t="shared" si="890"/>
        <v>0</v>
      </c>
    </row>
    <row r="2944" spans="1:13">
      <c r="B2944" s="11" t="s">
        <v>27</v>
      </c>
      <c r="C2944" s="12"/>
      <c r="D2944" s="28"/>
      <c r="E2944" s="28"/>
      <c r="F2944" s="28"/>
      <c r="G2944" s="10"/>
      <c r="H2944" s="15"/>
      <c r="I2944" s="10">
        <f t="shared" si="890"/>
        <v>0</v>
      </c>
    </row>
    <row r="2945" spans="2:13">
      <c r="B2945" s="11" t="s">
        <v>13</v>
      </c>
      <c r="C2945" s="12" t="s">
        <v>14</v>
      </c>
      <c r="D2945" s="28" t="s">
        <v>29</v>
      </c>
      <c r="E2945" s="28"/>
      <c r="F2945" s="28">
        <f>SUM(G2931:G2933)</f>
        <v>0</v>
      </c>
      <c r="G2945" s="34">
        <f>SUM(F2945)/20</f>
        <v>0</v>
      </c>
      <c r="H2945" s="23"/>
      <c r="I2945" s="10">
        <f t="shared" si="890"/>
        <v>0</v>
      </c>
    </row>
    <row r="2946" spans="2:13">
      <c r="B2946" s="11" t="s">
        <v>13</v>
      </c>
      <c r="C2946" s="12" t="s">
        <v>14</v>
      </c>
      <c r="D2946" s="28" t="s">
        <v>30</v>
      </c>
      <c r="E2946" s="28"/>
      <c r="F2946" s="28">
        <f>SUM(G2934:G2936)</f>
        <v>0</v>
      </c>
      <c r="G2946" s="34">
        <f>SUM(F2946)/10</f>
        <v>0</v>
      </c>
      <c r="H2946" s="23"/>
      <c r="I2946" s="10">
        <f t="shared" si="890"/>
        <v>0</v>
      </c>
    </row>
    <row r="2947" spans="2:13">
      <c r="B2947" s="11" t="s">
        <v>13</v>
      </c>
      <c r="C2947" s="12" t="s">
        <v>14</v>
      </c>
      <c r="D2947" s="28" t="s">
        <v>60</v>
      </c>
      <c r="E2947" s="28"/>
      <c r="F2947" s="81"/>
      <c r="G2947" s="34">
        <f>SUM(F2947)*0.25</f>
        <v>0</v>
      </c>
      <c r="H2947" s="23"/>
      <c r="I2947" s="10">
        <f t="shared" si="890"/>
        <v>0</v>
      </c>
    </row>
    <row r="2948" spans="2:13">
      <c r="B2948" s="11" t="s">
        <v>13</v>
      </c>
      <c r="C2948" s="12" t="s">
        <v>14</v>
      </c>
      <c r="D2948" s="28"/>
      <c r="E2948" s="28"/>
      <c r="F2948" s="28"/>
      <c r="G2948" s="34"/>
      <c r="H2948" s="23"/>
      <c r="I2948" s="10">
        <f t="shared" si="890"/>
        <v>0</v>
      </c>
    </row>
    <row r="2949" spans="2:13">
      <c r="B2949" s="11" t="s">
        <v>13</v>
      </c>
      <c r="C2949" s="12" t="s">
        <v>15</v>
      </c>
      <c r="D2949" s="28"/>
      <c r="E2949" s="28"/>
      <c r="F2949" s="28"/>
      <c r="G2949" s="34"/>
      <c r="H2949" s="23"/>
      <c r="I2949" s="10">
        <f t="shared" si="890"/>
        <v>0</v>
      </c>
    </row>
    <row r="2950" spans="2:13">
      <c r="B2950" s="11" t="s">
        <v>13</v>
      </c>
      <c r="C2950" s="12" t="s">
        <v>15</v>
      </c>
      <c r="D2950" s="28"/>
      <c r="E2950" s="28"/>
      <c r="F2950" s="28"/>
      <c r="G2950" s="34"/>
      <c r="H2950" s="23"/>
      <c r="I2950" s="10">
        <f t="shared" si="890"/>
        <v>0</v>
      </c>
    </row>
    <row r="2951" spans="2:13">
      <c r="B2951" s="11" t="s">
        <v>13</v>
      </c>
      <c r="C2951" s="12" t="s">
        <v>15</v>
      </c>
      <c r="D2951" s="28"/>
      <c r="E2951" s="28"/>
      <c r="F2951" s="28"/>
      <c r="G2951" s="34"/>
      <c r="H2951" s="23"/>
      <c r="I2951" s="10">
        <f t="shared" si="890"/>
        <v>0</v>
      </c>
    </row>
    <row r="2952" spans="2:13">
      <c r="B2952" s="11" t="s">
        <v>13</v>
      </c>
      <c r="C2952" s="12" t="s">
        <v>16</v>
      </c>
      <c r="D2952" s="28"/>
      <c r="E2952" s="28"/>
      <c r="F2952" s="28"/>
      <c r="G2952" s="34"/>
      <c r="H2952" s="23"/>
      <c r="I2952" s="10">
        <f t="shared" si="890"/>
        <v>0</v>
      </c>
    </row>
    <row r="2953" spans="2:13">
      <c r="B2953" s="11" t="s">
        <v>13</v>
      </c>
      <c r="C2953" s="12" t="s">
        <v>16</v>
      </c>
      <c r="D2953" s="28"/>
      <c r="E2953" s="28"/>
      <c r="F2953" s="28"/>
      <c r="G2953" s="34"/>
      <c r="H2953" s="23"/>
      <c r="I2953" s="10">
        <f t="shared" si="890"/>
        <v>0</v>
      </c>
    </row>
    <row r="2954" spans="2:13">
      <c r="B2954" s="11" t="s">
        <v>21</v>
      </c>
      <c r="C2954" s="12" t="s">
        <v>14</v>
      </c>
      <c r="D2954" s="28"/>
      <c r="E2954" s="28"/>
      <c r="F2954" s="28"/>
      <c r="G2954" s="22">
        <f>SUM(G2945:G2948)</f>
        <v>0</v>
      </c>
      <c r="H2954" s="15">
        <v>37.42</v>
      </c>
      <c r="I2954" s="10">
        <f t="shared" si="890"/>
        <v>0</v>
      </c>
      <c r="K2954" s="5">
        <f>SUM(G2954)*I2929</f>
        <v>0</v>
      </c>
    </row>
    <row r="2955" spans="2:13">
      <c r="B2955" s="11" t="s">
        <v>21</v>
      </c>
      <c r="C2955" s="12" t="s">
        <v>15</v>
      </c>
      <c r="D2955" s="28"/>
      <c r="E2955" s="28"/>
      <c r="F2955" s="28"/>
      <c r="G2955" s="22">
        <f>SUM(G2949:G2951)</f>
        <v>0</v>
      </c>
      <c r="H2955" s="15">
        <v>37.42</v>
      </c>
      <c r="I2955" s="10">
        <f t="shared" si="890"/>
        <v>0</v>
      </c>
      <c r="L2955" s="5">
        <f>SUM(G2955)*I2929</f>
        <v>0</v>
      </c>
    </row>
    <row r="2956" spans="2:13">
      <c r="B2956" s="11" t="s">
        <v>21</v>
      </c>
      <c r="C2956" s="12" t="s">
        <v>16</v>
      </c>
      <c r="D2956" s="28"/>
      <c r="E2956" s="28"/>
      <c r="F2956" s="28"/>
      <c r="G2956" s="22">
        <f>SUM(G2952:G2953)</f>
        <v>0</v>
      </c>
      <c r="H2956" s="15">
        <v>37.42</v>
      </c>
      <c r="I2956" s="10">
        <f t="shared" si="890"/>
        <v>0</v>
      </c>
      <c r="M2956" s="5">
        <f>SUM(G2956)*I2929</f>
        <v>0</v>
      </c>
    </row>
    <row r="2957" spans="2:13">
      <c r="B2957" s="11" t="s">
        <v>13</v>
      </c>
      <c r="C2957" s="12" t="s">
        <v>17</v>
      </c>
      <c r="D2957" s="28"/>
      <c r="E2957" s="28"/>
      <c r="F2957" s="28"/>
      <c r="G2957" s="34"/>
      <c r="H2957" s="15">
        <v>37.42</v>
      </c>
      <c r="I2957" s="10">
        <f t="shared" si="890"/>
        <v>0</v>
      </c>
      <c r="L2957" s="5">
        <f>SUM(G2957)*I2929</f>
        <v>0</v>
      </c>
    </row>
    <row r="2958" spans="2:13">
      <c r="B2958" s="11" t="s">
        <v>12</v>
      </c>
      <c r="C2958" s="12"/>
      <c r="D2958" s="28"/>
      <c r="E2958" s="28"/>
      <c r="F2958" s="28"/>
      <c r="G2958" s="10"/>
      <c r="H2958" s="15">
        <v>37.42</v>
      </c>
      <c r="I2958" s="10">
        <f t="shared" si="890"/>
        <v>0</v>
      </c>
    </row>
    <row r="2959" spans="2:13">
      <c r="B2959" s="11" t="s">
        <v>11</v>
      </c>
      <c r="C2959" s="12"/>
      <c r="D2959" s="28"/>
      <c r="E2959" s="28"/>
      <c r="F2959" s="28"/>
      <c r="G2959" s="10">
        <v>1</v>
      </c>
      <c r="H2959" s="15">
        <f>SUM(I2931:I2958)*0.01</f>
        <v>0</v>
      </c>
      <c r="I2959" s="10">
        <f>SUM(G2959*H2959)</f>
        <v>0</v>
      </c>
    </row>
    <row r="2960" spans="2:13" s="2" customFormat="1" ht="13.6">
      <c r="B2960" s="8" t="s">
        <v>10</v>
      </c>
      <c r="D2960" s="27"/>
      <c r="E2960" s="27"/>
      <c r="F2960" s="27"/>
      <c r="G2960" s="6">
        <f>SUM(G2954:G2957)</f>
        <v>0</v>
      </c>
      <c r="H2960" s="14"/>
      <c r="I2960" s="6">
        <f>SUM(I2931:I2959)</f>
        <v>0</v>
      </c>
      <c r="J2960" s="6">
        <f>SUM(I2960)*I2929</f>
        <v>0</v>
      </c>
      <c r="K2960" s="6">
        <f>SUM(K2954:K2959)</f>
        <v>0</v>
      </c>
      <c r="L2960" s="6">
        <f t="shared" ref="L2960" si="891">SUM(L2954:L2959)</f>
        <v>0</v>
      </c>
      <c r="M2960" s="6">
        <f t="shared" ref="M2960" si="892">SUM(M2954:M2959)</f>
        <v>0</v>
      </c>
    </row>
    <row r="2961" spans="1:13" ht="15.65">
      <c r="A2961" s="3" t="s">
        <v>9</v>
      </c>
      <c r="B2961" s="78">
        <f>'JMS SHEDULE OF WORKS'!D30</f>
        <v>0</v>
      </c>
      <c r="D2961" s="26">
        <f>'JMS SHEDULE OF WORKS'!F30</f>
        <v>0</v>
      </c>
      <c r="F2961" s="79">
        <f>'JMS SHEDULE OF WORKS'!I30</f>
        <v>0</v>
      </c>
      <c r="H2961" s="13" t="s">
        <v>22</v>
      </c>
      <c r="I2961" s="24">
        <f>'JMS SHEDULE OF WORKS'!G30</f>
        <v>0</v>
      </c>
    </row>
    <row r="2962" spans="1:13" s="2" customFormat="1" ht="13.6">
      <c r="A2962" s="77" t="str">
        <f>'JMS SHEDULE OF WORKS'!A30</f>
        <v>6897/28</v>
      </c>
      <c r="B2962" s="8" t="s">
        <v>3</v>
      </c>
      <c r="C2962" s="2" t="s">
        <v>4</v>
      </c>
      <c r="D2962" s="27" t="s">
        <v>5</v>
      </c>
      <c r="E2962" s="27" t="s">
        <v>5</v>
      </c>
      <c r="F2962" s="27" t="s">
        <v>23</v>
      </c>
      <c r="G2962" s="6" t="s">
        <v>6</v>
      </c>
      <c r="H2962" s="14" t="s">
        <v>7</v>
      </c>
      <c r="I2962" s="6" t="s">
        <v>8</v>
      </c>
      <c r="J2962" s="6"/>
      <c r="K2962" s="6" t="s">
        <v>18</v>
      </c>
      <c r="L2962" s="6" t="s">
        <v>19</v>
      </c>
      <c r="M2962" s="6" t="s">
        <v>20</v>
      </c>
    </row>
    <row r="2963" spans="1:13">
      <c r="A2963" s="30" t="s">
        <v>24</v>
      </c>
      <c r="B2963" s="11"/>
      <c r="C2963" s="12"/>
      <c r="D2963" s="28"/>
      <c r="E2963" s="28"/>
      <c r="F2963" s="28">
        <f t="shared" ref="F2963:F2968" si="893">SUM(D2963*E2963)</f>
        <v>0</v>
      </c>
      <c r="G2963" s="10"/>
      <c r="H2963" s="15"/>
      <c r="I2963" s="10">
        <f t="shared" ref="I2963:I2968" si="894">SUM(F2963*G2963)*H2963</f>
        <v>0</v>
      </c>
    </row>
    <row r="2964" spans="1:13">
      <c r="A2964" s="30" t="s">
        <v>24</v>
      </c>
      <c r="B2964" s="11"/>
      <c r="C2964" s="12"/>
      <c r="D2964" s="28"/>
      <c r="E2964" s="28"/>
      <c r="F2964" s="28">
        <f t="shared" si="893"/>
        <v>0</v>
      </c>
      <c r="G2964" s="10"/>
      <c r="H2964" s="15"/>
      <c r="I2964" s="10">
        <f t="shared" si="894"/>
        <v>0</v>
      </c>
    </row>
    <row r="2965" spans="1:13">
      <c r="A2965" s="30" t="s">
        <v>24</v>
      </c>
      <c r="B2965" s="11"/>
      <c r="C2965" s="12"/>
      <c r="D2965" s="28"/>
      <c r="E2965" s="28"/>
      <c r="F2965" s="28">
        <f t="shared" si="893"/>
        <v>0</v>
      </c>
      <c r="G2965" s="10"/>
      <c r="H2965" s="15"/>
      <c r="I2965" s="10">
        <f t="shared" si="894"/>
        <v>0</v>
      </c>
    </row>
    <row r="2966" spans="1:13">
      <c r="A2966" s="31" t="s">
        <v>25</v>
      </c>
      <c r="B2966" s="11"/>
      <c r="C2966" s="12"/>
      <c r="D2966" s="28"/>
      <c r="E2966" s="28"/>
      <c r="F2966" s="28">
        <f t="shared" si="893"/>
        <v>0</v>
      </c>
      <c r="G2966" s="10"/>
      <c r="H2966" s="15"/>
      <c r="I2966" s="10">
        <f t="shared" si="894"/>
        <v>0</v>
      </c>
    </row>
    <row r="2967" spans="1:13">
      <c r="A2967" s="31" t="s">
        <v>25</v>
      </c>
      <c r="B2967" s="11"/>
      <c r="C2967" s="12"/>
      <c r="D2967" s="28"/>
      <c r="E2967" s="28"/>
      <c r="F2967" s="28">
        <f t="shared" si="893"/>
        <v>0</v>
      </c>
      <c r="G2967" s="10"/>
      <c r="H2967" s="15"/>
      <c r="I2967" s="10">
        <f t="shared" si="894"/>
        <v>0</v>
      </c>
    </row>
    <row r="2968" spans="1:13">
      <c r="A2968" s="31" t="s">
        <v>25</v>
      </c>
      <c r="B2968" s="11"/>
      <c r="C2968" s="12"/>
      <c r="D2968" s="28"/>
      <c r="E2968" s="28"/>
      <c r="F2968" s="28">
        <f t="shared" si="893"/>
        <v>0</v>
      </c>
      <c r="G2968" s="10"/>
      <c r="H2968" s="15"/>
      <c r="I2968" s="10">
        <f t="shared" si="894"/>
        <v>0</v>
      </c>
    </row>
    <row r="2969" spans="1:13">
      <c r="A2969" s="31" t="s">
        <v>39</v>
      </c>
      <c r="B2969" s="11"/>
      <c r="C2969" s="12"/>
      <c r="D2969" s="28"/>
      <c r="E2969" s="28"/>
      <c r="F2969" s="28"/>
      <c r="G2969" s="10"/>
      <c r="H2969" s="15"/>
      <c r="I2969" s="10">
        <f t="shared" ref="I2969:I2971" si="895">SUM(G2969*H2969)</f>
        <v>0</v>
      </c>
    </row>
    <row r="2970" spans="1:13">
      <c r="A2970" s="31" t="s">
        <v>39</v>
      </c>
      <c r="B2970" s="11"/>
      <c r="C2970" s="12"/>
      <c r="D2970" s="28"/>
      <c r="E2970" s="28"/>
      <c r="F2970" s="28"/>
      <c r="G2970" s="10"/>
      <c r="H2970" s="15"/>
      <c r="I2970" s="10">
        <f t="shared" si="895"/>
        <v>0</v>
      </c>
    </row>
    <row r="2971" spans="1:13">
      <c r="A2971" s="31" t="s">
        <v>39</v>
      </c>
      <c r="B2971" s="11"/>
      <c r="C2971" s="12"/>
      <c r="D2971" s="28"/>
      <c r="E2971" s="28"/>
      <c r="F2971" s="28"/>
      <c r="G2971" s="10"/>
      <c r="H2971" s="15"/>
      <c r="I2971" s="10">
        <f t="shared" si="895"/>
        <v>0</v>
      </c>
    </row>
    <row r="2972" spans="1:13">
      <c r="A2972" s="32" t="s">
        <v>28</v>
      </c>
      <c r="B2972" s="11"/>
      <c r="C2972" s="12"/>
      <c r="D2972" s="28"/>
      <c r="E2972" s="28"/>
      <c r="F2972" s="28"/>
      <c r="G2972" s="10"/>
      <c r="H2972" s="15"/>
      <c r="I2972" s="10">
        <f t="shared" ref="I2972:I2990" si="896">SUM(G2972*H2972)</f>
        <v>0</v>
      </c>
    </row>
    <row r="2973" spans="1:13">
      <c r="A2973" s="32" t="s">
        <v>28</v>
      </c>
      <c r="B2973" s="11"/>
      <c r="C2973" s="12"/>
      <c r="D2973" s="28"/>
      <c r="E2973" s="28"/>
      <c r="F2973" s="28"/>
      <c r="G2973" s="10"/>
      <c r="H2973" s="15"/>
      <c r="I2973" s="10">
        <f t="shared" si="896"/>
        <v>0</v>
      </c>
    </row>
    <row r="2974" spans="1:13">
      <c r="A2974" s="32" t="s">
        <v>28</v>
      </c>
      <c r="B2974" s="11"/>
      <c r="C2974" s="12"/>
      <c r="D2974" s="28"/>
      <c r="E2974" s="28"/>
      <c r="F2974" s="28"/>
      <c r="G2974" s="10"/>
      <c r="H2974" s="15"/>
      <c r="I2974" s="10">
        <f t="shared" si="896"/>
        <v>0</v>
      </c>
    </row>
    <row r="2975" spans="1:13">
      <c r="A2975" t="s">
        <v>26</v>
      </c>
      <c r="B2975" s="11"/>
      <c r="C2975" s="12"/>
      <c r="D2975" s="28"/>
      <c r="E2975" s="28"/>
      <c r="F2975" s="28"/>
      <c r="G2975" s="33">
        <v>0.1</v>
      </c>
      <c r="H2975" s="15">
        <f>SUM(I2972:I2974)</f>
        <v>0</v>
      </c>
      <c r="I2975" s="10">
        <f t="shared" si="896"/>
        <v>0</v>
      </c>
    </row>
    <row r="2976" spans="1:13">
      <c r="B2976" s="11" t="s">
        <v>27</v>
      </c>
      <c r="C2976" s="12"/>
      <c r="D2976" s="28"/>
      <c r="E2976" s="28"/>
      <c r="F2976" s="28"/>
      <c r="G2976" s="10"/>
      <c r="H2976" s="15"/>
      <c r="I2976" s="10">
        <f t="shared" si="896"/>
        <v>0</v>
      </c>
    </row>
    <row r="2977" spans="2:13">
      <c r="B2977" s="11" t="s">
        <v>13</v>
      </c>
      <c r="C2977" s="12" t="s">
        <v>14</v>
      </c>
      <c r="D2977" s="28" t="s">
        <v>29</v>
      </c>
      <c r="E2977" s="28"/>
      <c r="F2977" s="28">
        <f>SUM(G2963:G2965)</f>
        <v>0</v>
      </c>
      <c r="G2977" s="34">
        <f>SUM(F2977)/20</f>
        <v>0</v>
      </c>
      <c r="H2977" s="23"/>
      <c r="I2977" s="10">
        <f t="shared" si="896"/>
        <v>0</v>
      </c>
    </row>
    <row r="2978" spans="2:13">
      <c r="B2978" s="11" t="s">
        <v>13</v>
      </c>
      <c r="C2978" s="12" t="s">
        <v>14</v>
      </c>
      <c r="D2978" s="28" t="s">
        <v>30</v>
      </c>
      <c r="E2978" s="28"/>
      <c r="F2978" s="28">
        <f>SUM(G2966:G2968)</f>
        <v>0</v>
      </c>
      <c r="G2978" s="34">
        <f>SUM(F2978)/10</f>
        <v>0</v>
      </c>
      <c r="H2978" s="23"/>
      <c r="I2978" s="10">
        <f t="shared" si="896"/>
        <v>0</v>
      </c>
    </row>
    <row r="2979" spans="2:13">
      <c r="B2979" s="11" t="s">
        <v>13</v>
      </c>
      <c r="C2979" s="12" t="s">
        <v>14</v>
      </c>
      <c r="D2979" s="28" t="s">
        <v>60</v>
      </c>
      <c r="E2979" s="28"/>
      <c r="F2979" s="81"/>
      <c r="G2979" s="34">
        <f>SUM(F2979)*0.25</f>
        <v>0</v>
      </c>
      <c r="H2979" s="23"/>
      <c r="I2979" s="10">
        <f t="shared" si="896"/>
        <v>0</v>
      </c>
    </row>
    <row r="2980" spans="2:13">
      <c r="B2980" s="11" t="s">
        <v>13</v>
      </c>
      <c r="C2980" s="12" t="s">
        <v>14</v>
      </c>
      <c r="D2980" s="28"/>
      <c r="E2980" s="28"/>
      <c r="F2980" s="28"/>
      <c r="G2980" s="34"/>
      <c r="H2980" s="23"/>
      <c r="I2980" s="10">
        <f t="shared" si="896"/>
        <v>0</v>
      </c>
    </row>
    <row r="2981" spans="2:13">
      <c r="B2981" s="11" t="s">
        <v>13</v>
      </c>
      <c r="C2981" s="12" t="s">
        <v>15</v>
      </c>
      <c r="D2981" s="28"/>
      <c r="E2981" s="28"/>
      <c r="F2981" s="28"/>
      <c r="G2981" s="34"/>
      <c r="H2981" s="23"/>
      <c r="I2981" s="10">
        <f t="shared" si="896"/>
        <v>0</v>
      </c>
    </row>
    <row r="2982" spans="2:13">
      <c r="B2982" s="11" t="s">
        <v>13</v>
      </c>
      <c r="C2982" s="12" t="s">
        <v>15</v>
      </c>
      <c r="D2982" s="28"/>
      <c r="E2982" s="28"/>
      <c r="F2982" s="28"/>
      <c r="G2982" s="34"/>
      <c r="H2982" s="23"/>
      <c r="I2982" s="10">
        <f t="shared" si="896"/>
        <v>0</v>
      </c>
    </row>
    <row r="2983" spans="2:13">
      <c r="B2983" s="11" t="s">
        <v>13</v>
      </c>
      <c r="C2983" s="12" t="s">
        <v>15</v>
      </c>
      <c r="D2983" s="28"/>
      <c r="E2983" s="28"/>
      <c r="F2983" s="28"/>
      <c r="G2983" s="34"/>
      <c r="H2983" s="23"/>
      <c r="I2983" s="10">
        <f t="shared" si="896"/>
        <v>0</v>
      </c>
    </row>
    <row r="2984" spans="2:13">
      <c r="B2984" s="11" t="s">
        <v>13</v>
      </c>
      <c r="C2984" s="12" t="s">
        <v>16</v>
      </c>
      <c r="D2984" s="28"/>
      <c r="E2984" s="28"/>
      <c r="F2984" s="28"/>
      <c r="G2984" s="34"/>
      <c r="H2984" s="23"/>
      <c r="I2984" s="10">
        <f t="shared" si="896"/>
        <v>0</v>
      </c>
    </row>
    <row r="2985" spans="2:13">
      <c r="B2985" s="11" t="s">
        <v>13</v>
      </c>
      <c r="C2985" s="12" t="s">
        <v>16</v>
      </c>
      <c r="D2985" s="28"/>
      <c r="E2985" s="28"/>
      <c r="F2985" s="28"/>
      <c r="G2985" s="34"/>
      <c r="H2985" s="23"/>
      <c r="I2985" s="10">
        <f t="shared" si="896"/>
        <v>0</v>
      </c>
    </row>
    <row r="2986" spans="2:13">
      <c r="B2986" s="11" t="s">
        <v>21</v>
      </c>
      <c r="C2986" s="12" t="s">
        <v>14</v>
      </c>
      <c r="D2986" s="28"/>
      <c r="E2986" s="28"/>
      <c r="F2986" s="28"/>
      <c r="G2986" s="22">
        <f>SUM(G2977:G2980)</f>
        <v>0</v>
      </c>
      <c r="H2986" s="15">
        <v>37.42</v>
      </c>
      <c r="I2986" s="10">
        <f t="shared" si="896"/>
        <v>0</v>
      </c>
      <c r="K2986" s="5">
        <f>SUM(G2986)*I2961</f>
        <v>0</v>
      </c>
    </row>
    <row r="2987" spans="2:13">
      <c r="B2987" s="11" t="s">
        <v>21</v>
      </c>
      <c r="C2987" s="12" t="s">
        <v>15</v>
      </c>
      <c r="D2987" s="28"/>
      <c r="E2987" s="28"/>
      <c r="F2987" s="28"/>
      <c r="G2987" s="22">
        <f>SUM(G2981:G2983)</f>
        <v>0</v>
      </c>
      <c r="H2987" s="15">
        <v>37.42</v>
      </c>
      <c r="I2987" s="10">
        <f t="shared" si="896"/>
        <v>0</v>
      </c>
      <c r="L2987" s="5">
        <f>SUM(G2987)*I2961</f>
        <v>0</v>
      </c>
    </row>
    <row r="2988" spans="2:13">
      <c r="B2988" s="11" t="s">
        <v>21</v>
      </c>
      <c r="C2988" s="12" t="s">
        <v>16</v>
      </c>
      <c r="D2988" s="28"/>
      <c r="E2988" s="28"/>
      <c r="F2988" s="28"/>
      <c r="G2988" s="22">
        <f>SUM(G2984:G2985)</f>
        <v>0</v>
      </c>
      <c r="H2988" s="15">
        <v>37.42</v>
      </c>
      <c r="I2988" s="10">
        <f t="shared" si="896"/>
        <v>0</v>
      </c>
      <c r="M2988" s="5">
        <f>SUM(G2988)*I2961</f>
        <v>0</v>
      </c>
    </row>
    <row r="2989" spans="2:13">
      <c r="B2989" s="11" t="s">
        <v>13</v>
      </c>
      <c r="C2989" s="12" t="s">
        <v>17</v>
      </c>
      <c r="D2989" s="28"/>
      <c r="E2989" s="28"/>
      <c r="F2989" s="28"/>
      <c r="G2989" s="34"/>
      <c r="H2989" s="15">
        <v>37.42</v>
      </c>
      <c r="I2989" s="10">
        <f t="shared" si="896"/>
        <v>0</v>
      </c>
      <c r="L2989" s="5">
        <f>SUM(G2989)*I2961</f>
        <v>0</v>
      </c>
    </row>
    <row r="2990" spans="2:13">
      <c r="B2990" s="11" t="s">
        <v>12</v>
      </c>
      <c r="C2990" s="12"/>
      <c r="D2990" s="28"/>
      <c r="E2990" s="28"/>
      <c r="F2990" s="28"/>
      <c r="G2990" s="10"/>
      <c r="H2990" s="15">
        <v>37.42</v>
      </c>
      <c r="I2990" s="10">
        <f t="shared" si="896"/>
        <v>0</v>
      </c>
    </row>
    <row r="2991" spans="2:13">
      <c r="B2991" s="11" t="s">
        <v>11</v>
      </c>
      <c r="C2991" s="12"/>
      <c r="D2991" s="28"/>
      <c r="E2991" s="28"/>
      <c r="F2991" s="28"/>
      <c r="G2991" s="10">
        <v>1</v>
      </c>
      <c r="H2991" s="15">
        <f>SUM(I2963:I2990)*0.01</f>
        <v>0</v>
      </c>
      <c r="I2991" s="10">
        <f>SUM(G2991*H2991)</f>
        <v>0</v>
      </c>
    </row>
    <row r="2992" spans="2:13" s="2" customFormat="1" ht="13.6">
      <c r="B2992" s="8" t="s">
        <v>10</v>
      </c>
      <c r="D2992" s="27"/>
      <c r="E2992" s="27"/>
      <c r="F2992" s="27"/>
      <c r="G2992" s="6">
        <f>SUM(G2986:G2989)</f>
        <v>0</v>
      </c>
      <c r="H2992" s="14"/>
      <c r="I2992" s="6">
        <f>SUM(I2963:I2991)</f>
        <v>0</v>
      </c>
      <c r="J2992" s="6">
        <f>SUM(I2992)*I2961</f>
        <v>0</v>
      </c>
      <c r="K2992" s="6">
        <f>SUM(K2986:K2991)</f>
        <v>0</v>
      </c>
      <c r="L2992" s="6">
        <f t="shared" ref="L2992" si="897">SUM(L2986:L2991)</f>
        <v>0</v>
      </c>
      <c r="M2992" s="6">
        <f t="shared" ref="M2992" si="898">SUM(M2986:M2991)</f>
        <v>0</v>
      </c>
    </row>
    <row r="2993" spans="1:13" ht="15.65">
      <c r="A2993" s="3" t="s">
        <v>9</v>
      </c>
      <c r="B2993" s="78">
        <f>'JMS SHEDULE OF WORKS'!D31</f>
        <v>0</v>
      </c>
      <c r="D2993" s="26">
        <f>'JMS SHEDULE OF WORKS'!F31</f>
        <v>0</v>
      </c>
      <c r="F2993" s="79">
        <f>'JMS SHEDULE OF WORKS'!I31</f>
        <v>0</v>
      </c>
      <c r="H2993" s="13" t="s">
        <v>22</v>
      </c>
      <c r="I2993" s="24">
        <f>'JMS SHEDULE OF WORKS'!G31</f>
        <v>0</v>
      </c>
    </row>
    <row r="2994" spans="1:13" s="2" customFormat="1" ht="13.6">
      <c r="A2994" s="77" t="str">
        <f>'JMS SHEDULE OF WORKS'!A31</f>
        <v>6897/29</v>
      </c>
      <c r="B2994" s="8" t="s">
        <v>3</v>
      </c>
      <c r="C2994" s="2" t="s">
        <v>4</v>
      </c>
      <c r="D2994" s="27" t="s">
        <v>5</v>
      </c>
      <c r="E2994" s="27" t="s">
        <v>5</v>
      </c>
      <c r="F2994" s="27" t="s">
        <v>23</v>
      </c>
      <c r="G2994" s="6" t="s">
        <v>6</v>
      </c>
      <c r="H2994" s="14" t="s">
        <v>7</v>
      </c>
      <c r="I2994" s="6" t="s">
        <v>8</v>
      </c>
      <c r="J2994" s="6"/>
      <c r="K2994" s="6" t="s">
        <v>18</v>
      </c>
      <c r="L2994" s="6" t="s">
        <v>19</v>
      </c>
      <c r="M2994" s="6" t="s">
        <v>20</v>
      </c>
    </row>
    <row r="2995" spans="1:13">
      <c r="A2995" s="30" t="s">
        <v>24</v>
      </c>
      <c r="B2995" s="11"/>
      <c r="C2995" s="12"/>
      <c r="D2995" s="28"/>
      <c r="E2995" s="28"/>
      <c r="F2995" s="28">
        <f t="shared" ref="F2995:F3000" si="899">SUM(D2995*E2995)</f>
        <v>0</v>
      </c>
      <c r="G2995" s="10"/>
      <c r="H2995" s="15"/>
      <c r="I2995" s="10">
        <f t="shared" ref="I2995:I3000" si="900">SUM(F2995*G2995)*H2995</f>
        <v>0</v>
      </c>
    </row>
    <row r="2996" spans="1:13">
      <c r="A2996" s="30" t="s">
        <v>24</v>
      </c>
      <c r="B2996" s="11"/>
      <c r="C2996" s="12"/>
      <c r="D2996" s="28"/>
      <c r="E2996" s="28"/>
      <c r="F2996" s="28">
        <f t="shared" si="899"/>
        <v>0</v>
      </c>
      <c r="G2996" s="10"/>
      <c r="H2996" s="15"/>
      <c r="I2996" s="10">
        <f t="shared" si="900"/>
        <v>0</v>
      </c>
    </row>
    <row r="2997" spans="1:13">
      <c r="A2997" s="30" t="s">
        <v>24</v>
      </c>
      <c r="B2997" s="11"/>
      <c r="C2997" s="12"/>
      <c r="D2997" s="28"/>
      <c r="E2997" s="28"/>
      <c r="F2997" s="28">
        <f t="shared" si="899"/>
        <v>0</v>
      </c>
      <c r="G2997" s="10"/>
      <c r="H2997" s="15"/>
      <c r="I2997" s="10">
        <f t="shared" si="900"/>
        <v>0</v>
      </c>
    </row>
    <row r="2998" spans="1:13">
      <c r="A2998" s="31" t="s">
        <v>25</v>
      </c>
      <c r="B2998" s="11"/>
      <c r="C2998" s="12"/>
      <c r="D2998" s="28"/>
      <c r="E2998" s="28"/>
      <c r="F2998" s="28">
        <f t="shared" si="899"/>
        <v>0</v>
      </c>
      <c r="G2998" s="10"/>
      <c r="H2998" s="15"/>
      <c r="I2998" s="10">
        <f t="shared" si="900"/>
        <v>0</v>
      </c>
    </row>
    <row r="2999" spans="1:13">
      <c r="A2999" s="31" t="s">
        <v>25</v>
      </c>
      <c r="B2999" s="11"/>
      <c r="C2999" s="12"/>
      <c r="D2999" s="28"/>
      <c r="E2999" s="28"/>
      <c r="F2999" s="28">
        <f t="shared" si="899"/>
        <v>0</v>
      </c>
      <c r="G2999" s="10"/>
      <c r="H2999" s="15"/>
      <c r="I2999" s="10">
        <f t="shared" si="900"/>
        <v>0</v>
      </c>
    </row>
    <row r="3000" spans="1:13">
      <c r="A3000" s="31" t="s">
        <v>25</v>
      </c>
      <c r="B3000" s="11"/>
      <c r="C3000" s="12"/>
      <c r="D3000" s="28"/>
      <c r="E3000" s="28"/>
      <c r="F3000" s="28">
        <f t="shared" si="899"/>
        <v>0</v>
      </c>
      <c r="G3000" s="10"/>
      <c r="H3000" s="15"/>
      <c r="I3000" s="10">
        <f t="shared" si="900"/>
        <v>0</v>
      </c>
    </row>
    <row r="3001" spans="1:13">
      <c r="A3001" s="31" t="s">
        <v>39</v>
      </c>
      <c r="B3001" s="11"/>
      <c r="C3001" s="12"/>
      <c r="D3001" s="28"/>
      <c r="E3001" s="28"/>
      <c r="F3001" s="28"/>
      <c r="G3001" s="10"/>
      <c r="H3001" s="15"/>
      <c r="I3001" s="10">
        <f t="shared" ref="I3001:I3003" si="901">SUM(G3001*H3001)</f>
        <v>0</v>
      </c>
    </row>
    <row r="3002" spans="1:13">
      <c r="A3002" s="31" t="s">
        <v>39</v>
      </c>
      <c r="B3002" s="11"/>
      <c r="C3002" s="12"/>
      <c r="D3002" s="28"/>
      <c r="E3002" s="28"/>
      <c r="F3002" s="28"/>
      <c r="G3002" s="10"/>
      <c r="H3002" s="15"/>
      <c r="I3002" s="10">
        <f t="shared" si="901"/>
        <v>0</v>
      </c>
    </row>
    <row r="3003" spans="1:13">
      <c r="A3003" s="31" t="s">
        <v>39</v>
      </c>
      <c r="B3003" s="11"/>
      <c r="C3003" s="12"/>
      <c r="D3003" s="28"/>
      <c r="E3003" s="28"/>
      <c r="F3003" s="28"/>
      <c r="G3003" s="10"/>
      <c r="H3003" s="15"/>
      <c r="I3003" s="10">
        <f t="shared" si="901"/>
        <v>0</v>
      </c>
    </row>
    <row r="3004" spans="1:13">
      <c r="A3004" s="32" t="s">
        <v>28</v>
      </c>
      <c r="B3004" s="11"/>
      <c r="C3004" s="12"/>
      <c r="D3004" s="28"/>
      <c r="E3004" s="28"/>
      <c r="F3004" s="28"/>
      <c r="G3004" s="10"/>
      <c r="H3004" s="15"/>
      <c r="I3004" s="10">
        <f t="shared" ref="I3004:I3022" si="902">SUM(G3004*H3004)</f>
        <v>0</v>
      </c>
    </row>
    <row r="3005" spans="1:13">
      <c r="A3005" s="32" t="s">
        <v>28</v>
      </c>
      <c r="B3005" s="11"/>
      <c r="C3005" s="12"/>
      <c r="D3005" s="28"/>
      <c r="E3005" s="28"/>
      <c r="F3005" s="28"/>
      <c r="G3005" s="10"/>
      <c r="H3005" s="15"/>
      <c r="I3005" s="10">
        <f t="shared" si="902"/>
        <v>0</v>
      </c>
    </row>
    <row r="3006" spans="1:13">
      <c r="A3006" s="32" t="s">
        <v>28</v>
      </c>
      <c r="B3006" s="11"/>
      <c r="C3006" s="12"/>
      <c r="D3006" s="28"/>
      <c r="E3006" s="28"/>
      <c r="F3006" s="28"/>
      <c r="G3006" s="10"/>
      <c r="H3006" s="15"/>
      <c r="I3006" s="10">
        <f t="shared" si="902"/>
        <v>0</v>
      </c>
    </row>
    <row r="3007" spans="1:13">
      <c r="A3007" t="s">
        <v>26</v>
      </c>
      <c r="B3007" s="11"/>
      <c r="C3007" s="12"/>
      <c r="D3007" s="28"/>
      <c r="E3007" s="28"/>
      <c r="F3007" s="28"/>
      <c r="G3007" s="33">
        <v>0.1</v>
      </c>
      <c r="H3007" s="15">
        <f>SUM(I3004:I3006)</f>
        <v>0</v>
      </c>
      <c r="I3007" s="10">
        <f t="shared" si="902"/>
        <v>0</v>
      </c>
    </row>
    <row r="3008" spans="1:13">
      <c r="B3008" s="11" t="s">
        <v>27</v>
      </c>
      <c r="C3008" s="12"/>
      <c r="D3008" s="28"/>
      <c r="E3008" s="28"/>
      <c r="F3008" s="28"/>
      <c r="G3008" s="10"/>
      <c r="H3008" s="15"/>
      <c r="I3008" s="10">
        <f t="shared" si="902"/>
        <v>0</v>
      </c>
    </row>
    <row r="3009" spans="2:13">
      <c r="B3009" s="11" t="s">
        <v>13</v>
      </c>
      <c r="C3009" s="12" t="s">
        <v>14</v>
      </c>
      <c r="D3009" s="28" t="s">
        <v>29</v>
      </c>
      <c r="E3009" s="28"/>
      <c r="F3009" s="28">
        <f>SUM(G2995:G2997)</f>
        <v>0</v>
      </c>
      <c r="G3009" s="34">
        <f>SUM(F3009)/20</f>
        <v>0</v>
      </c>
      <c r="H3009" s="23"/>
      <c r="I3009" s="10">
        <f t="shared" si="902"/>
        <v>0</v>
      </c>
    </row>
    <row r="3010" spans="2:13">
      <c r="B3010" s="11" t="s">
        <v>13</v>
      </c>
      <c r="C3010" s="12" t="s">
        <v>14</v>
      </c>
      <c r="D3010" s="28" t="s">
        <v>30</v>
      </c>
      <c r="E3010" s="28"/>
      <c r="F3010" s="28">
        <f>SUM(G2998:G3000)</f>
        <v>0</v>
      </c>
      <c r="G3010" s="34">
        <f>SUM(F3010)/10</f>
        <v>0</v>
      </c>
      <c r="H3010" s="23"/>
      <c r="I3010" s="10">
        <f t="shared" si="902"/>
        <v>0</v>
      </c>
    </row>
    <row r="3011" spans="2:13">
      <c r="B3011" s="11" t="s">
        <v>13</v>
      </c>
      <c r="C3011" s="12" t="s">
        <v>14</v>
      </c>
      <c r="D3011" s="28" t="s">
        <v>60</v>
      </c>
      <c r="E3011" s="28"/>
      <c r="F3011" s="81"/>
      <c r="G3011" s="34">
        <f>SUM(F3011)*0.25</f>
        <v>0</v>
      </c>
      <c r="H3011" s="23"/>
      <c r="I3011" s="10">
        <f t="shared" si="902"/>
        <v>0</v>
      </c>
    </row>
    <row r="3012" spans="2:13">
      <c r="B3012" s="11" t="s">
        <v>13</v>
      </c>
      <c r="C3012" s="12" t="s">
        <v>14</v>
      </c>
      <c r="D3012" s="28"/>
      <c r="E3012" s="28"/>
      <c r="F3012" s="28"/>
      <c r="G3012" s="34"/>
      <c r="H3012" s="23"/>
      <c r="I3012" s="10">
        <f t="shared" si="902"/>
        <v>0</v>
      </c>
    </row>
    <row r="3013" spans="2:13">
      <c r="B3013" s="11" t="s">
        <v>13</v>
      </c>
      <c r="C3013" s="12" t="s">
        <v>15</v>
      </c>
      <c r="D3013" s="28"/>
      <c r="E3013" s="28"/>
      <c r="F3013" s="28"/>
      <c r="G3013" s="34"/>
      <c r="H3013" s="23"/>
      <c r="I3013" s="10">
        <f t="shared" si="902"/>
        <v>0</v>
      </c>
    </row>
    <row r="3014" spans="2:13">
      <c r="B3014" s="11" t="s">
        <v>13</v>
      </c>
      <c r="C3014" s="12" t="s">
        <v>15</v>
      </c>
      <c r="D3014" s="28"/>
      <c r="E3014" s="28"/>
      <c r="F3014" s="28"/>
      <c r="G3014" s="34"/>
      <c r="H3014" s="23"/>
      <c r="I3014" s="10">
        <f t="shared" si="902"/>
        <v>0</v>
      </c>
    </row>
    <row r="3015" spans="2:13">
      <c r="B3015" s="11" t="s">
        <v>13</v>
      </c>
      <c r="C3015" s="12" t="s">
        <v>15</v>
      </c>
      <c r="D3015" s="28"/>
      <c r="E3015" s="28"/>
      <c r="F3015" s="28"/>
      <c r="G3015" s="34"/>
      <c r="H3015" s="23"/>
      <c r="I3015" s="10">
        <f t="shared" si="902"/>
        <v>0</v>
      </c>
    </row>
    <row r="3016" spans="2:13">
      <c r="B3016" s="11" t="s">
        <v>13</v>
      </c>
      <c r="C3016" s="12" t="s">
        <v>16</v>
      </c>
      <c r="D3016" s="28"/>
      <c r="E3016" s="28"/>
      <c r="F3016" s="28"/>
      <c r="G3016" s="34"/>
      <c r="H3016" s="23"/>
      <c r="I3016" s="10">
        <f t="shared" si="902"/>
        <v>0</v>
      </c>
    </row>
    <row r="3017" spans="2:13">
      <c r="B3017" s="11" t="s">
        <v>13</v>
      </c>
      <c r="C3017" s="12" t="s">
        <v>16</v>
      </c>
      <c r="D3017" s="28"/>
      <c r="E3017" s="28"/>
      <c r="F3017" s="28"/>
      <c r="G3017" s="34"/>
      <c r="H3017" s="23"/>
      <c r="I3017" s="10">
        <f t="shared" si="902"/>
        <v>0</v>
      </c>
    </row>
    <row r="3018" spans="2:13">
      <c r="B3018" s="11" t="s">
        <v>21</v>
      </c>
      <c r="C3018" s="12" t="s">
        <v>14</v>
      </c>
      <c r="D3018" s="28"/>
      <c r="E3018" s="28"/>
      <c r="F3018" s="28"/>
      <c r="G3018" s="22">
        <f>SUM(G3009:G3012)</f>
        <v>0</v>
      </c>
      <c r="H3018" s="15">
        <v>37.42</v>
      </c>
      <c r="I3018" s="10">
        <f t="shared" si="902"/>
        <v>0</v>
      </c>
      <c r="K3018" s="5">
        <f>SUM(G3018)*I2993</f>
        <v>0</v>
      </c>
    </row>
    <row r="3019" spans="2:13">
      <c r="B3019" s="11" t="s">
        <v>21</v>
      </c>
      <c r="C3019" s="12" t="s">
        <v>15</v>
      </c>
      <c r="D3019" s="28"/>
      <c r="E3019" s="28"/>
      <c r="F3019" s="28"/>
      <c r="G3019" s="22">
        <f>SUM(G3013:G3015)</f>
        <v>0</v>
      </c>
      <c r="H3019" s="15">
        <v>37.42</v>
      </c>
      <c r="I3019" s="10">
        <f t="shared" si="902"/>
        <v>0</v>
      </c>
      <c r="L3019" s="5">
        <f>SUM(G3019)*I2993</f>
        <v>0</v>
      </c>
    </row>
    <row r="3020" spans="2:13">
      <c r="B3020" s="11" t="s">
        <v>21</v>
      </c>
      <c r="C3020" s="12" t="s">
        <v>16</v>
      </c>
      <c r="D3020" s="28"/>
      <c r="E3020" s="28"/>
      <c r="F3020" s="28"/>
      <c r="G3020" s="22">
        <f>SUM(G3016:G3017)</f>
        <v>0</v>
      </c>
      <c r="H3020" s="15">
        <v>37.42</v>
      </c>
      <c r="I3020" s="10">
        <f t="shared" si="902"/>
        <v>0</v>
      </c>
      <c r="M3020" s="5">
        <f>SUM(G3020)*I2993</f>
        <v>0</v>
      </c>
    </row>
    <row r="3021" spans="2:13">
      <c r="B3021" s="11" t="s">
        <v>13</v>
      </c>
      <c r="C3021" s="12" t="s">
        <v>17</v>
      </c>
      <c r="D3021" s="28"/>
      <c r="E3021" s="28"/>
      <c r="F3021" s="28"/>
      <c r="G3021" s="34"/>
      <c r="H3021" s="15">
        <v>37.42</v>
      </c>
      <c r="I3021" s="10">
        <f t="shared" si="902"/>
        <v>0</v>
      </c>
      <c r="L3021" s="5">
        <f>SUM(G3021)*I2993</f>
        <v>0</v>
      </c>
    </row>
    <row r="3022" spans="2:13">
      <c r="B3022" s="11" t="s">
        <v>12</v>
      </c>
      <c r="C3022" s="12"/>
      <c r="D3022" s="28"/>
      <c r="E3022" s="28"/>
      <c r="F3022" s="28"/>
      <c r="G3022" s="10"/>
      <c r="H3022" s="15">
        <v>37.42</v>
      </c>
      <c r="I3022" s="10">
        <f t="shared" si="902"/>
        <v>0</v>
      </c>
    </row>
    <row r="3023" spans="2:13">
      <c r="B3023" s="11" t="s">
        <v>11</v>
      </c>
      <c r="C3023" s="12"/>
      <c r="D3023" s="28"/>
      <c r="E3023" s="28"/>
      <c r="F3023" s="28"/>
      <c r="G3023" s="10">
        <v>1</v>
      </c>
      <c r="H3023" s="15">
        <f>SUM(I2995:I3022)*0.01</f>
        <v>0</v>
      </c>
      <c r="I3023" s="10">
        <f>SUM(G3023*H3023)</f>
        <v>0</v>
      </c>
    </row>
    <row r="3024" spans="2:13" s="2" customFormat="1" ht="13.6">
      <c r="B3024" s="8" t="s">
        <v>10</v>
      </c>
      <c r="D3024" s="27"/>
      <c r="E3024" s="27"/>
      <c r="F3024" s="27"/>
      <c r="G3024" s="6">
        <f>SUM(G3018:G3021)</f>
        <v>0</v>
      </c>
      <c r="H3024" s="14"/>
      <c r="I3024" s="6">
        <f>SUM(I2995:I3023)</f>
        <v>0</v>
      </c>
      <c r="J3024" s="6">
        <f>SUM(I3024)*I2993</f>
        <v>0</v>
      </c>
      <c r="K3024" s="6">
        <f>SUM(K3018:K3023)</f>
        <v>0</v>
      </c>
      <c r="L3024" s="6">
        <f t="shared" ref="L3024" si="903">SUM(L3018:L3023)</f>
        <v>0</v>
      </c>
      <c r="M3024" s="6">
        <f t="shared" ref="M3024" si="904">SUM(M3018:M3023)</f>
        <v>0</v>
      </c>
    </row>
    <row r="3025" spans="1:13" ht="15.65">
      <c r="A3025" s="3" t="s">
        <v>9</v>
      </c>
      <c r="B3025" s="78">
        <f>'JMS SHEDULE OF WORKS'!D32</f>
        <v>0</v>
      </c>
      <c r="D3025" s="26">
        <f>'JMS SHEDULE OF WORKS'!F32</f>
        <v>0</v>
      </c>
      <c r="F3025" s="79">
        <f>'JMS SHEDULE OF WORKS'!I32</f>
        <v>0</v>
      </c>
      <c r="H3025" s="13" t="s">
        <v>22</v>
      </c>
      <c r="I3025" s="24">
        <f>'JMS SHEDULE OF WORKS'!G32</f>
        <v>0</v>
      </c>
    </row>
    <row r="3026" spans="1:13" s="2" customFormat="1" ht="13.6">
      <c r="A3026" s="77" t="str">
        <f>'JMS SHEDULE OF WORKS'!A32</f>
        <v>6897/30</v>
      </c>
      <c r="B3026" s="8" t="s">
        <v>3</v>
      </c>
      <c r="C3026" s="2" t="s">
        <v>4</v>
      </c>
      <c r="D3026" s="27" t="s">
        <v>5</v>
      </c>
      <c r="E3026" s="27" t="s">
        <v>5</v>
      </c>
      <c r="F3026" s="27" t="s">
        <v>23</v>
      </c>
      <c r="G3026" s="6" t="s">
        <v>6</v>
      </c>
      <c r="H3026" s="14" t="s">
        <v>7</v>
      </c>
      <c r="I3026" s="6" t="s">
        <v>8</v>
      </c>
      <c r="J3026" s="6"/>
      <c r="K3026" s="6" t="s">
        <v>18</v>
      </c>
      <c r="L3026" s="6" t="s">
        <v>19</v>
      </c>
      <c r="M3026" s="6" t="s">
        <v>20</v>
      </c>
    </row>
    <row r="3027" spans="1:13">
      <c r="A3027" s="30" t="s">
        <v>24</v>
      </c>
      <c r="B3027" s="11"/>
      <c r="C3027" s="12"/>
      <c r="D3027" s="28"/>
      <c r="E3027" s="28"/>
      <c r="F3027" s="28">
        <f t="shared" ref="F3027:F3032" si="905">SUM(D3027*E3027)</f>
        <v>0</v>
      </c>
      <c r="G3027" s="10"/>
      <c r="H3027" s="15"/>
      <c r="I3027" s="10">
        <f t="shared" ref="I3027:I3032" si="906">SUM(F3027*G3027)*H3027</f>
        <v>0</v>
      </c>
    </row>
    <row r="3028" spans="1:13">
      <c r="A3028" s="30" t="s">
        <v>24</v>
      </c>
      <c r="B3028" s="11"/>
      <c r="C3028" s="12"/>
      <c r="D3028" s="28"/>
      <c r="E3028" s="28"/>
      <c r="F3028" s="28">
        <f t="shared" si="905"/>
        <v>0</v>
      </c>
      <c r="G3028" s="10"/>
      <c r="H3028" s="15"/>
      <c r="I3028" s="10">
        <f t="shared" si="906"/>
        <v>0</v>
      </c>
    </row>
    <row r="3029" spans="1:13">
      <c r="A3029" s="30" t="s">
        <v>24</v>
      </c>
      <c r="B3029" s="11"/>
      <c r="C3029" s="12"/>
      <c r="D3029" s="28"/>
      <c r="E3029" s="28"/>
      <c r="F3029" s="28">
        <f t="shared" si="905"/>
        <v>0</v>
      </c>
      <c r="G3029" s="10"/>
      <c r="H3029" s="15"/>
      <c r="I3029" s="10">
        <f t="shared" si="906"/>
        <v>0</v>
      </c>
    </row>
    <row r="3030" spans="1:13">
      <c r="A3030" s="31" t="s">
        <v>25</v>
      </c>
      <c r="B3030" s="11"/>
      <c r="C3030" s="12"/>
      <c r="D3030" s="28"/>
      <c r="E3030" s="28"/>
      <c r="F3030" s="28">
        <f t="shared" si="905"/>
        <v>0</v>
      </c>
      <c r="G3030" s="10"/>
      <c r="H3030" s="15"/>
      <c r="I3030" s="10">
        <f t="shared" si="906"/>
        <v>0</v>
      </c>
    </row>
    <row r="3031" spans="1:13">
      <c r="A3031" s="31" t="s">
        <v>25</v>
      </c>
      <c r="B3031" s="11"/>
      <c r="C3031" s="12"/>
      <c r="D3031" s="28"/>
      <c r="E3031" s="28"/>
      <c r="F3031" s="28">
        <f t="shared" si="905"/>
        <v>0</v>
      </c>
      <c r="G3031" s="10"/>
      <c r="H3031" s="15"/>
      <c r="I3031" s="10">
        <f t="shared" si="906"/>
        <v>0</v>
      </c>
    </row>
    <row r="3032" spans="1:13">
      <c r="A3032" s="31" t="s">
        <v>25</v>
      </c>
      <c r="B3032" s="11"/>
      <c r="C3032" s="12"/>
      <c r="D3032" s="28"/>
      <c r="E3032" s="28"/>
      <c r="F3032" s="28">
        <f t="shared" si="905"/>
        <v>0</v>
      </c>
      <c r="G3032" s="10"/>
      <c r="H3032" s="15"/>
      <c r="I3032" s="10">
        <f t="shared" si="906"/>
        <v>0</v>
      </c>
    </row>
    <row r="3033" spans="1:13">
      <c r="A3033" s="31" t="s">
        <v>39</v>
      </c>
      <c r="B3033" s="11"/>
      <c r="C3033" s="12"/>
      <c r="D3033" s="28"/>
      <c r="E3033" s="28"/>
      <c r="F3033" s="28"/>
      <c r="G3033" s="10"/>
      <c r="H3033" s="15"/>
      <c r="I3033" s="10">
        <f t="shared" ref="I3033:I3035" si="907">SUM(G3033*H3033)</f>
        <v>0</v>
      </c>
    </row>
    <row r="3034" spans="1:13">
      <c r="A3034" s="31" t="s">
        <v>39</v>
      </c>
      <c r="B3034" s="11"/>
      <c r="C3034" s="12"/>
      <c r="D3034" s="28"/>
      <c r="E3034" s="28"/>
      <c r="F3034" s="28"/>
      <c r="G3034" s="10"/>
      <c r="H3034" s="15"/>
      <c r="I3034" s="10">
        <f t="shared" si="907"/>
        <v>0</v>
      </c>
    </row>
    <row r="3035" spans="1:13">
      <c r="A3035" s="31" t="s">
        <v>39</v>
      </c>
      <c r="B3035" s="11"/>
      <c r="C3035" s="12"/>
      <c r="D3035" s="28"/>
      <c r="E3035" s="28"/>
      <c r="F3035" s="28"/>
      <c r="G3035" s="10"/>
      <c r="H3035" s="15"/>
      <c r="I3035" s="10">
        <f t="shared" si="907"/>
        <v>0</v>
      </c>
    </row>
    <row r="3036" spans="1:13">
      <c r="A3036" s="32" t="s">
        <v>28</v>
      </c>
      <c r="B3036" s="11"/>
      <c r="C3036" s="12"/>
      <c r="D3036" s="28"/>
      <c r="E3036" s="28"/>
      <c r="F3036" s="28"/>
      <c r="G3036" s="10"/>
      <c r="H3036" s="15"/>
      <c r="I3036" s="10">
        <f t="shared" ref="I3036:I3054" si="908">SUM(G3036*H3036)</f>
        <v>0</v>
      </c>
    </row>
    <row r="3037" spans="1:13">
      <c r="A3037" s="32" t="s">
        <v>28</v>
      </c>
      <c r="B3037" s="11"/>
      <c r="C3037" s="12"/>
      <c r="D3037" s="28"/>
      <c r="E3037" s="28"/>
      <c r="F3037" s="28"/>
      <c r="G3037" s="10"/>
      <c r="H3037" s="15"/>
      <c r="I3037" s="10">
        <f t="shared" si="908"/>
        <v>0</v>
      </c>
    </row>
    <row r="3038" spans="1:13">
      <c r="A3038" s="32" t="s">
        <v>28</v>
      </c>
      <c r="B3038" s="11"/>
      <c r="C3038" s="12"/>
      <c r="D3038" s="28"/>
      <c r="E3038" s="28"/>
      <c r="F3038" s="28"/>
      <c r="G3038" s="10"/>
      <c r="H3038" s="15"/>
      <c r="I3038" s="10">
        <f t="shared" si="908"/>
        <v>0</v>
      </c>
    </row>
    <row r="3039" spans="1:13">
      <c r="A3039" t="s">
        <v>26</v>
      </c>
      <c r="B3039" s="11"/>
      <c r="C3039" s="12"/>
      <c r="D3039" s="28"/>
      <c r="E3039" s="28"/>
      <c r="F3039" s="28"/>
      <c r="G3039" s="33">
        <v>0.1</v>
      </c>
      <c r="H3039" s="15">
        <f>SUM(I3036:I3038)</f>
        <v>0</v>
      </c>
      <c r="I3039" s="10">
        <f t="shared" si="908"/>
        <v>0</v>
      </c>
    </row>
    <row r="3040" spans="1:13">
      <c r="B3040" s="11" t="s">
        <v>27</v>
      </c>
      <c r="C3040" s="12"/>
      <c r="D3040" s="28"/>
      <c r="E3040" s="28"/>
      <c r="F3040" s="28"/>
      <c r="G3040" s="10"/>
      <c r="H3040" s="15"/>
      <c r="I3040" s="10">
        <f t="shared" si="908"/>
        <v>0</v>
      </c>
    </row>
    <row r="3041" spans="2:13">
      <c r="B3041" s="11" t="s">
        <v>13</v>
      </c>
      <c r="C3041" s="12" t="s">
        <v>14</v>
      </c>
      <c r="D3041" s="28" t="s">
        <v>29</v>
      </c>
      <c r="E3041" s="28"/>
      <c r="F3041" s="28">
        <f>SUM(G3027:G3029)</f>
        <v>0</v>
      </c>
      <c r="G3041" s="34">
        <f>SUM(F3041)/20</f>
        <v>0</v>
      </c>
      <c r="H3041" s="23"/>
      <c r="I3041" s="10">
        <f t="shared" si="908"/>
        <v>0</v>
      </c>
    </row>
    <row r="3042" spans="2:13">
      <c r="B3042" s="11" t="s">
        <v>13</v>
      </c>
      <c r="C3042" s="12" t="s">
        <v>14</v>
      </c>
      <c r="D3042" s="28" t="s">
        <v>30</v>
      </c>
      <c r="E3042" s="28"/>
      <c r="F3042" s="28">
        <f>SUM(G3030:G3032)</f>
        <v>0</v>
      </c>
      <c r="G3042" s="34">
        <f>SUM(F3042)/10</f>
        <v>0</v>
      </c>
      <c r="H3042" s="23"/>
      <c r="I3042" s="10">
        <f t="shared" si="908"/>
        <v>0</v>
      </c>
    </row>
    <row r="3043" spans="2:13">
      <c r="B3043" s="11" t="s">
        <v>13</v>
      </c>
      <c r="C3043" s="12" t="s">
        <v>14</v>
      </c>
      <c r="D3043" s="28" t="s">
        <v>60</v>
      </c>
      <c r="E3043" s="28"/>
      <c r="F3043" s="81"/>
      <c r="G3043" s="34">
        <f>SUM(F3043)*0.25</f>
        <v>0</v>
      </c>
      <c r="H3043" s="23"/>
      <c r="I3043" s="10">
        <f t="shared" si="908"/>
        <v>0</v>
      </c>
    </row>
    <row r="3044" spans="2:13">
      <c r="B3044" s="11" t="s">
        <v>13</v>
      </c>
      <c r="C3044" s="12" t="s">
        <v>14</v>
      </c>
      <c r="D3044" s="28"/>
      <c r="E3044" s="28"/>
      <c r="F3044" s="28"/>
      <c r="G3044" s="34"/>
      <c r="H3044" s="23"/>
      <c r="I3044" s="10">
        <f t="shared" si="908"/>
        <v>0</v>
      </c>
    </row>
    <row r="3045" spans="2:13">
      <c r="B3045" s="11" t="s">
        <v>13</v>
      </c>
      <c r="C3045" s="12" t="s">
        <v>15</v>
      </c>
      <c r="D3045" s="28"/>
      <c r="E3045" s="28"/>
      <c r="F3045" s="28"/>
      <c r="G3045" s="34"/>
      <c r="H3045" s="23"/>
      <c r="I3045" s="10">
        <f t="shared" si="908"/>
        <v>0</v>
      </c>
    </row>
    <row r="3046" spans="2:13">
      <c r="B3046" s="11" t="s">
        <v>13</v>
      </c>
      <c r="C3046" s="12" t="s">
        <v>15</v>
      </c>
      <c r="D3046" s="28"/>
      <c r="E3046" s="28"/>
      <c r="F3046" s="28"/>
      <c r="G3046" s="34"/>
      <c r="H3046" s="23"/>
      <c r="I3046" s="10">
        <f t="shared" si="908"/>
        <v>0</v>
      </c>
    </row>
    <row r="3047" spans="2:13">
      <c r="B3047" s="11" t="s">
        <v>13</v>
      </c>
      <c r="C3047" s="12" t="s">
        <v>15</v>
      </c>
      <c r="D3047" s="28"/>
      <c r="E3047" s="28"/>
      <c r="F3047" s="28"/>
      <c r="G3047" s="34"/>
      <c r="H3047" s="23"/>
      <c r="I3047" s="10">
        <f t="shared" si="908"/>
        <v>0</v>
      </c>
    </row>
    <row r="3048" spans="2:13">
      <c r="B3048" s="11" t="s">
        <v>13</v>
      </c>
      <c r="C3048" s="12" t="s">
        <v>16</v>
      </c>
      <c r="D3048" s="28"/>
      <c r="E3048" s="28"/>
      <c r="F3048" s="28"/>
      <c r="G3048" s="34"/>
      <c r="H3048" s="23"/>
      <c r="I3048" s="10">
        <f t="shared" si="908"/>
        <v>0</v>
      </c>
    </row>
    <row r="3049" spans="2:13">
      <c r="B3049" s="11" t="s">
        <v>13</v>
      </c>
      <c r="C3049" s="12" t="s">
        <v>16</v>
      </c>
      <c r="D3049" s="28"/>
      <c r="E3049" s="28"/>
      <c r="F3049" s="28"/>
      <c r="G3049" s="34"/>
      <c r="H3049" s="23"/>
      <c r="I3049" s="10">
        <f t="shared" si="908"/>
        <v>0</v>
      </c>
    </row>
    <row r="3050" spans="2:13">
      <c r="B3050" s="11" t="s">
        <v>21</v>
      </c>
      <c r="C3050" s="12" t="s">
        <v>14</v>
      </c>
      <c r="D3050" s="28"/>
      <c r="E3050" s="28"/>
      <c r="F3050" s="28"/>
      <c r="G3050" s="22">
        <f>SUM(G3041:G3044)</f>
        <v>0</v>
      </c>
      <c r="H3050" s="15">
        <v>37.42</v>
      </c>
      <c r="I3050" s="10">
        <f t="shared" si="908"/>
        <v>0</v>
      </c>
      <c r="K3050" s="5">
        <f>SUM(G3050)*I3025</f>
        <v>0</v>
      </c>
    </row>
    <row r="3051" spans="2:13">
      <c r="B3051" s="11" t="s">
        <v>21</v>
      </c>
      <c r="C3051" s="12" t="s">
        <v>15</v>
      </c>
      <c r="D3051" s="28"/>
      <c r="E3051" s="28"/>
      <c r="F3051" s="28"/>
      <c r="G3051" s="22">
        <f>SUM(G3045:G3047)</f>
        <v>0</v>
      </c>
      <c r="H3051" s="15">
        <v>37.42</v>
      </c>
      <c r="I3051" s="10">
        <f t="shared" si="908"/>
        <v>0</v>
      </c>
      <c r="L3051" s="5">
        <f>SUM(G3051)*I3025</f>
        <v>0</v>
      </c>
    </row>
    <row r="3052" spans="2:13">
      <c r="B3052" s="11" t="s">
        <v>21</v>
      </c>
      <c r="C3052" s="12" t="s">
        <v>16</v>
      </c>
      <c r="D3052" s="28"/>
      <c r="E3052" s="28"/>
      <c r="F3052" s="28"/>
      <c r="G3052" s="22">
        <f>SUM(G3048:G3049)</f>
        <v>0</v>
      </c>
      <c r="H3052" s="15">
        <v>37.42</v>
      </c>
      <c r="I3052" s="10">
        <f t="shared" si="908"/>
        <v>0</v>
      </c>
      <c r="M3052" s="5">
        <f>SUM(G3052)*I3025</f>
        <v>0</v>
      </c>
    </row>
    <row r="3053" spans="2:13">
      <c r="B3053" s="11" t="s">
        <v>13</v>
      </c>
      <c r="C3053" s="12" t="s">
        <v>17</v>
      </c>
      <c r="D3053" s="28"/>
      <c r="E3053" s="28"/>
      <c r="F3053" s="28"/>
      <c r="G3053" s="34"/>
      <c r="H3053" s="15">
        <v>37.42</v>
      </c>
      <c r="I3053" s="10">
        <f t="shared" si="908"/>
        <v>0</v>
      </c>
      <c r="L3053" s="5">
        <f>SUM(G3053)*I3025</f>
        <v>0</v>
      </c>
    </row>
    <row r="3054" spans="2:13">
      <c r="B3054" s="11" t="s">
        <v>12</v>
      </c>
      <c r="C3054" s="12"/>
      <c r="D3054" s="28"/>
      <c r="E3054" s="28"/>
      <c r="F3054" s="28"/>
      <c r="G3054" s="10"/>
      <c r="H3054" s="15">
        <v>37.42</v>
      </c>
      <c r="I3054" s="10">
        <f t="shared" si="908"/>
        <v>0</v>
      </c>
    </row>
    <row r="3055" spans="2:13">
      <c r="B3055" s="11" t="s">
        <v>11</v>
      </c>
      <c r="C3055" s="12"/>
      <c r="D3055" s="28"/>
      <c r="E3055" s="28"/>
      <c r="F3055" s="28"/>
      <c r="G3055" s="10">
        <v>1</v>
      </c>
      <c r="H3055" s="15">
        <f>SUM(I3027:I3054)*0.01</f>
        <v>0</v>
      </c>
      <c r="I3055" s="10">
        <f>SUM(G3055*H3055)</f>
        <v>0</v>
      </c>
    </row>
    <row r="3056" spans="2:13" s="2" customFormat="1" ht="13.6">
      <c r="B3056" s="8" t="s">
        <v>10</v>
      </c>
      <c r="D3056" s="27"/>
      <c r="E3056" s="27"/>
      <c r="F3056" s="27"/>
      <c r="G3056" s="6">
        <f>SUM(G3050:G3053)</f>
        <v>0</v>
      </c>
      <c r="H3056" s="14"/>
      <c r="I3056" s="6">
        <f>SUM(I3027:I3055)</f>
        <v>0</v>
      </c>
      <c r="J3056" s="6">
        <f>SUM(I3056)*I3025</f>
        <v>0</v>
      </c>
      <c r="K3056" s="6">
        <f>SUM(K3050:K3055)</f>
        <v>0</v>
      </c>
      <c r="L3056" s="6">
        <f t="shared" ref="L3056" si="909">SUM(L3050:L3055)</f>
        <v>0</v>
      </c>
      <c r="M3056" s="6">
        <f t="shared" ref="M3056" si="910">SUM(M3050:M3055)</f>
        <v>0</v>
      </c>
    </row>
    <row r="3057" spans="1:13" ht="15.65">
      <c r="A3057" s="3" t="s">
        <v>9</v>
      </c>
      <c r="B3057" s="78">
        <f>'JMS SHEDULE OF WORKS'!D33</f>
        <v>0</v>
      </c>
      <c r="D3057" s="26">
        <f>'JMS SHEDULE OF WORKS'!F33</f>
        <v>0</v>
      </c>
      <c r="F3057" s="79">
        <f>'JMS SHEDULE OF WORKS'!I33</f>
        <v>0</v>
      </c>
      <c r="H3057" s="13" t="s">
        <v>22</v>
      </c>
      <c r="I3057" s="24">
        <f>'JMS SHEDULE OF WORKS'!G33</f>
        <v>0</v>
      </c>
    </row>
    <row r="3058" spans="1:13" s="2" customFormat="1" ht="13.6">
      <c r="A3058" s="77" t="str">
        <f>'JMS SHEDULE OF WORKS'!A33</f>
        <v>6897/31</v>
      </c>
      <c r="B3058" s="8" t="s">
        <v>3</v>
      </c>
      <c r="C3058" s="2" t="s">
        <v>4</v>
      </c>
      <c r="D3058" s="27" t="s">
        <v>5</v>
      </c>
      <c r="E3058" s="27" t="s">
        <v>5</v>
      </c>
      <c r="F3058" s="27" t="s">
        <v>23</v>
      </c>
      <c r="G3058" s="6" t="s">
        <v>6</v>
      </c>
      <c r="H3058" s="14" t="s">
        <v>7</v>
      </c>
      <c r="I3058" s="6" t="s">
        <v>8</v>
      </c>
      <c r="J3058" s="6"/>
      <c r="K3058" s="6" t="s">
        <v>18</v>
      </c>
      <c r="L3058" s="6" t="s">
        <v>19</v>
      </c>
      <c r="M3058" s="6" t="s">
        <v>20</v>
      </c>
    </row>
    <row r="3059" spans="1:13">
      <c r="A3059" s="30" t="s">
        <v>24</v>
      </c>
      <c r="B3059" s="11"/>
      <c r="C3059" s="12"/>
      <c r="D3059" s="28"/>
      <c r="E3059" s="28"/>
      <c r="F3059" s="28">
        <f t="shared" ref="F3059:F3064" si="911">SUM(D3059*E3059)</f>
        <v>0</v>
      </c>
      <c r="G3059" s="10"/>
      <c r="H3059" s="15"/>
      <c r="I3059" s="10">
        <f t="shared" ref="I3059:I3064" si="912">SUM(F3059*G3059)*H3059</f>
        <v>0</v>
      </c>
    </row>
    <row r="3060" spans="1:13">
      <c r="A3060" s="30" t="s">
        <v>24</v>
      </c>
      <c r="B3060" s="11"/>
      <c r="C3060" s="12"/>
      <c r="D3060" s="28"/>
      <c r="E3060" s="28"/>
      <c r="F3060" s="28">
        <f t="shared" si="911"/>
        <v>0</v>
      </c>
      <c r="G3060" s="10"/>
      <c r="H3060" s="15"/>
      <c r="I3060" s="10">
        <f t="shared" si="912"/>
        <v>0</v>
      </c>
    </row>
    <row r="3061" spans="1:13">
      <c r="A3061" s="30" t="s">
        <v>24</v>
      </c>
      <c r="B3061" s="11"/>
      <c r="C3061" s="12"/>
      <c r="D3061" s="28"/>
      <c r="E3061" s="28"/>
      <c r="F3061" s="28">
        <f t="shared" si="911"/>
        <v>0</v>
      </c>
      <c r="G3061" s="10"/>
      <c r="H3061" s="15"/>
      <c r="I3061" s="10">
        <f t="shared" si="912"/>
        <v>0</v>
      </c>
    </row>
    <row r="3062" spans="1:13">
      <c r="A3062" s="31" t="s">
        <v>25</v>
      </c>
      <c r="B3062" s="11"/>
      <c r="C3062" s="12"/>
      <c r="D3062" s="28"/>
      <c r="E3062" s="28"/>
      <c r="F3062" s="28">
        <f t="shared" si="911"/>
        <v>0</v>
      </c>
      <c r="G3062" s="10"/>
      <c r="H3062" s="15"/>
      <c r="I3062" s="10">
        <f t="shared" si="912"/>
        <v>0</v>
      </c>
    </row>
    <row r="3063" spans="1:13">
      <c r="A3063" s="31" t="s">
        <v>25</v>
      </c>
      <c r="B3063" s="11"/>
      <c r="C3063" s="12"/>
      <c r="D3063" s="28"/>
      <c r="E3063" s="28"/>
      <c r="F3063" s="28">
        <f t="shared" si="911"/>
        <v>0</v>
      </c>
      <c r="G3063" s="10"/>
      <c r="H3063" s="15"/>
      <c r="I3063" s="10">
        <f t="shared" si="912"/>
        <v>0</v>
      </c>
    </row>
    <row r="3064" spans="1:13">
      <c r="A3064" s="31" t="s">
        <v>25</v>
      </c>
      <c r="B3064" s="11"/>
      <c r="C3064" s="12"/>
      <c r="D3064" s="28"/>
      <c r="E3064" s="28"/>
      <c r="F3064" s="28">
        <f t="shared" si="911"/>
        <v>0</v>
      </c>
      <c r="G3064" s="10"/>
      <c r="H3064" s="15"/>
      <c r="I3064" s="10">
        <f t="shared" si="912"/>
        <v>0</v>
      </c>
    </row>
    <row r="3065" spans="1:13">
      <c r="A3065" s="31" t="s">
        <v>39</v>
      </c>
      <c r="B3065" s="11"/>
      <c r="C3065" s="12"/>
      <c r="D3065" s="28"/>
      <c r="E3065" s="28"/>
      <c r="F3065" s="28"/>
      <c r="G3065" s="10"/>
      <c r="H3065" s="15"/>
      <c r="I3065" s="10">
        <f t="shared" ref="I3065:I3067" si="913">SUM(G3065*H3065)</f>
        <v>0</v>
      </c>
    </row>
    <row r="3066" spans="1:13">
      <c r="A3066" s="31" t="s">
        <v>39</v>
      </c>
      <c r="B3066" s="11"/>
      <c r="C3066" s="12"/>
      <c r="D3066" s="28"/>
      <c r="E3066" s="28"/>
      <c r="F3066" s="28"/>
      <c r="G3066" s="10"/>
      <c r="H3066" s="15"/>
      <c r="I3066" s="10">
        <f t="shared" si="913"/>
        <v>0</v>
      </c>
    </row>
    <row r="3067" spans="1:13">
      <c r="A3067" s="31" t="s">
        <v>39</v>
      </c>
      <c r="B3067" s="11"/>
      <c r="C3067" s="12"/>
      <c r="D3067" s="28"/>
      <c r="E3067" s="28"/>
      <c r="F3067" s="28"/>
      <c r="G3067" s="10"/>
      <c r="H3067" s="15"/>
      <c r="I3067" s="10">
        <f t="shared" si="913"/>
        <v>0</v>
      </c>
    </row>
    <row r="3068" spans="1:13">
      <c r="A3068" s="32" t="s">
        <v>28</v>
      </c>
      <c r="B3068" s="11"/>
      <c r="C3068" s="12"/>
      <c r="D3068" s="28"/>
      <c r="E3068" s="28"/>
      <c r="F3068" s="28"/>
      <c r="G3068" s="10"/>
      <c r="H3068" s="15"/>
      <c r="I3068" s="10">
        <f t="shared" ref="I3068:I3086" si="914">SUM(G3068*H3068)</f>
        <v>0</v>
      </c>
    </row>
    <row r="3069" spans="1:13">
      <c r="A3069" s="32" t="s">
        <v>28</v>
      </c>
      <c r="B3069" s="11"/>
      <c r="C3069" s="12"/>
      <c r="D3069" s="28"/>
      <c r="E3069" s="28"/>
      <c r="F3069" s="28"/>
      <c r="G3069" s="10"/>
      <c r="H3069" s="15"/>
      <c r="I3069" s="10">
        <f t="shared" si="914"/>
        <v>0</v>
      </c>
    </row>
    <row r="3070" spans="1:13">
      <c r="A3070" s="32" t="s">
        <v>28</v>
      </c>
      <c r="B3070" s="11"/>
      <c r="C3070" s="12"/>
      <c r="D3070" s="28"/>
      <c r="E3070" s="28"/>
      <c r="F3070" s="28"/>
      <c r="G3070" s="10"/>
      <c r="H3070" s="15"/>
      <c r="I3070" s="10">
        <f t="shared" si="914"/>
        <v>0</v>
      </c>
    </row>
    <row r="3071" spans="1:13">
      <c r="A3071" t="s">
        <v>26</v>
      </c>
      <c r="B3071" s="11"/>
      <c r="C3071" s="12"/>
      <c r="D3071" s="28"/>
      <c r="E3071" s="28"/>
      <c r="F3071" s="28"/>
      <c r="G3071" s="33">
        <v>0.1</v>
      </c>
      <c r="H3071" s="15">
        <f>SUM(I3068:I3070)</f>
        <v>0</v>
      </c>
      <c r="I3071" s="10">
        <f t="shared" si="914"/>
        <v>0</v>
      </c>
    </row>
    <row r="3072" spans="1:13">
      <c r="B3072" s="11" t="s">
        <v>27</v>
      </c>
      <c r="C3072" s="12"/>
      <c r="D3072" s="28"/>
      <c r="E3072" s="28"/>
      <c r="F3072" s="28"/>
      <c r="G3072" s="10"/>
      <c r="H3072" s="15"/>
      <c r="I3072" s="10">
        <f t="shared" si="914"/>
        <v>0</v>
      </c>
    </row>
    <row r="3073" spans="2:13">
      <c r="B3073" s="11" t="s">
        <v>13</v>
      </c>
      <c r="C3073" s="12" t="s">
        <v>14</v>
      </c>
      <c r="D3073" s="28" t="s">
        <v>29</v>
      </c>
      <c r="E3073" s="28"/>
      <c r="F3073" s="28">
        <f>SUM(G3059:G3061)</f>
        <v>0</v>
      </c>
      <c r="G3073" s="34">
        <f>SUM(F3073)/20</f>
        <v>0</v>
      </c>
      <c r="H3073" s="23"/>
      <c r="I3073" s="10">
        <f t="shared" si="914"/>
        <v>0</v>
      </c>
    </row>
    <row r="3074" spans="2:13">
      <c r="B3074" s="11" t="s">
        <v>13</v>
      </c>
      <c r="C3074" s="12" t="s">
        <v>14</v>
      </c>
      <c r="D3074" s="28" t="s">
        <v>30</v>
      </c>
      <c r="E3074" s="28"/>
      <c r="F3074" s="28">
        <f>SUM(G3062:G3064)</f>
        <v>0</v>
      </c>
      <c r="G3074" s="34">
        <f>SUM(F3074)/10</f>
        <v>0</v>
      </c>
      <c r="H3074" s="23"/>
      <c r="I3074" s="10">
        <f t="shared" si="914"/>
        <v>0</v>
      </c>
    </row>
    <row r="3075" spans="2:13">
      <c r="B3075" s="11" t="s">
        <v>13</v>
      </c>
      <c r="C3075" s="12" t="s">
        <v>14</v>
      </c>
      <c r="D3075" s="28" t="s">
        <v>60</v>
      </c>
      <c r="E3075" s="28"/>
      <c r="F3075" s="81"/>
      <c r="G3075" s="34">
        <f>SUM(F3075)*0.25</f>
        <v>0</v>
      </c>
      <c r="H3075" s="23"/>
      <c r="I3075" s="10">
        <f t="shared" si="914"/>
        <v>0</v>
      </c>
    </row>
    <row r="3076" spans="2:13">
      <c r="B3076" s="11" t="s">
        <v>13</v>
      </c>
      <c r="C3076" s="12" t="s">
        <v>14</v>
      </c>
      <c r="D3076" s="28"/>
      <c r="E3076" s="28"/>
      <c r="F3076" s="28"/>
      <c r="G3076" s="34"/>
      <c r="H3076" s="23"/>
      <c r="I3076" s="10">
        <f t="shared" si="914"/>
        <v>0</v>
      </c>
    </row>
    <row r="3077" spans="2:13">
      <c r="B3077" s="11" t="s">
        <v>13</v>
      </c>
      <c r="C3077" s="12" t="s">
        <v>15</v>
      </c>
      <c r="D3077" s="28"/>
      <c r="E3077" s="28"/>
      <c r="F3077" s="28"/>
      <c r="G3077" s="34"/>
      <c r="H3077" s="23"/>
      <c r="I3077" s="10">
        <f t="shared" si="914"/>
        <v>0</v>
      </c>
    </row>
    <row r="3078" spans="2:13">
      <c r="B3078" s="11" t="s">
        <v>13</v>
      </c>
      <c r="C3078" s="12" t="s">
        <v>15</v>
      </c>
      <c r="D3078" s="28"/>
      <c r="E3078" s="28"/>
      <c r="F3078" s="28"/>
      <c r="G3078" s="34"/>
      <c r="H3078" s="23"/>
      <c r="I3078" s="10">
        <f t="shared" si="914"/>
        <v>0</v>
      </c>
    </row>
    <row r="3079" spans="2:13">
      <c r="B3079" s="11" t="s">
        <v>13</v>
      </c>
      <c r="C3079" s="12" t="s">
        <v>15</v>
      </c>
      <c r="D3079" s="28"/>
      <c r="E3079" s="28"/>
      <c r="F3079" s="28"/>
      <c r="G3079" s="34"/>
      <c r="H3079" s="23"/>
      <c r="I3079" s="10">
        <f t="shared" si="914"/>
        <v>0</v>
      </c>
    </row>
    <row r="3080" spans="2:13">
      <c r="B3080" s="11" t="s">
        <v>13</v>
      </c>
      <c r="C3080" s="12" t="s">
        <v>16</v>
      </c>
      <c r="D3080" s="28"/>
      <c r="E3080" s="28"/>
      <c r="F3080" s="28"/>
      <c r="G3080" s="34"/>
      <c r="H3080" s="23"/>
      <c r="I3080" s="10">
        <f t="shared" si="914"/>
        <v>0</v>
      </c>
    </row>
    <row r="3081" spans="2:13">
      <c r="B3081" s="11" t="s">
        <v>13</v>
      </c>
      <c r="C3081" s="12" t="s">
        <v>16</v>
      </c>
      <c r="D3081" s="28"/>
      <c r="E3081" s="28"/>
      <c r="F3081" s="28"/>
      <c r="G3081" s="34"/>
      <c r="H3081" s="23"/>
      <c r="I3081" s="10">
        <f t="shared" si="914"/>
        <v>0</v>
      </c>
    </row>
    <row r="3082" spans="2:13">
      <c r="B3082" s="11" t="s">
        <v>21</v>
      </c>
      <c r="C3082" s="12" t="s">
        <v>14</v>
      </c>
      <c r="D3082" s="28"/>
      <c r="E3082" s="28"/>
      <c r="F3082" s="28"/>
      <c r="G3082" s="22">
        <f>SUM(G3073:G3076)</f>
        <v>0</v>
      </c>
      <c r="H3082" s="15">
        <v>37.42</v>
      </c>
      <c r="I3082" s="10">
        <f t="shared" si="914"/>
        <v>0</v>
      </c>
      <c r="K3082" s="5">
        <f>SUM(G3082)*I3057</f>
        <v>0</v>
      </c>
    </row>
    <row r="3083" spans="2:13">
      <c r="B3083" s="11" t="s">
        <v>21</v>
      </c>
      <c r="C3083" s="12" t="s">
        <v>15</v>
      </c>
      <c r="D3083" s="28"/>
      <c r="E3083" s="28"/>
      <c r="F3083" s="28"/>
      <c r="G3083" s="22">
        <f>SUM(G3077:G3079)</f>
        <v>0</v>
      </c>
      <c r="H3083" s="15">
        <v>37.42</v>
      </c>
      <c r="I3083" s="10">
        <f t="shared" si="914"/>
        <v>0</v>
      </c>
      <c r="L3083" s="5">
        <f>SUM(G3083)*I3057</f>
        <v>0</v>
      </c>
    </row>
    <row r="3084" spans="2:13">
      <c r="B3084" s="11" t="s">
        <v>21</v>
      </c>
      <c r="C3084" s="12" t="s">
        <v>16</v>
      </c>
      <c r="D3084" s="28"/>
      <c r="E3084" s="28"/>
      <c r="F3084" s="28"/>
      <c r="G3084" s="22">
        <f>SUM(G3080:G3081)</f>
        <v>0</v>
      </c>
      <c r="H3084" s="15">
        <v>37.42</v>
      </c>
      <c r="I3084" s="10">
        <f t="shared" si="914"/>
        <v>0</v>
      </c>
      <c r="M3084" s="5">
        <f>SUM(G3084)*I3057</f>
        <v>0</v>
      </c>
    </row>
    <row r="3085" spans="2:13">
      <c r="B3085" s="11" t="s">
        <v>13</v>
      </c>
      <c r="C3085" s="12" t="s">
        <v>17</v>
      </c>
      <c r="D3085" s="28"/>
      <c r="E3085" s="28"/>
      <c r="F3085" s="28"/>
      <c r="G3085" s="34"/>
      <c r="H3085" s="15">
        <v>37.42</v>
      </c>
      <c r="I3085" s="10">
        <f t="shared" si="914"/>
        <v>0</v>
      </c>
      <c r="L3085" s="5">
        <f>SUM(G3085)*I3057</f>
        <v>0</v>
      </c>
    </row>
    <row r="3086" spans="2:13">
      <c r="B3086" s="11" t="s">
        <v>12</v>
      </c>
      <c r="C3086" s="12"/>
      <c r="D3086" s="28"/>
      <c r="E3086" s="28"/>
      <c r="F3086" s="28"/>
      <c r="G3086" s="10"/>
      <c r="H3086" s="15">
        <v>37.42</v>
      </c>
      <c r="I3086" s="10">
        <f t="shared" si="914"/>
        <v>0</v>
      </c>
    </row>
    <row r="3087" spans="2:13">
      <c r="B3087" s="11" t="s">
        <v>11</v>
      </c>
      <c r="C3087" s="12"/>
      <c r="D3087" s="28"/>
      <c r="E3087" s="28"/>
      <c r="F3087" s="28"/>
      <c r="G3087" s="10">
        <v>1</v>
      </c>
      <c r="H3087" s="15">
        <f>SUM(I3059:I3086)*0.01</f>
        <v>0</v>
      </c>
      <c r="I3087" s="10">
        <f>SUM(G3087*H3087)</f>
        <v>0</v>
      </c>
    </row>
    <row r="3088" spans="2:13" s="2" customFormat="1" ht="13.6">
      <c r="B3088" s="8" t="s">
        <v>10</v>
      </c>
      <c r="D3088" s="27"/>
      <c r="E3088" s="27"/>
      <c r="F3088" s="27"/>
      <c r="G3088" s="6">
        <f>SUM(G3082:G3085)</f>
        <v>0</v>
      </c>
      <c r="H3088" s="14"/>
      <c r="I3088" s="6">
        <f>SUM(I3059:I3087)</f>
        <v>0</v>
      </c>
      <c r="J3088" s="6">
        <f>SUM(I3088)*I3057</f>
        <v>0</v>
      </c>
      <c r="K3088" s="6">
        <f>SUM(K3082:K3087)</f>
        <v>0</v>
      </c>
      <c r="L3088" s="6">
        <f t="shared" ref="L3088" si="915">SUM(L3082:L3087)</f>
        <v>0</v>
      </c>
      <c r="M3088" s="6">
        <f t="shared" ref="M3088" si="916">SUM(M3082:M3087)</f>
        <v>0</v>
      </c>
    </row>
    <row r="3089" spans="1:13" ht="15.65">
      <c r="A3089" s="3" t="s">
        <v>9</v>
      </c>
      <c r="B3089" s="78">
        <f>'JMS SHEDULE OF WORKS'!D34</f>
        <v>0</v>
      </c>
      <c r="D3089" s="26">
        <f>'JMS SHEDULE OF WORKS'!F34</f>
        <v>0</v>
      </c>
      <c r="F3089" s="79">
        <f>'JMS SHEDULE OF WORKS'!I34</f>
        <v>0</v>
      </c>
      <c r="H3089" s="13" t="s">
        <v>22</v>
      </c>
      <c r="I3089" s="24">
        <f>'JMS SHEDULE OF WORKS'!G34</f>
        <v>0</v>
      </c>
    </row>
    <row r="3090" spans="1:13" s="2" customFormat="1" ht="13.6">
      <c r="A3090" s="77" t="str">
        <f>'JMS SHEDULE OF WORKS'!A34</f>
        <v>6897/32</v>
      </c>
      <c r="B3090" s="8" t="s">
        <v>3</v>
      </c>
      <c r="C3090" s="2" t="s">
        <v>4</v>
      </c>
      <c r="D3090" s="27" t="s">
        <v>5</v>
      </c>
      <c r="E3090" s="27" t="s">
        <v>5</v>
      </c>
      <c r="F3090" s="27" t="s">
        <v>23</v>
      </c>
      <c r="G3090" s="6" t="s">
        <v>6</v>
      </c>
      <c r="H3090" s="14" t="s">
        <v>7</v>
      </c>
      <c r="I3090" s="6" t="s">
        <v>8</v>
      </c>
      <c r="J3090" s="6"/>
      <c r="K3090" s="6" t="s">
        <v>18</v>
      </c>
      <c r="L3090" s="6" t="s">
        <v>19</v>
      </c>
      <c r="M3090" s="6" t="s">
        <v>20</v>
      </c>
    </row>
    <row r="3091" spans="1:13">
      <c r="A3091" s="30" t="s">
        <v>24</v>
      </c>
      <c r="B3091" s="11"/>
      <c r="C3091" s="12"/>
      <c r="D3091" s="28"/>
      <c r="E3091" s="28"/>
      <c r="F3091" s="28">
        <f t="shared" ref="F3091:F3096" si="917">SUM(D3091*E3091)</f>
        <v>0</v>
      </c>
      <c r="G3091" s="10"/>
      <c r="H3091" s="15"/>
      <c r="I3091" s="10">
        <f t="shared" ref="I3091:I3096" si="918">SUM(F3091*G3091)*H3091</f>
        <v>0</v>
      </c>
    </row>
    <row r="3092" spans="1:13">
      <c r="A3092" s="30" t="s">
        <v>24</v>
      </c>
      <c r="B3092" s="11"/>
      <c r="C3092" s="12"/>
      <c r="D3092" s="28"/>
      <c r="E3092" s="28"/>
      <c r="F3092" s="28">
        <f t="shared" si="917"/>
        <v>0</v>
      </c>
      <c r="G3092" s="10"/>
      <c r="H3092" s="15"/>
      <c r="I3092" s="10">
        <f t="shared" si="918"/>
        <v>0</v>
      </c>
    </row>
    <row r="3093" spans="1:13">
      <c r="A3093" s="30" t="s">
        <v>24</v>
      </c>
      <c r="B3093" s="11"/>
      <c r="C3093" s="12"/>
      <c r="D3093" s="28"/>
      <c r="E3093" s="28"/>
      <c r="F3093" s="28">
        <f t="shared" si="917"/>
        <v>0</v>
      </c>
      <c r="G3093" s="10"/>
      <c r="H3093" s="15"/>
      <c r="I3093" s="10">
        <f t="shared" si="918"/>
        <v>0</v>
      </c>
    </row>
    <row r="3094" spans="1:13">
      <c r="A3094" s="31" t="s">
        <v>25</v>
      </c>
      <c r="B3094" s="11"/>
      <c r="C3094" s="12"/>
      <c r="D3094" s="28"/>
      <c r="E3094" s="28"/>
      <c r="F3094" s="28">
        <f t="shared" si="917"/>
        <v>0</v>
      </c>
      <c r="G3094" s="10"/>
      <c r="H3094" s="15"/>
      <c r="I3094" s="10">
        <f t="shared" si="918"/>
        <v>0</v>
      </c>
    </row>
    <row r="3095" spans="1:13">
      <c r="A3095" s="31" t="s">
        <v>25</v>
      </c>
      <c r="B3095" s="11"/>
      <c r="C3095" s="12"/>
      <c r="D3095" s="28"/>
      <c r="E3095" s="28"/>
      <c r="F3095" s="28">
        <f t="shared" si="917"/>
        <v>0</v>
      </c>
      <c r="G3095" s="10"/>
      <c r="H3095" s="15"/>
      <c r="I3095" s="10">
        <f t="shared" si="918"/>
        <v>0</v>
      </c>
    </row>
    <row r="3096" spans="1:13">
      <c r="A3096" s="31" t="s">
        <v>25</v>
      </c>
      <c r="B3096" s="11"/>
      <c r="C3096" s="12"/>
      <c r="D3096" s="28"/>
      <c r="E3096" s="28"/>
      <c r="F3096" s="28">
        <f t="shared" si="917"/>
        <v>0</v>
      </c>
      <c r="G3096" s="10"/>
      <c r="H3096" s="15"/>
      <c r="I3096" s="10">
        <f t="shared" si="918"/>
        <v>0</v>
      </c>
    </row>
    <row r="3097" spans="1:13">
      <c r="A3097" s="31" t="s">
        <v>39</v>
      </c>
      <c r="B3097" s="11"/>
      <c r="C3097" s="12"/>
      <c r="D3097" s="28"/>
      <c r="E3097" s="28"/>
      <c r="F3097" s="28"/>
      <c r="G3097" s="10"/>
      <c r="H3097" s="15"/>
      <c r="I3097" s="10">
        <f t="shared" ref="I3097:I3099" si="919">SUM(G3097*H3097)</f>
        <v>0</v>
      </c>
    </row>
    <row r="3098" spans="1:13">
      <c r="A3098" s="31" t="s">
        <v>39</v>
      </c>
      <c r="B3098" s="11"/>
      <c r="C3098" s="12"/>
      <c r="D3098" s="28"/>
      <c r="E3098" s="28"/>
      <c r="F3098" s="28"/>
      <c r="G3098" s="10"/>
      <c r="H3098" s="15"/>
      <c r="I3098" s="10">
        <f t="shared" si="919"/>
        <v>0</v>
      </c>
    </row>
    <row r="3099" spans="1:13">
      <c r="A3099" s="31" t="s">
        <v>39</v>
      </c>
      <c r="B3099" s="11"/>
      <c r="C3099" s="12"/>
      <c r="D3099" s="28"/>
      <c r="E3099" s="28"/>
      <c r="F3099" s="28"/>
      <c r="G3099" s="10"/>
      <c r="H3099" s="15"/>
      <c r="I3099" s="10">
        <f t="shared" si="919"/>
        <v>0</v>
      </c>
    </row>
    <row r="3100" spans="1:13">
      <c r="A3100" s="32" t="s">
        <v>28</v>
      </c>
      <c r="B3100" s="11"/>
      <c r="C3100" s="12"/>
      <c r="D3100" s="28"/>
      <c r="E3100" s="28"/>
      <c r="F3100" s="28"/>
      <c r="G3100" s="10"/>
      <c r="H3100" s="15"/>
      <c r="I3100" s="10">
        <f t="shared" ref="I3100:I3118" si="920">SUM(G3100*H3100)</f>
        <v>0</v>
      </c>
    </row>
    <row r="3101" spans="1:13">
      <c r="A3101" s="32" t="s">
        <v>28</v>
      </c>
      <c r="B3101" s="11"/>
      <c r="C3101" s="12"/>
      <c r="D3101" s="28"/>
      <c r="E3101" s="28"/>
      <c r="F3101" s="28"/>
      <c r="G3101" s="10"/>
      <c r="H3101" s="15"/>
      <c r="I3101" s="10">
        <f t="shared" si="920"/>
        <v>0</v>
      </c>
    </row>
    <row r="3102" spans="1:13">
      <c r="A3102" s="32" t="s">
        <v>28</v>
      </c>
      <c r="B3102" s="11"/>
      <c r="C3102" s="12"/>
      <c r="D3102" s="28"/>
      <c r="E3102" s="28"/>
      <c r="F3102" s="28"/>
      <c r="G3102" s="10"/>
      <c r="H3102" s="15"/>
      <c r="I3102" s="10">
        <f t="shared" si="920"/>
        <v>0</v>
      </c>
    </row>
    <row r="3103" spans="1:13">
      <c r="A3103" t="s">
        <v>26</v>
      </c>
      <c r="B3103" s="11"/>
      <c r="C3103" s="12"/>
      <c r="D3103" s="28"/>
      <c r="E3103" s="28"/>
      <c r="F3103" s="28"/>
      <c r="G3103" s="33">
        <v>0.1</v>
      </c>
      <c r="H3103" s="15">
        <f>SUM(I3100:I3102)</f>
        <v>0</v>
      </c>
      <c r="I3103" s="10">
        <f t="shared" si="920"/>
        <v>0</v>
      </c>
    </row>
    <row r="3104" spans="1:13">
      <c r="B3104" s="11" t="s">
        <v>27</v>
      </c>
      <c r="C3104" s="12"/>
      <c r="D3104" s="28"/>
      <c r="E3104" s="28"/>
      <c r="F3104" s="28"/>
      <c r="G3104" s="10"/>
      <c r="H3104" s="15"/>
      <c r="I3104" s="10">
        <f t="shared" si="920"/>
        <v>0</v>
      </c>
    </row>
    <row r="3105" spans="2:13">
      <c r="B3105" s="11" t="s">
        <v>13</v>
      </c>
      <c r="C3105" s="12" t="s">
        <v>14</v>
      </c>
      <c r="D3105" s="28" t="s">
        <v>29</v>
      </c>
      <c r="E3105" s="28"/>
      <c r="F3105" s="28">
        <f>SUM(G3091:G3093)</f>
        <v>0</v>
      </c>
      <c r="G3105" s="34">
        <f>SUM(F3105)/20</f>
        <v>0</v>
      </c>
      <c r="H3105" s="23"/>
      <c r="I3105" s="10">
        <f t="shared" si="920"/>
        <v>0</v>
      </c>
    </row>
    <row r="3106" spans="2:13">
      <c r="B3106" s="11" t="s">
        <v>13</v>
      </c>
      <c r="C3106" s="12" t="s">
        <v>14</v>
      </c>
      <c r="D3106" s="28" t="s">
        <v>30</v>
      </c>
      <c r="E3106" s="28"/>
      <c r="F3106" s="28">
        <f>SUM(G3094:G3096)</f>
        <v>0</v>
      </c>
      <c r="G3106" s="34">
        <f>SUM(F3106)/10</f>
        <v>0</v>
      </c>
      <c r="H3106" s="23"/>
      <c r="I3106" s="10">
        <f t="shared" si="920"/>
        <v>0</v>
      </c>
    </row>
    <row r="3107" spans="2:13">
      <c r="B3107" s="11" t="s">
        <v>13</v>
      </c>
      <c r="C3107" s="12" t="s">
        <v>14</v>
      </c>
      <c r="D3107" s="28" t="s">
        <v>60</v>
      </c>
      <c r="E3107" s="28"/>
      <c r="F3107" s="81"/>
      <c r="G3107" s="34">
        <f>SUM(F3107)*0.25</f>
        <v>0</v>
      </c>
      <c r="H3107" s="23"/>
      <c r="I3107" s="10">
        <f t="shared" si="920"/>
        <v>0</v>
      </c>
    </row>
    <row r="3108" spans="2:13">
      <c r="B3108" s="11" t="s">
        <v>13</v>
      </c>
      <c r="C3108" s="12" t="s">
        <v>14</v>
      </c>
      <c r="D3108" s="28"/>
      <c r="E3108" s="28"/>
      <c r="F3108" s="28"/>
      <c r="G3108" s="34"/>
      <c r="H3108" s="23"/>
      <c r="I3108" s="10">
        <f t="shared" si="920"/>
        <v>0</v>
      </c>
    </row>
    <row r="3109" spans="2:13">
      <c r="B3109" s="11" t="s">
        <v>13</v>
      </c>
      <c r="C3109" s="12" t="s">
        <v>15</v>
      </c>
      <c r="D3109" s="28"/>
      <c r="E3109" s="28"/>
      <c r="F3109" s="28"/>
      <c r="G3109" s="34"/>
      <c r="H3109" s="23"/>
      <c r="I3109" s="10">
        <f t="shared" si="920"/>
        <v>0</v>
      </c>
    </row>
    <row r="3110" spans="2:13">
      <c r="B3110" s="11" t="s">
        <v>13</v>
      </c>
      <c r="C3110" s="12" t="s">
        <v>15</v>
      </c>
      <c r="D3110" s="28"/>
      <c r="E3110" s="28"/>
      <c r="F3110" s="28"/>
      <c r="G3110" s="34"/>
      <c r="H3110" s="23"/>
      <c r="I3110" s="10">
        <f t="shared" si="920"/>
        <v>0</v>
      </c>
    </row>
    <row r="3111" spans="2:13">
      <c r="B3111" s="11" t="s">
        <v>13</v>
      </c>
      <c r="C3111" s="12" t="s">
        <v>15</v>
      </c>
      <c r="D3111" s="28"/>
      <c r="E3111" s="28"/>
      <c r="F3111" s="28"/>
      <c r="G3111" s="34"/>
      <c r="H3111" s="23"/>
      <c r="I3111" s="10">
        <f t="shared" si="920"/>
        <v>0</v>
      </c>
    </row>
    <row r="3112" spans="2:13">
      <c r="B3112" s="11" t="s">
        <v>13</v>
      </c>
      <c r="C3112" s="12" t="s">
        <v>16</v>
      </c>
      <c r="D3112" s="28"/>
      <c r="E3112" s="28"/>
      <c r="F3112" s="28"/>
      <c r="G3112" s="34"/>
      <c r="H3112" s="23"/>
      <c r="I3112" s="10">
        <f t="shared" si="920"/>
        <v>0</v>
      </c>
    </row>
    <row r="3113" spans="2:13">
      <c r="B3113" s="11" t="s">
        <v>13</v>
      </c>
      <c r="C3113" s="12" t="s">
        <v>16</v>
      </c>
      <c r="D3113" s="28"/>
      <c r="E3113" s="28"/>
      <c r="F3113" s="28"/>
      <c r="G3113" s="34"/>
      <c r="H3113" s="23"/>
      <c r="I3113" s="10">
        <f t="shared" si="920"/>
        <v>0</v>
      </c>
    </row>
    <row r="3114" spans="2:13">
      <c r="B3114" s="11" t="s">
        <v>21</v>
      </c>
      <c r="C3114" s="12" t="s">
        <v>14</v>
      </c>
      <c r="D3114" s="28"/>
      <c r="E3114" s="28"/>
      <c r="F3114" s="28"/>
      <c r="G3114" s="22">
        <f>SUM(G3105:G3108)</f>
        <v>0</v>
      </c>
      <c r="H3114" s="15">
        <v>37.42</v>
      </c>
      <c r="I3114" s="10">
        <f t="shared" si="920"/>
        <v>0</v>
      </c>
      <c r="K3114" s="5">
        <f>SUM(G3114)*I3089</f>
        <v>0</v>
      </c>
    </row>
    <row r="3115" spans="2:13">
      <c r="B3115" s="11" t="s">
        <v>21</v>
      </c>
      <c r="C3115" s="12" t="s">
        <v>15</v>
      </c>
      <c r="D3115" s="28"/>
      <c r="E3115" s="28"/>
      <c r="F3115" s="28"/>
      <c r="G3115" s="22">
        <f>SUM(G3109:G3111)</f>
        <v>0</v>
      </c>
      <c r="H3115" s="15">
        <v>37.42</v>
      </c>
      <c r="I3115" s="10">
        <f t="shared" si="920"/>
        <v>0</v>
      </c>
      <c r="L3115" s="5">
        <f>SUM(G3115)*I3089</f>
        <v>0</v>
      </c>
    </row>
    <row r="3116" spans="2:13">
      <c r="B3116" s="11" t="s">
        <v>21</v>
      </c>
      <c r="C3116" s="12" t="s">
        <v>16</v>
      </c>
      <c r="D3116" s="28"/>
      <c r="E3116" s="28"/>
      <c r="F3116" s="28"/>
      <c r="G3116" s="22">
        <f>SUM(G3112:G3113)</f>
        <v>0</v>
      </c>
      <c r="H3116" s="15">
        <v>37.42</v>
      </c>
      <c r="I3116" s="10">
        <f t="shared" si="920"/>
        <v>0</v>
      </c>
      <c r="M3116" s="5">
        <f>SUM(G3116)*I3089</f>
        <v>0</v>
      </c>
    </row>
    <row r="3117" spans="2:13">
      <c r="B3117" s="11" t="s">
        <v>13</v>
      </c>
      <c r="C3117" s="12" t="s">
        <v>17</v>
      </c>
      <c r="D3117" s="28"/>
      <c r="E3117" s="28"/>
      <c r="F3117" s="28"/>
      <c r="G3117" s="34"/>
      <c r="H3117" s="15">
        <v>37.42</v>
      </c>
      <c r="I3117" s="10">
        <f t="shared" si="920"/>
        <v>0</v>
      </c>
      <c r="L3117" s="5">
        <f>SUM(G3117)*I3089</f>
        <v>0</v>
      </c>
    </row>
    <row r="3118" spans="2:13">
      <c r="B3118" s="11" t="s">
        <v>12</v>
      </c>
      <c r="C3118" s="12"/>
      <c r="D3118" s="28"/>
      <c r="E3118" s="28"/>
      <c r="F3118" s="28"/>
      <c r="G3118" s="10"/>
      <c r="H3118" s="15">
        <v>37.42</v>
      </c>
      <c r="I3118" s="10">
        <f t="shared" si="920"/>
        <v>0</v>
      </c>
    </row>
    <row r="3119" spans="2:13">
      <c r="B3119" s="11" t="s">
        <v>11</v>
      </c>
      <c r="C3119" s="12"/>
      <c r="D3119" s="28"/>
      <c r="E3119" s="28"/>
      <c r="F3119" s="28"/>
      <c r="G3119" s="10">
        <v>1</v>
      </c>
      <c r="H3119" s="15">
        <f>SUM(I3091:I3118)*0.01</f>
        <v>0</v>
      </c>
      <c r="I3119" s="10">
        <f>SUM(G3119*H3119)</f>
        <v>0</v>
      </c>
    </row>
    <row r="3120" spans="2:13" s="2" customFormat="1" ht="13.6">
      <c r="B3120" s="8" t="s">
        <v>10</v>
      </c>
      <c r="D3120" s="27"/>
      <c r="E3120" s="27"/>
      <c r="F3120" s="27"/>
      <c r="G3120" s="6">
        <f>SUM(G3114:G3117)</f>
        <v>0</v>
      </c>
      <c r="H3120" s="14"/>
      <c r="I3120" s="6">
        <f>SUM(I3091:I3119)</f>
        <v>0</v>
      </c>
      <c r="J3120" s="6">
        <f>SUM(I3120)*I3089</f>
        <v>0</v>
      </c>
      <c r="K3120" s="6">
        <f>SUM(K3114:K3119)</f>
        <v>0</v>
      </c>
      <c r="L3120" s="6">
        <f t="shared" ref="L3120" si="921">SUM(L3114:L3119)</f>
        <v>0</v>
      </c>
      <c r="M3120" s="6">
        <f t="shared" ref="M3120" si="922">SUM(M3114:M3119)</f>
        <v>0</v>
      </c>
    </row>
    <row r="3121" spans="1:13" ht="15.65">
      <c r="A3121" s="3" t="s">
        <v>9</v>
      </c>
      <c r="B3121" s="78">
        <f>'JMS SHEDULE OF WORKS'!D35</f>
        <v>0</v>
      </c>
      <c r="D3121" s="26">
        <f>'JMS SHEDULE OF WORKS'!F35</f>
        <v>0</v>
      </c>
      <c r="F3121" s="79">
        <f>'JMS SHEDULE OF WORKS'!I35</f>
        <v>0</v>
      </c>
      <c r="H3121" s="13" t="s">
        <v>22</v>
      </c>
      <c r="I3121" s="24">
        <f>'JMS SHEDULE OF WORKS'!G35</f>
        <v>0</v>
      </c>
    </row>
    <row r="3122" spans="1:13" s="2" customFormat="1" ht="13.6">
      <c r="A3122" s="77" t="str">
        <f>'JMS SHEDULE OF WORKS'!A35</f>
        <v>6897/33</v>
      </c>
      <c r="B3122" s="8" t="s">
        <v>3</v>
      </c>
      <c r="C3122" s="2" t="s">
        <v>4</v>
      </c>
      <c r="D3122" s="27" t="s">
        <v>5</v>
      </c>
      <c r="E3122" s="27" t="s">
        <v>5</v>
      </c>
      <c r="F3122" s="27" t="s">
        <v>23</v>
      </c>
      <c r="G3122" s="6" t="s">
        <v>6</v>
      </c>
      <c r="H3122" s="14" t="s">
        <v>7</v>
      </c>
      <c r="I3122" s="6" t="s">
        <v>8</v>
      </c>
      <c r="J3122" s="6"/>
      <c r="K3122" s="6" t="s">
        <v>18</v>
      </c>
      <c r="L3122" s="6" t="s">
        <v>19</v>
      </c>
      <c r="M3122" s="6" t="s">
        <v>20</v>
      </c>
    </row>
    <row r="3123" spans="1:13">
      <c r="A3123" s="30" t="s">
        <v>24</v>
      </c>
      <c r="B3123" s="11"/>
      <c r="C3123" s="12"/>
      <c r="D3123" s="28"/>
      <c r="E3123" s="28"/>
      <c r="F3123" s="28">
        <f t="shared" ref="F3123:F3128" si="923">SUM(D3123*E3123)</f>
        <v>0</v>
      </c>
      <c r="G3123" s="10"/>
      <c r="H3123" s="15"/>
      <c r="I3123" s="10">
        <f t="shared" ref="I3123:I3128" si="924">SUM(F3123*G3123)*H3123</f>
        <v>0</v>
      </c>
    </row>
    <row r="3124" spans="1:13">
      <c r="A3124" s="30" t="s">
        <v>24</v>
      </c>
      <c r="B3124" s="11"/>
      <c r="C3124" s="12"/>
      <c r="D3124" s="28"/>
      <c r="E3124" s="28"/>
      <c r="F3124" s="28">
        <f t="shared" si="923"/>
        <v>0</v>
      </c>
      <c r="G3124" s="10"/>
      <c r="H3124" s="15"/>
      <c r="I3124" s="10">
        <f t="shared" si="924"/>
        <v>0</v>
      </c>
    </row>
    <row r="3125" spans="1:13">
      <c r="A3125" s="30" t="s">
        <v>24</v>
      </c>
      <c r="B3125" s="11"/>
      <c r="C3125" s="12"/>
      <c r="D3125" s="28"/>
      <c r="E3125" s="28"/>
      <c r="F3125" s="28">
        <f t="shared" si="923"/>
        <v>0</v>
      </c>
      <c r="G3125" s="10"/>
      <c r="H3125" s="15"/>
      <c r="I3125" s="10">
        <f t="shared" si="924"/>
        <v>0</v>
      </c>
    </row>
    <row r="3126" spans="1:13">
      <c r="A3126" s="31" t="s">
        <v>25</v>
      </c>
      <c r="B3126" s="11"/>
      <c r="C3126" s="12"/>
      <c r="D3126" s="28"/>
      <c r="E3126" s="28"/>
      <c r="F3126" s="28">
        <f t="shared" si="923"/>
        <v>0</v>
      </c>
      <c r="G3126" s="10"/>
      <c r="H3126" s="15"/>
      <c r="I3126" s="10">
        <f t="shared" si="924"/>
        <v>0</v>
      </c>
    </row>
    <row r="3127" spans="1:13">
      <c r="A3127" s="31" t="s">
        <v>25</v>
      </c>
      <c r="B3127" s="11"/>
      <c r="C3127" s="12"/>
      <c r="D3127" s="28"/>
      <c r="E3127" s="28"/>
      <c r="F3127" s="28">
        <f t="shared" si="923"/>
        <v>0</v>
      </c>
      <c r="G3127" s="10"/>
      <c r="H3127" s="15"/>
      <c r="I3127" s="10">
        <f t="shared" si="924"/>
        <v>0</v>
      </c>
    </row>
    <row r="3128" spans="1:13">
      <c r="A3128" s="31" t="s">
        <v>25</v>
      </c>
      <c r="B3128" s="11"/>
      <c r="C3128" s="12"/>
      <c r="D3128" s="28"/>
      <c r="E3128" s="28"/>
      <c r="F3128" s="28">
        <f t="shared" si="923"/>
        <v>0</v>
      </c>
      <c r="G3128" s="10"/>
      <c r="H3128" s="15"/>
      <c r="I3128" s="10">
        <f t="shared" si="924"/>
        <v>0</v>
      </c>
    </row>
    <row r="3129" spans="1:13">
      <c r="A3129" s="31" t="s">
        <v>39</v>
      </c>
      <c r="B3129" s="11"/>
      <c r="C3129" s="12"/>
      <c r="D3129" s="28"/>
      <c r="E3129" s="28"/>
      <c r="F3129" s="28"/>
      <c r="G3129" s="10"/>
      <c r="H3129" s="15"/>
      <c r="I3129" s="10">
        <f t="shared" ref="I3129:I3131" si="925">SUM(G3129*H3129)</f>
        <v>0</v>
      </c>
    </row>
    <row r="3130" spans="1:13">
      <c r="A3130" s="31" t="s">
        <v>39</v>
      </c>
      <c r="B3130" s="11"/>
      <c r="C3130" s="12"/>
      <c r="D3130" s="28"/>
      <c r="E3130" s="28"/>
      <c r="F3130" s="28"/>
      <c r="G3130" s="10"/>
      <c r="H3130" s="15"/>
      <c r="I3130" s="10">
        <f t="shared" si="925"/>
        <v>0</v>
      </c>
    </row>
    <row r="3131" spans="1:13">
      <c r="A3131" s="31" t="s">
        <v>39</v>
      </c>
      <c r="B3131" s="11"/>
      <c r="C3131" s="12"/>
      <c r="D3131" s="28"/>
      <c r="E3131" s="28"/>
      <c r="F3131" s="28"/>
      <c r="G3131" s="10"/>
      <c r="H3131" s="15"/>
      <c r="I3131" s="10">
        <f t="shared" si="925"/>
        <v>0</v>
      </c>
    </row>
    <row r="3132" spans="1:13">
      <c r="A3132" s="32" t="s">
        <v>28</v>
      </c>
      <c r="B3132" s="11"/>
      <c r="C3132" s="12"/>
      <c r="D3132" s="28"/>
      <c r="E3132" s="28"/>
      <c r="F3132" s="28"/>
      <c r="G3132" s="10"/>
      <c r="H3132" s="15"/>
      <c r="I3132" s="10">
        <f t="shared" ref="I3132:I3150" si="926">SUM(G3132*H3132)</f>
        <v>0</v>
      </c>
    </row>
    <row r="3133" spans="1:13">
      <c r="A3133" s="32" t="s">
        <v>28</v>
      </c>
      <c r="B3133" s="11"/>
      <c r="C3133" s="12"/>
      <c r="D3133" s="28"/>
      <c r="E3133" s="28"/>
      <c r="F3133" s="28"/>
      <c r="G3133" s="10"/>
      <c r="H3133" s="15"/>
      <c r="I3133" s="10">
        <f t="shared" si="926"/>
        <v>0</v>
      </c>
    </row>
    <row r="3134" spans="1:13">
      <c r="A3134" s="32" t="s">
        <v>28</v>
      </c>
      <c r="B3134" s="11"/>
      <c r="C3134" s="12"/>
      <c r="D3134" s="28"/>
      <c r="E3134" s="28"/>
      <c r="F3134" s="28"/>
      <c r="G3134" s="10"/>
      <c r="H3134" s="15"/>
      <c r="I3134" s="10">
        <f t="shared" si="926"/>
        <v>0</v>
      </c>
    </row>
    <row r="3135" spans="1:13">
      <c r="A3135" t="s">
        <v>26</v>
      </c>
      <c r="B3135" s="11"/>
      <c r="C3135" s="12"/>
      <c r="D3135" s="28"/>
      <c r="E3135" s="28"/>
      <c r="F3135" s="28"/>
      <c r="G3135" s="33">
        <v>0.1</v>
      </c>
      <c r="H3135" s="15">
        <f>SUM(I3132:I3134)</f>
        <v>0</v>
      </c>
      <c r="I3135" s="10">
        <f t="shared" si="926"/>
        <v>0</v>
      </c>
    </row>
    <row r="3136" spans="1:13">
      <c r="B3136" s="11" t="s">
        <v>27</v>
      </c>
      <c r="C3136" s="12"/>
      <c r="D3136" s="28"/>
      <c r="E3136" s="28"/>
      <c r="F3136" s="28"/>
      <c r="G3136" s="10"/>
      <c r="H3136" s="15"/>
      <c r="I3136" s="10">
        <f t="shared" si="926"/>
        <v>0</v>
      </c>
    </row>
    <row r="3137" spans="2:13">
      <c r="B3137" s="11" t="s">
        <v>13</v>
      </c>
      <c r="C3137" s="12" t="s">
        <v>14</v>
      </c>
      <c r="D3137" s="28" t="s">
        <v>29</v>
      </c>
      <c r="E3137" s="28"/>
      <c r="F3137" s="28">
        <f>SUM(G3123:G3125)</f>
        <v>0</v>
      </c>
      <c r="G3137" s="34">
        <f>SUM(F3137)/20</f>
        <v>0</v>
      </c>
      <c r="H3137" s="23"/>
      <c r="I3137" s="10">
        <f t="shared" si="926"/>
        <v>0</v>
      </c>
    </row>
    <row r="3138" spans="2:13">
      <c r="B3138" s="11" t="s">
        <v>13</v>
      </c>
      <c r="C3138" s="12" t="s">
        <v>14</v>
      </c>
      <c r="D3138" s="28" t="s">
        <v>30</v>
      </c>
      <c r="E3138" s="28"/>
      <c r="F3138" s="28">
        <f>SUM(G3126:G3128)</f>
        <v>0</v>
      </c>
      <c r="G3138" s="34">
        <f>SUM(F3138)/10</f>
        <v>0</v>
      </c>
      <c r="H3138" s="23"/>
      <c r="I3138" s="10">
        <f t="shared" si="926"/>
        <v>0</v>
      </c>
    </row>
    <row r="3139" spans="2:13">
      <c r="B3139" s="11" t="s">
        <v>13</v>
      </c>
      <c r="C3139" s="12" t="s">
        <v>14</v>
      </c>
      <c r="D3139" s="28" t="s">
        <v>60</v>
      </c>
      <c r="E3139" s="28"/>
      <c r="F3139" s="81"/>
      <c r="G3139" s="34">
        <f>SUM(F3139)*0.25</f>
        <v>0</v>
      </c>
      <c r="H3139" s="23"/>
      <c r="I3139" s="10">
        <f t="shared" si="926"/>
        <v>0</v>
      </c>
    </row>
    <row r="3140" spans="2:13">
      <c r="B3140" s="11" t="s">
        <v>13</v>
      </c>
      <c r="C3140" s="12" t="s">
        <v>14</v>
      </c>
      <c r="D3140" s="28"/>
      <c r="E3140" s="28"/>
      <c r="F3140" s="28"/>
      <c r="G3140" s="34"/>
      <c r="H3140" s="23"/>
      <c r="I3140" s="10">
        <f t="shared" si="926"/>
        <v>0</v>
      </c>
    </row>
    <row r="3141" spans="2:13">
      <c r="B3141" s="11" t="s">
        <v>13</v>
      </c>
      <c r="C3141" s="12" t="s">
        <v>15</v>
      </c>
      <c r="D3141" s="28"/>
      <c r="E3141" s="28"/>
      <c r="F3141" s="28"/>
      <c r="G3141" s="34"/>
      <c r="H3141" s="23"/>
      <c r="I3141" s="10">
        <f t="shared" si="926"/>
        <v>0</v>
      </c>
    </row>
    <row r="3142" spans="2:13">
      <c r="B3142" s="11" t="s">
        <v>13</v>
      </c>
      <c r="C3142" s="12" t="s">
        <v>15</v>
      </c>
      <c r="D3142" s="28"/>
      <c r="E3142" s="28"/>
      <c r="F3142" s="28"/>
      <c r="G3142" s="34"/>
      <c r="H3142" s="23"/>
      <c r="I3142" s="10">
        <f t="shared" si="926"/>
        <v>0</v>
      </c>
    </row>
    <row r="3143" spans="2:13">
      <c r="B3143" s="11" t="s">
        <v>13</v>
      </c>
      <c r="C3143" s="12" t="s">
        <v>15</v>
      </c>
      <c r="D3143" s="28"/>
      <c r="E3143" s="28"/>
      <c r="F3143" s="28"/>
      <c r="G3143" s="34"/>
      <c r="H3143" s="23"/>
      <c r="I3143" s="10">
        <f t="shared" si="926"/>
        <v>0</v>
      </c>
    </row>
    <row r="3144" spans="2:13">
      <c r="B3144" s="11" t="s">
        <v>13</v>
      </c>
      <c r="C3144" s="12" t="s">
        <v>16</v>
      </c>
      <c r="D3144" s="28"/>
      <c r="E3144" s="28"/>
      <c r="F3144" s="28"/>
      <c r="G3144" s="34"/>
      <c r="H3144" s="23"/>
      <c r="I3144" s="10">
        <f t="shared" si="926"/>
        <v>0</v>
      </c>
    </row>
    <row r="3145" spans="2:13">
      <c r="B3145" s="11" t="s">
        <v>13</v>
      </c>
      <c r="C3145" s="12" t="s">
        <v>16</v>
      </c>
      <c r="D3145" s="28"/>
      <c r="E3145" s="28"/>
      <c r="F3145" s="28"/>
      <c r="G3145" s="34"/>
      <c r="H3145" s="23"/>
      <c r="I3145" s="10">
        <f t="shared" si="926"/>
        <v>0</v>
      </c>
    </row>
    <row r="3146" spans="2:13">
      <c r="B3146" s="11" t="s">
        <v>21</v>
      </c>
      <c r="C3146" s="12" t="s">
        <v>14</v>
      </c>
      <c r="D3146" s="28"/>
      <c r="E3146" s="28"/>
      <c r="F3146" s="28"/>
      <c r="G3146" s="22">
        <f>SUM(G3137:G3140)</f>
        <v>0</v>
      </c>
      <c r="H3146" s="15">
        <v>37.42</v>
      </c>
      <c r="I3146" s="10">
        <f t="shared" si="926"/>
        <v>0</v>
      </c>
      <c r="K3146" s="5">
        <f>SUM(G3146)*I3121</f>
        <v>0</v>
      </c>
    </row>
    <row r="3147" spans="2:13">
      <c r="B3147" s="11" t="s">
        <v>21</v>
      </c>
      <c r="C3147" s="12" t="s">
        <v>15</v>
      </c>
      <c r="D3147" s="28"/>
      <c r="E3147" s="28"/>
      <c r="F3147" s="28"/>
      <c r="G3147" s="22">
        <f>SUM(G3141:G3143)</f>
        <v>0</v>
      </c>
      <c r="H3147" s="15">
        <v>37.42</v>
      </c>
      <c r="I3147" s="10">
        <f t="shared" si="926"/>
        <v>0</v>
      </c>
      <c r="L3147" s="5">
        <f>SUM(G3147)*I3121</f>
        <v>0</v>
      </c>
    </row>
    <row r="3148" spans="2:13">
      <c r="B3148" s="11" t="s">
        <v>21</v>
      </c>
      <c r="C3148" s="12" t="s">
        <v>16</v>
      </c>
      <c r="D3148" s="28"/>
      <c r="E3148" s="28"/>
      <c r="F3148" s="28"/>
      <c r="G3148" s="22">
        <f>SUM(G3144:G3145)</f>
        <v>0</v>
      </c>
      <c r="H3148" s="15">
        <v>37.42</v>
      </c>
      <c r="I3148" s="10">
        <f t="shared" si="926"/>
        <v>0</v>
      </c>
      <c r="M3148" s="5">
        <f>SUM(G3148)*I3121</f>
        <v>0</v>
      </c>
    </row>
    <row r="3149" spans="2:13">
      <c r="B3149" s="11" t="s">
        <v>13</v>
      </c>
      <c r="C3149" s="12" t="s">
        <v>17</v>
      </c>
      <c r="D3149" s="28"/>
      <c r="E3149" s="28"/>
      <c r="F3149" s="28"/>
      <c r="G3149" s="34"/>
      <c r="H3149" s="15">
        <v>37.42</v>
      </c>
      <c r="I3149" s="10">
        <f t="shared" si="926"/>
        <v>0</v>
      </c>
      <c r="L3149" s="5">
        <f>SUM(G3149)*I3121</f>
        <v>0</v>
      </c>
    </row>
    <row r="3150" spans="2:13">
      <c r="B3150" s="11" t="s">
        <v>12</v>
      </c>
      <c r="C3150" s="12"/>
      <c r="D3150" s="28"/>
      <c r="E3150" s="28"/>
      <c r="F3150" s="28"/>
      <c r="G3150" s="10"/>
      <c r="H3150" s="15">
        <v>37.42</v>
      </c>
      <c r="I3150" s="10">
        <f t="shared" si="926"/>
        <v>0</v>
      </c>
    </row>
    <row r="3151" spans="2:13">
      <c r="B3151" s="11" t="s">
        <v>11</v>
      </c>
      <c r="C3151" s="12"/>
      <c r="D3151" s="28"/>
      <c r="E3151" s="28"/>
      <c r="F3151" s="28"/>
      <c r="G3151" s="10">
        <v>1</v>
      </c>
      <c r="H3151" s="15">
        <f>SUM(I3123:I3150)*0.01</f>
        <v>0</v>
      </c>
      <c r="I3151" s="10">
        <f>SUM(G3151*H3151)</f>
        <v>0</v>
      </c>
    </row>
    <row r="3152" spans="2:13" s="2" customFormat="1" ht="13.6">
      <c r="B3152" s="8" t="s">
        <v>10</v>
      </c>
      <c r="D3152" s="27"/>
      <c r="E3152" s="27"/>
      <c r="F3152" s="27"/>
      <c r="G3152" s="6">
        <f>SUM(G3146:G3149)</f>
        <v>0</v>
      </c>
      <c r="H3152" s="14"/>
      <c r="I3152" s="6">
        <f>SUM(I3123:I3151)</f>
        <v>0</v>
      </c>
      <c r="J3152" s="6">
        <f>SUM(I3152)*I3121</f>
        <v>0</v>
      </c>
      <c r="K3152" s="6">
        <f>SUM(K3146:K3151)</f>
        <v>0</v>
      </c>
      <c r="L3152" s="6">
        <f t="shared" ref="L3152" si="927">SUM(L3146:L3151)</f>
        <v>0</v>
      </c>
      <c r="M3152" s="6">
        <f t="shared" ref="M3152" si="928">SUM(M3146:M3151)</f>
        <v>0</v>
      </c>
    </row>
    <row r="3153" spans="1:13" ht="15.65">
      <c r="A3153" s="3" t="s">
        <v>9</v>
      </c>
      <c r="B3153" s="78">
        <f>'JMS SHEDULE OF WORKS'!D36</f>
        <v>0</v>
      </c>
      <c r="D3153" s="26">
        <f>'JMS SHEDULE OF WORKS'!F36</f>
        <v>0</v>
      </c>
      <c r="F3153" s="79">
        <f>'JMS SHEDULE OF WORKS'!I36</f>
        <v>0</v>
      </c>
      <c r="H3153" s="13" t="s">
        <v>22</v>
      </c>
      <c r="I3153" s="24">
        <f>'JMS SHEDULE OF WORKS'!G36</f>
        <v>0</v>
      </c>
    </row>
    <row r="3154" spans="1:13" s="2" customFormat="1" ht="13.6">
      <c r="A3154" s="77" t="str">
        <f>'JMS SHEDULE OF WORKS'!A36</f>
        <v>6897/34</v>
      </c>
      <c r="B3154" s="8" t="s">
        <v>3</v>
      </c>
      <c r="C3154" s="2" t="s">
        <v>4</v>
      </c>
      <c r="D3154" s="27" t="s">
        <v>5</v>
      </c>
      <c r="E3154" s="27" t="s">
        <v>5</v>
      </c>
      <c r="F3154" s="27" t="s">
        <v>23</v>
      </c>
      <c r="G3154" s="6" t="s">
        <v>6</v>
      </c>
      <c r="H3154" s="14" t="s">
        <v>7</v>
      </c>
      <c r="I3154" s="6" t="s">
        <v>8</v>
      </c>
      <c r="J3154" s="6"/>
      <c r="K3154" s="6" t="s">
        <v>18</v>
      </c>
      <c r="L3154" s="6" t="s">
        <v>19</v>
      </c>
      <c r="M3154" s="6" t="s">
        <v>20</v>
      </c>
    </row>
    <row r="3155" spans="1:13">
      <c r="A3155" s="30" t="s">
        <v>24</v>
      </c>
      <c r="B3155" s="11"/>
      <c r="C3155" s="12"/>
      <c r="D3155" s="28"/>
      <c r="E3155" s="28"/>
      <c r="F3155" s="28">
        <f t="shared" ref="F3155:F3160" si="929">SUM(D3155*E3155)</f>
        <v>0</v>
      </c>
      <c r="G3155" s="10"/>
      <c r="H3155" s="15"/>
      <c r="I3155" s="10">
        <f t="shared" ref="I3155:I3160" si="930">SUM(F3155*G3155)*H3155</f>
        <v>0</v>
      </c>
    </row>
    <row r="3156" spans="1:13">
      <c r="A3156" s="30" t="s">
        <v>24</v>
      </c>
      <c r="B3156" s="11"/>
      <c r="C3156" s="12"/>
      <c r="D3156" s="28"/>
      <c r="E3156" s="28"/>
      <c r="F3156" s="28">
        <f t="shared" si="929"/>
        <v>0</v>
      </c>
      <c r="G3156" s="10"/>
      <c r="H3156" s="15"/>
      <c r="I3156" s="10">
        <f t="shared" si="930"/>
        <v>0</v>
      </c>
    </row>
    <row r="3157" spans="1:13">
      <c r="A3157" s="30" t="s">
        <v>24</v>
      </c>
      <c r="B3157" s="11"/>
      <c r="C3157" s="12"/>
      <c r="D3157" s="28"/>
      <c r="E3157" s="28"/>
      <c r="F3157" s="28">
        <f t="shared" si="929"/>
        <v>0</v>
      </c>
      <c r="G3157" s="10"/>
      <c r="H3157" s="15"/>
      <c r="I3157" s="10">
        <f t="shared" si="930"/>
        <v>0</v>
      </c>
    </row>
    <row r="3158" spans="1:13">
      <c r="A3158" s="31" t="s">
        <v>25</v>
      </c>
      <c r="B3158" s="11"/>
      <c r="C3158" s="12"/>
      <c r="D3158" s="28"/>
      <c r="E3158" s="28"/>
      <c r="F3158" s="28">
        <f t="shared" si="929"/>
        <v>0</v>
      </c>
      <c r="G3158" s="10"/>
      <c r="H3158" s="15"/>
      <c r="I3158" s="10">
        <f t="shared" si="930"/>
        <v>0</v>
      </c>
    </row>
    <row r="3159" spans="1:13">
      <c r="A3159" s="31" t="s">
        <v>25</v>
      </c>
      <c r="B3159" s="11"/>
      <c r="C3159" s="12"/>
      <c r="D3159" s="28"/>
      <c r="E3159" s="28"/>
      <c r="F3159" s="28">
        <f t="shared" si="929"/>
        <v>0</v>
      </c>
      <c r="G3159" s="10"/>
      <c r="H3159" s="15"/>
      <c r="I3159" s="10">
        <f t="shared" si="930"/>
        <v>0</v>
      </c>
    </row>
    <row r="3160" spans="1:13">
      <c r="A3160" s="31" t="s">
        <v>25</v>
      </c>
      <c r="B3160" s="11"/>
      <c r="C3160" s="12"/>
      <c r="D3160" s="28"/>
      <c r="E3160" s="28"/>
      <c r="F3160" s="28">
        <f t="shared" si="929"/>
        <v>0</v>
      </c>
      <c r="G3160" s="10"/>
      <c r="H3160" s="15"/>
      <c r="I3160" s="10">
        <f t="shared" si="930"/>
        <v>0</v>
      </c>
    </row>
    <row r="3161" spans="1:13">
      <c r="A3161" s="31" t="s">
        <v>39</v>
      </c>
      <c r="B3161" s="11"/>
      <c r="C3161" s="12"/>
      <c r="D3161" s="28"/>
      <c r="E3161" s="28"/>
      <c r="F3161" s="28"/>
      <c r="G3161" s="10"/>
      <c r="H3161" s="15"/>
      <c r="I3161" s="10">
        <f t="shared" ref="I3161:I3163" si="931">SUM(G3161*H3161)</f>
        <v>0</v>
      </c>
    </row>
    <row r="3162" spans="1:13">
      <c r="A3162" s="31" t="s">
        <v>39</v>
      </c>
      <c r="B3162" s="11"/>
      <c r="C3162" s="12"/>
      <c r="D3162" s="28"/>
      <c r="E3162" s="28"/>
      <c r="F3162" s="28"/>
      <c r="G3162" s="10"/>
      <c r="H3162" s="15"/>
      <c r="I3162" s="10">
        <f t="shared" si="931"/>
        <v>0</v>
      </c>
    </row>
    <row r="3163" spans="1:13">
      <c r="A3163" s="31" t="s">
        <v>39</v>
      </c>
      <c r="B3163" s="11"/>
      <c r="C3163" s="12"/>
      <c r="D3163" s="28"/>
      <c r="E3163" s="28"/>
      <c r="F3163" s="28"/>
      <c r="G3163" s="10"/>
      <c r="H3163" s="15"/>
      <c r="I3163" s="10">
        <f t="shared" si="931"/>
        <v>0</v>
      </c>
    </row>
    <row r="3164" spans="1:13">
      <c r="A3164" s="32" t="s">
        <v>28</v>
      </c>
      <c r="B3164" s="11"/>
      <c r="C3164" s="12"/>
      <c r="D3164" s="28"/>
      <c r="E3164" s="28"/>
      <c r="F3164" s="28"/>
      <c r="G3164" s="10"/>
      <c r="H3164" s="15"/>
      <c r="I3164" s="10">
        <f t="shared" ref="I3164:I3182" si="932">SUM(G3164*H3164)</f>
        <v>0</v>
      </c>
    </row>
    <row r="3165" spans="1:13">
      <c r="A3165" s="32" t="s">
        <v>28</v>
      </c>
      <c r="B3165" s="11"/>
      <c r="C3165" s="12"/>
      <c r="D3165" s="28"/>
      <c r="E3165" s="28"/>
      <c r="F3165" s="28"/>
      <c r="G3165" s="10"/>
      <c r="H3165" s="15"/>
      <c r="I3165" s="10">
        <f t="shared" si="932"/>
        <v>0</v>
      </c>
    </row>
    <row r="3166" spans="1:13">
      <c r="A3166" s="32" t="s">
        <v>28</v>
      </c>
      <c r="B3166" s="11"/>
      <c r="C3166" s="12"/>
      <c r="D3166" s="28"/>
      <c r="E3166" s="28"/>
      <c r="F3166" s="28"/>
      <c r="G3166" s="10"/>
      <c r="H3166" s="15"/>
      <c r="I3166" s="10">
        <f t="shared" si="932"/>
        <v>0</v>
      </c>
    </row>
    <row r="3167" spans="1:13">
      <c r="A3167" t="s">
        <v>26</v>
      </c>
      <c r="B3167" s="11"/>
      <c r="C3167" s="12"/>
      <c r="D3167" s="28"/>
      <c r="E3167" s="28"/>
      <c r="F3167" s="28"/>
      <c r="G3167" s="33">
        <v>0.1</v>
      </c>
      <c r="H3167" s="15">
        <f>SUM(I3164:I3166)</f>
        <v>0</v>
      </c>
      <c r="I3167" s="10">
        <f t="shared" si="932"/>
        <v>0</v>
      </c>
    </row>
    <row r="3168" spans="1:13">
      <c r="B3168" s="11" t="s">
        <v>27</v>
      </c>
      <c r="C3168" s="12"/>
      <c r="D3168" s="28"/>
      <c r="E3168" s="28"/>
      <c r="F3168" s="28"/>
      <c r="G3168" s="10"/>
      <c r="H3168" s="15"/>
      <c r="I3168" s="10">
        <f t="shared" si="932"/>
        <v>0</v>
      </c>
    </row>
    <row r="3169" spans="2:13">
      <c r="B3169" s="11" t="s">
        <v>13</v>
      </c>
      <c r="C3169" s="12" t="s">
        <v>14</v>
      </c>
      <c r="D3169" s="28" t="s">
        <v>29</v>
      </c>
      <c r="E3169" s="28"/>
      <c r="F3169" s="28">
        <f>SUM(G3155:G3157)</f>
        <v>0</v>
      </c>
      <c r="G3169" s="34">
        <f>SUM(F3169)/20</f>
        <v>0</v>
      </c>
      <c r="H3169" s="23"/>
      <c r="I3169" s="10">
        <f t="shared" si="932"/>
        <v>0</v>
      </c>
    </row>
    <row r="3170" spans="2:13">
      <c r="B3170" s="11" t="s">
        <v>13</v>
      </c>
      <c r="C3170" s="12" t="s">
        <v>14</v>
      </c>
      <c r="D3170" s="28" t="s">
        <v>30</v>
      </c>
      <c r="E3170" s="28"/>
      <c r="F3170" s="28">
        <f>SUM(G3158:G3160)</f>
        <v>0</v>
      </c>
      <c r="G3170" s="34">
        <f>SUM(F3170)/10</f>
        <v>0</v>
      </c>
      <c r="H3170" s="23"/>
      <c r="I3170" s="10">
        <f t="shared" si="932"/>
        <v>0</v>
      </c>
    </row>
    <row r="3171" spans="2:13">
      <c r="B3171" s="11" t="s">
        <v>13</v>
      </c>
      <c r="C3171" s="12" t="s">
        <v>14</v>
      </c>
      <c r="D3171" s="28" t="s">
        <v>60</v>
      </c>
      <c r="E3171" s="28"/>
      <c r="F3171" s="81"/>
      <c r="G3171" s="34">
        <f>SUM(F3171)*0.25</f>
        <v>0</v>
      </c>
      <c r="H3171" s="23"/>
      <c r="I3171" s="10">
        <f t="shared" si="932"/>
        <v>0</v>
      </c>
    </row>
    <row r="3172" spans="2:13">
      <c r="B3172" s="11" t="s">
        <v>13</v>
      </c>
      <c r="C3172" s="12" t="s">
        <v>14</v>
      </c>
      <c r="D3172" s="28"/>
      <c r="E3172" s="28"/>
      <c r="F3172" s="28"/>
      <c r="G3172" s="34"/>
      <c r="H3172" s="23"/>
      <c r="I3172" s="10">
        <f t="shared" si="932"/>
        <v>0</v>
      </c>
    </row>
    <row r="3173" spans="2:13">
      <c r="B3173" s="11" t="s">
        <v>13</v>
      </c>
      <c r="C3173" s="12" t="s">
        <v>15</v>
      </c>
      <c r="D3173" s="28"/>
      <c r="E3173" s="28"/>
      <c r="F3173" s="28"/>
      <c r="G3173" s="34"/>
      <c r="H3173" s="23"/>
      <c r="I3173" s="10">
        <f t="shared" si="932"/>
        <v>0</v>
      </c>
    </row>
    <row r="3174" spans="2:13">
      <c r="B3174" s="11" t="s">
        <v>13</v>
      </c>
      <c r="C3174" s="12" t="s">
        <v>15</v>
      </c>
      <c r="D3174" s="28"/>
      <c r="E3174" s="28"/>
      <c r="F3174" s="28"/>
      <c r="G3174" s="34"/>
      <c r="H3174" s="23"/>
      <c r="I3174" s="10">
        <f t="shared" si="932"/>
        <v>0</v>
      </c>
    </row>
    <row r="3175" spans="2:13">
      <c r="B3175" s="11" t="s">
        <v>13</v>
      </c>
      <c r="C3175" s="12" t="s">
        <v>15</v>
      </c>
      <c r="D3175" s="28"/>
      <c r="E3175" s="28"/>
      <c r="F3175" s="28"/>
      <c r="G3175" s="34"/>
      <c r="H3175" s="23"/>
      <c r="I3175" s="10">
        <f t="shared" si="932"/>
        <v>0</v>
      </c>
    </row>
    <row r="3176" spans="2:13">
      <c r="B3176" s="11" t="s">
        <v>13</v>
      </c>
      <c r="C3176" s="12" t="s">
        <v>16</v>
      </c>
      <c r="D3176" s="28"/>
      <c r="E3176" s="28"/>
      <c r="F3176" s="28"/>
      <c r="G3176" s="34"/>
      <c r="H3176" s="23"/>
      <c r="I3176" s="10">
        <f t="shared" si="932"/>
        <v>0</v>
      </c>
    </row>
    <row r="3177" spans="2:13">
      <c r="B3177" s="11" t="s">
        <v>13</v>
      </c>
      <c r="C3177" s="12" t="s">
        <v>16</v>
      </c>
      <c r="D3177" s="28"/>
      <c r="E3177" s="28"/>
      <c r="F3177" s="28"/>
      <c r="G3177" s="34"/>
      <c r="H3177" s="23"/>
      <c r="I3177" s="10">
        <f t="shared" si="932"/>
        <v>0</v>
      </c>
    </row>
    <row r="3178" spans="2:13">
      <c r="B3178" s="11" t="s">
        <v>21</v>
      </c>
      <c r="C3178" s="12" t="s">
        <v>14</v>
      </c>
      <c r="D3178" s="28"/>
      <c r="E3178" s="28"/>
      <c r="F3178" s="28"/>
      <c r="G3178" s="22">
        <f>SUM(G3169:G3172)</f>
        <v>0</v>
      </c>
      <c r="H3178" s="15">
        <v>37.42</v>
      </c>
      <c r="I3178" s="10">
        <f t="shared" si="932"/>
        <v>0</v>
      </c>
      <c r="K3178" s="5">
        <f>SUM(G3178)*I3153</f>
        <v>0</v>
      </c>
    </row>
    <row r="3179" spans="2:13">
      <c r="B3179" s="11" t="s">
        <v>21</v>
      </c>
      <c r="C3179" s="12" t="s">
        <v>15</v>
      </c>
      <c r="D3179" s="28"/>
      <c r="E3179" s="28"/>
      <c r="F3179" s="28"/>
      <c r="G3179" s="22">
        <f>SUM(G3173:G3175)</f>
        <v>0</v>
      </c>
      <c r="H3179" s="15">
        <v>37.42</v>
      </c>
      <c r="I3179" s="10">
        <f t="shared" si="932"/>
        <v>0</v>
      </c>
      <c r="L3179" s="5">
        <f>SUM(G3179)*I3153</f>
        <v>0</v>
      </c>
    </row>
    <row r="3180" spans="2:13">
      <c r="B3180" s="11" t="s">
        <v>21</v>
      </c>
      <c r="C3180" s="12" t="s">
        <v>16</v>
      </c>
      <c r="D3180" s="28"/>
      <c r="E3180" s="28"/>
      <c r="F3180" s="28"/>
      <c r="G3180" s="22">
        <f>SUM(G3176:G3177)</f>
        <v>0</v>
      </c>
      <c r="H3180" s="15">
        <v>37.42</v>
      </c>
      <c r="I3180" s="10">
        <f t="shared" si="932"/>
        <v>0</v>
      </c>
      <c r="M3180" s="5">
        <f>SUM(G3180)*I3153</f>
        <v>0</v>
      </c>
    </row>
    <row r="3181" spans="2:13">
      <c r="B3181" s="11" t="s">
        <v>13</v>
      </c>
      <c r="C3181" s="12" t="s">
        <v>17</v>
      </c>
      <c r="D3181" s="28"/>
      <c r="E3181" s="28"/>
      <c r="F3181" s="28"/>
      <c r="G3181" s="34"/>
      <c r="H3181" s="15">
        <v>37.42</v>
      </c>
      <c r="I3181" s="10">
        <f t="shared" si="932"/>
        <v>0</v>
      </c>
      <c r="L3181" s="5">
        <f>SUM(G3181)*I3153</f>
        <v>0</v>
      </c>
    </row>
    <row r="3182" spans="2:13">
      <c r="B3182" s="11" t="s">
        <v>12</v>
      </c>
      <c r="C3182" s="12"/>
      <c r="D3182" s="28"/>
      <c r="E3182" s="28"/>
      <c r="F3182" s="28"/>
      <c r="G3182" s="10"/>
      <c r="H3182" s="15">
        <v>37.42</v>
      </c>
      <c r="I3182" s="10">
        <f t="shared" si="932"/>
        <v>0</v>
      </c>
    </row>
    <row r="3183" spans="2:13">
      <c r="B3183" s="11" t="s">
        <v>11</v>
      </c>
      <c r="C3183" s="12"/>
      <c r="D3183" s="28"/>
      <c r="E3183" s="28"/>
      <c r="F3183" s="28"/>
      <c r="G3183" s="10">
        <v>1</v>
      </c>
      <c r="H3183" s="15">
        <f>SUM(I3155:I3182)*0.01</f>
        <v>0</v>
      </c>
      <c r="I3183" s="10">
        <f>SUM(G3183*H3183)</f>
        <v>0</v>
      </c>
    </row>
    <row r="3184" spans="2:13" s="2" customFormat="1" ht="13.6">
      <c r="B3184" s="8" t="s">
        <v>10</v>
      </c>
      <c r="D3184" s="27"/>
      <c r="E3184" s="27"/>
      <c r="F3184" s="27"/>
      <c r="G3184" s="6">
        <f>SUM(G3178:G3181)</f>
        <v>0</v>
      </c>
      <c r="H3184" s="14"/>
      <c r="I3184" s="6">
        <f>SUM(I3155:I3183)</f>
        <v>0</v>
      </c>
      <c r="J3184" s="6">
        <f>SUM(I3184)*I3153</f>
        <v>0</v>
      </c>
      <c r="K3184" s="6">
        <f>SUM(K3178:K3183)</f>
        <v>0</v>
      </c>
      <c r="L3184" s="6">
        <f t="shared" ref="L3184" si="933">SUM(L3178:L3183)</f>
        <v>0</v>
      </c>
      <c r="M3184" s="6">
        <f t="shared" ref="M3184" si="934">SUM(M3178:M3183)</f>
        <v>0</v>
      </c>
    </row>
    <row r="3185" spans="1:13" ht="15.65">
      <c r="A3185" s="3" t="s">
        <v>9</v>
      </c>
      <c r="B3185" s="78">
        <f>'JMS SHEDULE OF WORKS'!D37</f>
        <v>0</v>
      </c>
      <c r="D3185" s="26">
        <f>'JMS SHEDULE OF WORKS'!F37</f>
        <v>0</v>
      </c>
      <c r="F3185" s="79">
        <f>'JMS SHEDULE OF WORKS'!I37</f>
        <v>0</v>
      </c>
      <c r="H3185" s="13" t="s">
        <v>22</v>
      </c>
      <c r="I3185" s="24">
        <f>'JMS SHEDULE OF WORKS'!G37</f>
        <v>0</v>
      </c>
    </row>
    <row r="3186" spans="1:13" s="2" customFormat="1" ht="13.6">
      <c r="A3186" s="77" t="str">
        <f>'JMS SHEDULE OF WORKS'!A37</f>
        <v>6897/35</v>
      </c>
      <c r="B3186" s="8" t="s">
        <v>3</v>
      </c>
      <c r="C3186" s="2" t="s">
        <v>4</v>
      </c>
      <c r="D3186" s="27" t="s">
        <v>5</v>
      </c>
      <c r="E3186" s="27" t="s">
        <v>5</v>
      </c>
      <c r="F3186" s="27" t="s">
        <v>23</v>
      </c>
      <c r="G3186" s="6" t="s">
        <v>6</v>
      </c>
      <c r="H3186" s="14" t="s">
        <v>7</v>
      </c>
      <c r="I3186" s="6" t="s">
        <v>8</v>
      </c>
      <c r="J3186" s="6"/>
      <c r="K3186" s="6" t="s">
        <v>18</v>
      </c>
      <c r="L3186" s="6" t="s">
        <v>19</v>
      </c>
      <c r="M3186" s="6" t="s">
        <v>20</v>
      </c>
    </row>
    <row r="3187" spans="1:13">
      <c r="A3187" s="30" t="s">
        <v>24</v>
      </c>
      <c r="B3187" s="11"/>
      <c r="C3187" s="12"/>
      <c r="D3187" s="28"/>
      <c r="E3187" s="28"/>
      <c r="F3187" s="28">
        <f t="shared" ref="F3187:F3192" si="935">SUM(D3187*E3187)</f>
        <v>0</v>
      </c>
      <c r="G3187" s="10"/>
      <c r="H3187" s="15"/>
      <c r="I3187" s="10">
        <f t="shared" ref="I3187:I3192" si="936">SUM(F3187*G3187)*H3187</f>
        <v>0</v>
      </c>
    </row>
    <row r="3188" spans="1:13">
      <c r="A3188" s="30" t="s">
        <v>24</v>
      </c>
      <c r="B3188" s="11"/>
      <c r="C3188" s="12"/>
      <c r="D3188" s="28"/>
      <c r="E3188" s="28"/>
      <c r="F3188" s="28">
        <f t="shared" si="935"/>
        <v>0</v>
      </c>
      <c r="G3188" s="10"/>
      <c r="H3188" s="15"/>
      <c r="I3188" s="10">
        <f t="shared" si="936"/>
        <v>0</v>
      </c>
    </row>
    <row r="3189" spans="1:13">
      <c r="A3189" s="30" t="s">
        <v>24</v>
      </c>
      <c r="B3189" s="11"/>
      <c r="C3189" s="12"/>
      <c r="D3189" s="28"/>
      <c r="E3189" s="28"/>
      <c r="F3189" s="28">
        <f t="shared" si="935"/>
        <v>0</v>
      </c>
      <c r="G3189" s="10"/>
      <c r="H3189" s="15"/>
      <c r="I3189" s="10">
        <f t="shared" si="936"/>
        <v>0</v>
      </c>
    </row>
    <row r="3190" spans="1:13">
      <c r="A3190" s="31" t="s">
        <v>25</v>
      </c>
      <c r="B3190" s="11"/>
      <c r="C3190" s="12"/>
      <c r="D3190" s="28"/>
      <c r="E3190" s="28"/>
      <c r="F3190" s="28">
        <f t="shared" si="935"/>
        <v>0</v>
      </c>
      <c r="G3190" s="10"/>
      <c r="H3190" s="15"/>
      <c r="I3190" s="10">
        <f t="shared" si="936"/>
        <v>0</v>
      </c>
    </row>
    <row r="3191" spans="1:13">
      <c r="A3191" s="31" t="s">
        <v>25</v>
      </c>
      <c r="B3191" s="11"/>
      <c r="C3191" s="12"/>
      <c r="D3191" s="28"/>
      <c r="E3191" s="28"/>
      <c r="F3191" s="28">
        <f t="shared" si="935"/>
        <v>0</v>
      </c>
      <c r="G3191" s="10"/>
      <c r="H3191" s="15"/>
      <c r="I3191" s="10">
        <f t="shared" si="936"/>
        <v>0</v>
      </c>
    </row>
    <row r="3192" spans="1:13">
      <c r="A3192" s="31" t="s">
        <v>25</v>
      </c>
      <c r="B3192" s="11"/>
      <c r="C3192" s="12"/>
      <c r="D3192" s="28"/>
      <c r="E3192" s="28"/>
      <c r="F3192" s="28">
        <f t="shared" si="935"/>
        <v>0</v>
      </c>
      <c r="G3192" s="10"/>
      <c r="H3192" s="15"/>
      <c r="I3192" s="10">
        <f t="shared" si="936"/>
        <v>0</v>
      </c>
    </row>
    <row r="3193" spans="1:13">
      <c r="A3193" s="31" t="s">
        <v>39</v>
      </c>
      <c r="B3193" s="11"/>
      <c r="C3193" s="12"/>
      <c r="D3193" s="28"/>
      <c r="E3193" s="28"/>
      <c r="F3193" s="28"/>
      <c r="G3193" s="10"/>
      <c r="H3193" s="15"/>
      <c r="I3193" s="10">
        <f t="shared" ref="I3193:I3195" si="937">SUM(G3193*H3193)</f>
        <v>0</v>
      </c>
    </row>
    <row r="3194" spans="1:13">
      <c r="A3194" s="31" t="s">
        <v>39</v>
      </c>
      <c r="B3194" s="11"/>
      <c r="C3194" s="12"/>
      <c r="D3194" s="28"/>
      <c r="E3194" s="28"/>
      <c r="F3194" s="28"/>
      <c r="G3194" s="10"/>
      <c r="H3194" s="15"/>
      <c r="I3194" s="10">
        <f t="shared" si="937"/>
        <v>0</v>
      </c>
    </row>
    <row r="3195" spans="1:13">
      <c r="A3195" s="31" t="s">
        <v>39</v>
      </c>
      <c r="B3195" s="11"/>
      <c r="C3195" s="12"/>
      <c r="D3195" s="28"/>
      <c r="E3195" s="28"/>
      <c r="F3195" s="28"/>
      <c r="G3195" s="10"/>
      <c r="H3195" s="15"/>
      <c r="I3195" s="10">
        <f t="shared" si="937"/>
        <v>0</v>
      </c>
    </row>
    <row r="3196" spans="1:13">
      <c r="A3196" s="32" t="s">
        <v>28</v>
      </c>
      <c r="B3196" s="11"/>
      <c r="C3196" s="12"/>
      <c r="D3196" s="28"/>
      <c r="E3196" s="28"/>
      <c r="F3196" s="28"/>
      <c r="G3196" s="10"/>
      <c r="H3196" s="15"/>
      <c r="I3196" s="10">
        <f t="shared" ref="I3196:I3214" si="938">SUM(G3196*H3196)</f>
        <v>0</v>
      </c>
    </row>
    <row r="3197" spans="1:13">
      <c r="A3197" s="32" t="s">
        <v>28</v>
      </c>
      <c r="B3197" s="11"/>
      <c r="C3197" s="12"/>
      <c r="D3197" s="28"/>
      <c r="E3197" s="28"/>
      <c r="F3197" s="28"/>
      <c r="G3197" s="10"/>
      <c r="H3197" s="15"/>
      <c r="I3197" s="10">
        <f t="shared" si="938"/>
        <v>0</v>
      </c>
    </row>
    <row r="3198" spans="1:13">
      <c r="A3198" s="32" t="s">
        <v>28</v>
      </c>
      <c r="B3198" s="11"/>
      <c r="C3198" s="12"/>
      <c r="D3198" s="28"/>
      <c r="E3198" s="28"/>
      <c r="F3198" s="28"/>
      <c r="G3198" s="10"/>
      <c r="H3198" s="15"/>
      <c r="I3198" s="10">
        <f t="shared" si="938"/>
        <v>0</v>
      </c>
    </row>
    <row r="3199" spans="1:13">
      <c r="A3199" t="s">
        <v>26</v>
      </c>
      <c r="B3199" s="11"/>
      <c r="C3199" s="12"/>
      <c r="D3199" s="28"/>
      <c r="E3199" s="28"/>
      <c r="F3199" s="28"/>
      <c r="G3199" s="33">
        <v>0.1</v>
      </c>
      <c r="H3199" s="15">
        <f>SUM(I3196:I3198)</f>
        <v>0</v>
      </c>
      <c r="I3199" s="10">
        <f t="shared" si="938"/>
        <v>0</v>
      </c>
    </row>
    <row r="3200" spans="1:13">
      <c r="B3200" s="11" t="s">
        <v>27</v>
      </c>
      <c r="C3200" s="12"/>
      <c r="D3200" s="28"/>
      <c r="E3200" s="28"/>
      <c r="F3200" s="28"/>
      <c r="G3200" s="10"/>
      <c r="H3200" s="15"/>
      <c r="I3200" s="10">
        <f t="shared" si="938"/>
        <v>0</v>
      </c>
    </row>
    <row r="3201" spans="2:13">
      <c r="B3201" s="11" t="s">
        <v>13</v>
      </c>
      <c r="C3201" s="12" t="s">
        <v>14</v>
      </c>
      <c r="D3201" s="28" t="s">
        <v>29</v>
      </c>
      <c r="E3201" s="28"/>
      <c r="F3201" s="28">
        <f>SUM(G3187:G3189)</f>
        <v>0</v>
      </c>
      <c r="G3201" s="34">
        <f>SUM(F3201)/20</f>
        <v>0</v>
      </c>
      <c r="H3201" s="23"/>
      <c r="I3201" s="10">
        <f t="shared" si="938"/>
        <v>0</v>
      </c>
    </row>
    <row r="3202" spans="2:13">
      <c r="B3202" s="11" t="s">
        <v>13</v>
      </c>
      <c r="C3202" s="12" t="s">
        <v>14</v>
      </c>
      <c r="D3202" s="28" t="s">
        <v>30</v>
      </c>
      <c r="E3202" s="28"/>
      <c r="F3202" s="28">
        <f>SUM(G3190:G3192)</f>
        <v>0</v>
      </c>
      <c r="G3202" s="34">
        <f>SUM(F3202)/10</f>
        <v>0</v>
      </c>
      <c r="H3202" s="23"/>
      <c r="I3202" s="10">
        <f t="shared" si="938"/>
        <v>0</v>
      </c>
    </row>
    <row r="3203" spans="2:13">
      <c r="B3203" s="11" t="s">
        <v>13</v>
      </c>
      <c r="C3203" s="12" t="s">
        <v>14</v>
      </c>
      <c r="D3203" s="28" t="s">
        <v>60</v>
      </c>
      <c r="E3203" s="28"/>
      <c r="F3203" s="81"/>
      <c r="G3203" s="34">
        <f>SUM(F3203)*0.25</f>
        <v>0</v>
      </c>
      <c r="H3203" s="23"/>
      <c r="I3203" s="10">
        <f t="shared" si="938"/>
        <v>0</v>
      </c>
    </row>
    <row r="3204" spans="2:13">
      <c r="B3204" s="11" t="s">
        <v>13</v>
      </c>
      <c r="C3204" s="12" t="s">
        <v>14</v>
      </c>
      <c r="D3204" s="28"/>
      <c r="E3204" s="28"/>
      <c r="F3204" s="28"/>
      <c r="G3204" s="34"/>
      <c r="H3204" s="23"/>
      <c r="I3204" s="10">
        <f t="shared" si="938"/>
        <v>0</v>
      </c>
    </row>
    <row r="3205" spans="2:13">
      <c r="B3205" s="11" t="s">
        <v>13</v>
      </c>
      <c r="C3205" s="12" t="s">
        <v>15</v>
      </c>
      <c r="D3205" s="28"/>
      <c r="E3205" s="28"/>
      <c r="F3205" s="28"/>
      <c r="G3205" s="34"/>
      <c r="H3205" s="23"/>
      <c r="I3205" s="10">
        <f t="shared" si="938"/>
        <v>0</v>
      </c>
    </row>
    <row r="3206" spans="2:13">
      <c r="B3206" s="11" t="s">
        <v>13</v>
      </c>
      <c r="C3206" s="12" t="s">
        <v>15</v>
      </c>
      <c r="D3206" s="28"/>
      <c r="E3206" s="28"/>
      <c r="F3206" s="28"/>
      <c r="G3206" s="34"/>
      <c r="H3206" s="23"/>
      <c r="I3206" s="10">
        <f t="shared" si="938"/>
        <v>0</v>
      </c>
    </row>
    <row r="3207" spans="2:13">
      <c r="B3207" s="11" t="s">
        <v>13</v>
      </c>
      <c r="C3207" s="12" t="s">
        <v>15</v>
      </c>
      <c r="D3207" s="28"/>
      <c r="E3207" s="28"/>
      <c r="F3207" s="28"/>
      <c r="G3207" s="34"/>
      <c r="H3207" s="23"/>
      <c r="I3207" s="10">
        <f t="shared" si="938"/>
        <v>0</v>
      </c>
    </row>
    <row r="3208" spans="2:13">
      <c r="B3208" s="11" t="s">
        <v>13</v>
      </c>
      <c r="C3208" s="12" t="s">
        <v>16</v>
      </c>
      <c r="D3208" s="28"/>
      <c r="E3208" s="28"/>
      <c r="F3208" s="28"/>
      <c r="G3208" s="34"/>
      <c r="H3208" s="23"/>
      <c r="I3208" s="10">
        <f t="shared" si="938"/>
        <v>0</v>
      </c>
    </row>
    <row r="3209" spans="2:13">
      <c r="B3209" s="11" t="s">
        <v>13</v>
      </c>
      <c r="C3209" s="12" t="s">
        <v>16</v>
      </c>
      <c r="D3209" s="28"/>
      <c r="E3209" s="28"/>
      <c r="F3209" s="28"/>
      <c r="G3209" s="34"/>
      <c r="H3209" s="23"/>
      <c r="I3209" s="10">
        <f t="shared" si="938"/>
        <v>0</v>
      </c>
    </row>
    <row r="3210" spans="2:13">
      <c r="B3210" s="11" t="s">
        <v>21</v>
      </c>
      <c r="C3210" s="12" t="s">
        <v>14</v>
      </c>
      <c r="D3210" s="28"/>
      <c r="E3210" s="28"/>
      <c r="F3210" s="28"/>
      <c r="G3210" s="22">
        <f>SUM(G3201:G3204)</f>
        <v>0</v>
      </c>
      <c r="H3210" s="15">
        <v>37.42</v>
      </c>
      <c r="I3210" s="10">
        <f t="shared" si="938"/>
        <v>0</v>
      </c>
      <c r="K3210" s="5">
        <f>SUM(G3210)*I3185</f>
        <v>0</v>
      </c>
    </row>
    <row r="3211" spans="2:13">
      <c r="B3211" s="11" t="s">
        <v>21</v>
      </c>
      <c r="C3211" s="12" t="s">
        <v>15</v>
      </c>
      <c r="D3211" s="28"/>
      <c r="E3211" s="28"/>
      <c r="F3211" s="28"/>
      <c r="G3211" s="22">
        <f>SUM(G3205:G3207)</f>
        <v>0</v>
      </c>
      <c r="H3211" s="15">
        <v>37.42</v>
      </c>
      <c r="I3211" s="10">
        <f t="shared" si="938"/>
        <v>0</v>
      </c>
      <c r="L3211" s="5">
        <f>SUM(G3211)*I3185</f>
        <v>0</v>
      </c>
    </row>
    <row r="3212" spans="2:13">
      <c r="B3212" s="11" t="s">
        <v>21</v>
      </c>
      <c r="C3212" s="12" t="s">
        <v>16</v>
      </c>
      <c r="D3212" s="28"/>
      <c r="E3212" s="28"/>
      <c r="F3212" s="28"/>
      <c r="G3212" s="22">
        <f>SUM(G3208:G3209)</f>
        <v>0</v>
      </c>
      <c r="H3212" s="15">
        <v>37.42</v>
      </c>
      <c r="I3212" s="10">
        <f t="shared" si="938"/>
        <v>0</v>
      </c>
      <c r="M3212" s="5">
        <f>SUM(G3212)*I3185</f>
        <v>0</v>
      </c>
    </row>
    <row r="3213" spans="2:13">
      <c r="B3213" s="11" t="s">
        <v>13</v>
      </c>
      <c r="C3213" s="12" t="s">
        <v>17</v>
      </c>
      <c r="D3213" s="28"/>
      <c r="E3213" s="28"/>
      <c r="F3213" s="28"/>
      <c r="G3213" s="34"/>
      <c r="H3213" s="15">
        <v>37.42</v>
      </c>
      <c r="I3213" s="10">
        <f t="shared" si="938"/>
        <v>0</v>
      </c>
      <c r="L3213" s="5">
        <f>SUM(G3213)*I3185</f>
        <v>0</v>
      </c>
    </row>
    <row r="3214" spans="2:13">
      <c r="B3214" s="11" t="s">
        <v>12</v>
      </c>
      <c r="C3214" s="12"/>
      <c r="D3214" s="28"/>
      <c r="E3214" s="28"/>
      <c r="F3214" s="28"/>
      <c r="G3214" s="10"/>
      <c r="H3214" s="15">
        <v>37.42</v>
      </c>
      <c r="I3214" s="10">
        <f t="shared" si="938"/>
        <v>0</v>
      </c>
    </row>
    <row r="3215" spans="2:13">
      <c r="B3215" s="11" t="s">
        <v>11</v>
      </c>
      <c r="C3215" s="12"/>
      <c r="D3215" s="28"/>
      <c r="E3215" s="28"/>
      <c r="F3215" s="28"/>
      <c r="G3215" s="10">
        <v>1</v>
      </c>
      <c r="H3215" s="15">
        <f>SUM(I3187:I3214)*0.01</f>
        <v>0</v>
      </c>
      <c r="I3215" s="10">
        <f>SUM(G3215*H3215)</f>
        <v>0</v>
      </c>
    </row>
    <row r="3216" spans="2:13" s="2" customFormat="1" ht="13.6">
      <c r="B3216" s="8" t="s">
        <v>10</v>
      </c>
      <c r="D3216" s="27"/>
      <c r="E3216" s="27"/>
      <c r="F3216" s="27"/>
      <c r="G3216" s="6">
        <f>SUM(G3210:G3213)</f>
        <v>0</v>
      </c>
      <c r="H3216" s="14"/>
      <c r="I3216" s="6">
        <f>SUM(I3187:I3215)</f>
        <v>0</v>
      </c>
      <c r="J3216" s="6">
        <f>SUM(I3216)*I3185</f>
        <v>0</v>
      </c>
      <c r="K3216" s="6">
        <f>SUM(K3210:K3215)</f>
        <v>0</v>
      </c>
      <c r="L3216" s="6">
        <f t="shared" ref="L3216" si="939">SUM(L3210:L3215)</f>
        <v>0</v>
      </c>
      <c r="M3216" s="6">
        <f t="shared" ref="M3216" si="940">SUM(M3210:M3215)</f>
        <v>0</v>
      </c>
    </row>
    <row r="3217" spans="1:13" ht="15.65">
      <c r="A3217" s="3" t="s">
        <v>9</v>
      </c>
      <c r="B3217" s="78">
        <f>'JMS SHEDULE OF WORKS'!D38</f>
        <v>0</v>
      </c>
      <c r="D3217" s="26">
        <f>'JMS SHEDULE OF WORKS'!F38</f>
        <v>0</v>
      </c>
      <c r="F3217" s="79">
        <f>'JMS SHEDULE OF WORKS'!I38</f>
        <v>0</v>
      </c>
      <c r="H3217" s="13" t="s">
        <v>22</v>
      </c>
      <c r="I3217" s="24">
        <f>'JMS SHEDULE OF WORKS'!G38</f>
        <v>0</v>
      </c>
    </row>
    <row r="3218" spans="1:13" s="2" customFormat="1" ht="13.6">
      <c r="A3218" s="77" t="str">
        <f>'JMS SHEDULE OF WORKS'!A38</f>
        <v>6897/36</v>
      </c>
      <c r="B3218" s="8" t="s">
        <v>3</v>
      </c>
      <c r="C3218" s="2" t="s">
        <v>4</v>
      </c>
      <c r="D3218" s="27" t="s">
        <v>5</v>
      </c>
      <c r="E3218" s="27" t="s">
        <v>5</v>
      </c>
      <c r="F3218" s="27" t="s">
        <v>23</v>
      </c>
      <c r="G3218" s="6" t="s">
        <v>6</v>
      </c>
      <c r="H3218" s="14" t="s">
        <v>7</v>
      </c>
      <c r="I3218" s="6" t="s">
        <v>8</v>
      </c>
      <c r="J3218" s="6"/>
      <c r="K3218" s="6" t="s">
        <v>18</v>
      </c>
      <c r="L3218" s="6" t="s">
        <v>19</v>
      </c>
      <c r="M3218" s="6" t="s">
        <v>20</v>
      </c>
    </row>
    <row r="3219" spans="1:13">
      <c r="A3219" s="30" t="s">
        <v>24</v>
      </c>
      <c r="B3219" s="11"/>
      <c r="C3219" s="12"/>
      <c r="D3219" s="28"/>
      <c r="E3219" s="28"/>
      <c r="F3219" s="28">
        <f t="shared" ref="F3219:F3224" si="941">SUM(D3219*E3219)</f>
        <v>0</v>
      </c>
      <c r="G3219" s="10"/>
      <c r="H3219" s="15"/>
      <c r="I3219" s="10">
        <f t="shared" ref="I3219:I3224" si="942">SUM(F3219*G3219)*H3219</f>
        <v>0</v>
      </c>
    </row>
    <row r="3220" spans="1:13">
      <c r="A3220" s="30" t="s">
        <v>24</v>
      </c>
      <c r="B3220" s="11"/>
      <c r="C3220" s="12"/>
      <c r="D3220" s="28"/>
      <c r="E3220" s="28"/>
      <c r="F3220" s="28">
        <f t="shared" si="941"/>
        <v>0</v>
      </c>
      <c r="G3220" s="10"/>
      <c r="H3220" s="15"/>
      <c r="I3220" s="10">
        <f t="shared" si="942"/>
        <v>0</v>
      </c>
    </row>
    <row r="3221" spans="1:13">
      <c r="A3221" s="30" t="s">
        <v>24</v>
      </c>
      <c r="B3221" s="11"/>
      <c r="C3221" s="12"/>
      <c r="D3221" s="28"/>
      <c r="E3221" s="28"/>
      <c r="F3221" s="28">
        <f t="shared" si="941"/>
        <v>0</v>
      </c>
      <c r="G3221" s="10"/>
      <c r="H3221" s="15"/>
      <c r="I3221" s="10">
        <f t="shared" si="942"/>
        <v>0</v>
      </c>
    </row>
    <row r="3222" spans="1:13">
      <c r="A3222" s="31" t="s">
        <v>25</v>
      </c>
      <c r="B3222" s="11"/>
      <c r="C3222" s="12"/>
      <c r="D3222" s="28"/>
      <c r="E3222" s="28"/>
      <c r="F3222" s="28">
        <f t="shared" si="941"/>
        <v>0</v>
      </c>
      <c r="G3222" s="10"/>
      <c r="H3222" s="15"/>
      <c r="I3222" s="10">
        <f t="shared" si="942"/>
        <v>0</v>
      </c>
    </row>
    <row r="3223" spans="1:13">
      <c r="A3223" s="31" t="s">
        <v>25</v>
      </c>
      <c r="B3223" s="11"/>
      <c r="C3223" s="12"/>
      <c r="D3223" s="28"/>
      <c r="E3223" s="28"/>
      <c r="F3223" s="28">
        <f t="shared" si="941"/>
        <v>0</v>
      </c>
      <c r="G3223" s="10"/>
      <c r="H3223" s="15"/>
      <c r="I3223" s="10">
        <f t="shared" si="942"/>
        <v>0</v>
      </c>
    </row>
    <row r="3224" spans="1:13">
      <c r="A3224" s="31" t="s">
        <v>25</v>
      </c>
      <c r="B3224" s="11"/>
      <c r="C3224" s="12"/>
      <c r="D3224" s="28"/>
      <c r="E3224" s="28"/>
      <c r="F3224" s="28">
        <f t="shared" si="941"/>
        <v>0</v>
      </c>
      <c r="G3224" s="10"/>
      <c r="H3224" s="15"/>
      <c r="I3224" s="10">
        <f t="shared" si="942"/>
        <v>0</v>
      </c>
    </row>
    <row r="3225" spans="1:13">
      <c r="A3225" s="31" t="s">
        <v>39</v>
      </c>
      <c r="B3225" s="11"/>
      <c r="C3225" s="12"/>
      <c r="D3225" s="28"/>
      <c r="E3225" s="28"/>
      <c r="F3225" s="28"/>
      <c r="G3225" s="10"/>
      <c r="H3225" s="15"/>
      <c r="I3225" s="10">
        <f t="shared" ref="I3225:I3227" si="943">SUM(G3225*H3225)</f>
        <v>0</v>
      </c>
    </row>
    <row r="3226" spans="1:13">
      <c r="A3226" s="31" t="s">
        <v>39</v>
      </c>
      <c r="B3226" s="11"/>
      <c r="C3226" s="12"/>
      <c r="D3226" s="28"/>
      <c r="E3226" s="28"/>
      <c r="F3226" s="28"/>
      <c r="G3226" s="10"/>
      <c r="H3226" s="15"/>
      <c r="I3226" s="10">
        <f t="shared" si="943"/>
        <v>0</v>
      </c>
    </row>
    <row r="3227" spans="1:13">
      <c r="A3227" s="31" t="s">
        <v>39</v>
      </c>
      <c r="B3227" s="11"/>
      <c r="C3227" s="12"/>
      <c r="D3227" s="28"/>
      <c r="E3227" s="28"/>
      <c r="F3227" s="28"/>
      <c r="G3227" s="10"/>
      <c r="H3227" s="15"/>
      <c r="I3227" s="10">
        <f t="shared" si="943"/>
        <v>0</v>
      </c>
    </row>
    <row r="3228" spans="1:13">
      <c r="A3228" s="32" t="s">
        <v>28</v>
      </c>
      <c r="B3228" s="11"/>
      <c r="C3228" s="12"/>
      <c r="D3228" s="28"/>
      <c r="E3228" s="28"/>
      <c r="F3228" s="28"/>
      <c r="G3228" s="10"/>
      <c r="H3228" s="15"/>
      <c r="I3228" s="10">
        <f t="shared" ref="I3228:I3246" si="944">SUM(G3228*H3228)</f>
        <v>0</v>
      </c>
    </row>
    <row r="3229" spans="1:13">
      <c r="A3229" s="32" t="s">
        <v>28</v>
      </c>
      <c r="B3229" s="11"/>
      <c r="C3229" s="12"/>
      <c r="D3229" s="28"/>
      <c r="E3229" s="28"/>
      <c r="F3229" s="28"/>
      <c r="G3229" s="10"/>
      <c r="H3229" s="15"/>
      <c r="I3229" s="10">
        <f t="shared" si="944"/>
        <v>0</v>
      </c>
    </row>
    <row r="3230" spans="1:13">
      <c r="A3230" s="32" t="s">
        <v>28</v>
      </c>
      <c r="B3230" s="11"/>
      <c r="C3230" s="12"/>
      <c r="D3230" s="28"/>
      <c r="E3230" s="28"/>
      <c r="F3230" s="28"/>
      <c r="G3230" s="10"/>
      <c r="H3230" s="15"/>
      <c r="I3230" s="10">
        <f t="shared" si="944"/>
        <v>0</v>
      </c>
    </row>
    <row r="3231" spans="1:13">
      <c r="A3231" t="s">
        <v>26</v>
      </c>
      <c r="B3231" s="11"/>
      <c r="C3231" s="12"/>
      <c r="D3231" s="28"/>
      <c r="E3231" s="28"/>
      <c r="F3231" s="28"/>
      <c r="G3231" s="33">
        <v>0.1</v>
      </c>
      <c r="H3231" s="15">
        <f>SUM(I3228:I3230)</f>
        <v>0</v>
      </c>
      <c r="I3231" s="10">
        <f t="shared" si="944"/>
        <v>0</v>
      </c>
    </row>
    <row r="3232" spans="1:13">
      <c r="B3232" s="11" t="s">
        <v>27</v>
      </c>
      <c r="C3232" s="12"/>
      <c r="D3232" s="28"/>
      <c r="E3232" s="28"/>
      <c r="F3232" s="28"/>
      <c r="G3232" s="10"/>
      <c r="H3232" s="15"/>
      <c r="I3232" s="10">
        <f t="shared" si="944"/>
        <v>0</v>
      </c>
    </row>
    <row r="3233" spans="2:13">
      <c r="B3233" s="11" t="s">
        <v>13</v>
      </c>
      <c r="C3233" s="12" t="s">
        <v>14</v>
      </c>
      <c r="D3233" s="28" t="s">
        <v>29</v>
      </c>
      <c r="E3233" s="28"/>
      <c r="F3233" s="28">
        <f>SUM(G3219:G3221)</f>
        <v>0</v>
      </c>
      <c r="G3233" s="34">
        <f>SUM(F3233)/20</f>
        <v>0</v>
      </c>
      <c r="H3233" s="23"/>
      <c r="I3233" s="10">
        <f t="shared" si="944"/>
        <v>0</v>
      </c>
    </row>
    <row r="3234" spans="2:13">
      <c r="B3234" s="11" t="s">
        <v>13</v>
      </c>
      <c r="C3234" s="12" t="s">
        <v>14</v>
      </c>
      <c r="D3234" s="28" t="s">
        <v>30</v>
      </c>
      <c r="E3234" s="28"/>
      <c r="F3234" s="28">
        <f>SUM(G3222:G3224)</f>
        <v>0</v>
      </c>
      <c r="G3234" s="34">
        <f>SUM(F3234)/10</f>
        <v>0</v>
      </c>
      <c r="H3234" s="23"/>
      <c r="I3234" s="10">
        <f t="shared" si="944"/>
        <v>0</v>
      </c>
    </row>
    <row r="3235" spans="2:13">
      <c r="B3235" s="11" t="s">
        <v>13</v>
      </c>
      <c r="C3235" s="12" t="s">
        <v>14</v>
      </c>
      <c r="D3235" s="28" t="s">
        <v>60</v>
      </c>
      <c r="E3235" s="28"/>
      <c r="F3235" s="81"/>
      <c r="G3235" s="34">
        <f>SUM(F3235)*0.25</f>
        <v>0</v>
      </c>
      <c r="H3235" s="23"/>
      <c r="I3235" s="10">
        <f t="shared" si="944"/>
        <v>0</v>
      </c>
    </row>
    <row r="3236" spans="2:13">
      <c r="B3236" s="11" t="s">
        <v>13</v>
      </c>
      <c r="C3236" s="12" t="s">
        <v>14</v>
      </c>
      <c r="D3236" s="28"/>
      <c r="E3236" s="28"/>
      <c r="F3236" s="28"/>
      <c r="G3236" s="34"/>
      <c r="H3236" s="23"/>
      <c r="I3236" s="10">
        <f t="shared" si="944"/>
        <v>0</v>
      </c>
    </row>
    <row r="3237" spans="2:13">
      <c r="B3237" s="11" t="s">
        <v>13</v>
      </c>
      <c r="C3237" s="12" t="s">
        <v>15</v>
      </c>
      <c r="D3237" s="28"/>
      <c r="E3237" s="28"/>
      <c r="F3237" s="28"/>
      <c r="G3237" s="34"/>
      <c r="H3237" s="23"/>
      <c r="I3237" s="10">
        <f t="shared" si="944"/>
        <v>0</v>
      </c>
    </row>
    <row r="3238" spans="2:13">
      <c r="B3238" s="11" t="s">
        <v>13</v>
      </c>
      <c r="C3238" s="12" t="s">
        <v>15</v>
      </c>
      <c r="D3238" s="28"/>
      <c r="E3238" s="28"/>
      <c r="F3238" s="28"/>
      <c r="G3238" s="34"/>
      <c r="H3238" s="23"/>
      <c r="I3238" s="10">
        <f t="shared" si="944"/>
        <v>0</v>
      </c>
    </row>
    <row r="3239" spans="2:13">
      <c r="B3239" s="11" t="s">
        <v>13</v>
      </c>
      <c r="C3239" s="12" t="s">
        <v>15</v>
      </c>
      <c r="D3239" s="28"/>
      <c r="E3239" s="28"/>
      <c r="F3239" s="28"/>
      <c r="G3239" s="34"/>
      <c r="H3239" s="23"/>
      <c r="I3239" s="10">
        <f t="shared" si="944"/>
        <v>0</v>
      </c>
    </row>
    <row r="3240" spans="2:13">
      <c r="B3240" s="11" t="s">
        <v>13</v>
      </c>
      <c r="C3240" s="12" t="s">
        <v>16</v>
      </c>
      <c r="D3240" s="28"/>
      <c r="E3240" s="28"/>
      <c r="F3240" s="28"/>
      <c r="G3240" s="34"/>
      <c r="H3240" s="23"/>
      <c r="I3240" s="10">
        <f t="shared" si="944"/>
        <v>0</v>
      </c>
    </row>
    <row r="3241" spans="2:13">
      <c r="B3241" s="11" t="s">
        <v>13</v>
      </c>
      <c r="C3241" s="12" t="s">
        <v>16</v>
      </c>
      <c r="D3241" s="28"/>
      <c r="E3241" s="28"/>
      <c r="F3241" s="28"/>
      <c r="G3241" s="34"/>
      <c r="H3241" s="23"/>
      <c r="I3241" s="10">
        <f t="shared" si="944"/>
        <v>0</v>
      </c>
    </row>
    <row r="3242" spans="2:13">
      <c r="B3242" s="11" t="s">
        <v>21</v>
      </c>
      <c r="C3242" s="12" t="s">
        <v>14</v>
      </c>
      <c r="D3242" s="28"/>
      <c r="E3242" s="28"/>
      <c r="F3242" s="28"/>
      <c r="G3242" s="22">
        <f>SUM(G3233:G3236)</f>
        <v>0</v>
      </c>
      <c r="H3242" s="15">
        <v>37.42</v>
      </c>
      <c r="I3242" s="10">
        <f t="shared" si="944"/>
        <v>0</v>
      </c>
      <c r="K3242" s="5">
        <f>SUM(G3242)*I3217</f>
        <v>0</v>
      </c>
    </row>
    <row r="3243" spans="2:13">
      <c r="B3243" s="11" t="s">
        <v>21</v>
      </c>
      <c r="C3243" s="12" t="s">
        <v>15</v>
      </c>
      <c r="D3243" s="28"/>
      <c r="E3243" s="28"/>
      <c r="F3243" s="28"/>
      <c r="G3243" s="22">
        <f>SUM(G3237:G3239)</f>
        <v>0</v>
      </c>
      <c r="H3243" s="15">
        <v>37.42</v>
      </c>
      <c r="I3243" s="10">
        <f t="shared" si="944"/>
        <v>0</v>
      </c>
      <c r="L3243" s="5">
        <f>SUM(G3243)*I3217</f>
        <v>0</v>
      </c>
    </row>
    <row r="3244" spans="2:13">
      <c r="B3244" s="11" t="s">
        <v>21</v>
      </c>
      <c r="C3244" s="12" t="s">
        <v>16</v>
      </c>
      <c r="D3244" s="28"/>
      <c r="E3244" s="28"/>
      <c r="F3244" s="28"/>
      <c r="G3244" s="22">
        <f>SUM(G3240:G3241)</f>
        <v>0</v>
      </c>
      <c r="H3244" s="15">
        <v>37.42</v>
      </c>
      <c r="I3244" s="10">
        <f t="shared" si="944"/>
        <v>0</v>
      </c>
      <c r="M3244" s="5">
        <f>SUM(G3244)*I3217</f>
        <v>0</v>
      </c>
    </row>
    <row r="3245" spans="2:13">
      <c r="B3245" s="11" t="s">
        <v>13</v>
      </c>
      <c r="C3245" s="12" t="s">
        <v>17</v>
      </c>
      <c r="D3245" s="28"/>
      <c r="E3245" s="28"/>
      <c r="F3245" s="28"/>
      <c r="G3245" s="34"/>
      <c r="H3245" s="15">
        <v>37.42</v>
      </c>
      <c r="I3245" s="10">
        <f t="shared" si="944"/>
        <v>0</v>
      </c>
      <c r="L3245" s="5">
        <f>SUM(G3245)*I3217</f>
        <v>0</v>
      </c>
    </row>
    <row r="3246" spans="2:13">
      <c r="B3246" s="11" t="s">
        <v>12</v>
      </c>
      <c r="C3246" s="12"/>
      <c r="D3246" s="28"/>
      <c r="E3246" s="28"/>
      <c r="F3246" s="28"/>
      <c r="G3246" s="10"/>
      <c r="H3246" s="15">
        <v>37.42</v>
      </c>
      <c r="I3246" s="10">
        <f t="shared" si="944"/>
        <v>0</v>
      </c>
    </row>
    <row r="3247" spans="2:13">
      <c r="B3247" s="11" t="s">
        <v>11</v>
      </c>
      <c r="C3247" s="12"/>
      <c r="D3247" s="28"/>
      <c r="E3247" s="28"/>
      <c r="F3247" s="28"/>
      <c r="G3247" s="10">
        <v>1</v>
      </c>
      <c r="H3247" s="15">
        <f>SUM(I3219:I3246)*0.01</f>
        <v>0</v>
      </c>
      <c r="I3247" s="10">
        <f>SUM(G3247*H3247)</f>
        <v>0</v>
      </c>
    </row>
    <row r="3248" spans="2:13" s="2" customFormat="1" ht="13.6">
      <c r="B3248" s="8" t="s">
        <v>10</v>
      </c>
      <c r="D3248" s="27"/>
      <c r="E3248" s="27"/>
      <c r="F3248" s="27"/>
      <c r="G3248" s="6">
        <f>SUM(G3242:G3245)</f>
        <v>0</v>
      </c>
      <c r="H3248" s="14"/>
      <c r="I3248" s="6">
        <f>SUM(I3219:I3247)</f>
        <v>0</v>
      </c>
      <c r="J3248" s="6">
        <f>SUM(I3248)*I3217</f>
        <v>0</v>
      </c>
      <c r="K3248" s="6">
        <f>SUM(K3242:K3247)</f>
        <v>0</v>
      </c>
      <c r="L3248" s="6">
        <f t="shared" ref="L3248" si="945">SUM(L3242:L3247)</f>
        <v>0</v>
      </c>
      <c r="M3248" s="6">
        <f t="shared" ref="M3248" si="946">SUM(M3242:M3247)</f>
        <v>0</v>
      </c>
    </row>
    <row r="3249" spans="1:13" ht="15.65">
      <c r="A3249" s="3" t="s">
        <v>9</v>
      </c>
      <c r="B3249" s="78">
        <f>'JMS SHEDULE OF WORKS'!D39</f>
        <v>0</v>
      </c>
      <c r="D3249" s="26">
        <f>'JMS SHEDULE OF WORKS'!F39</f>
        <v>0</v>
      </c>
      <c r="F3249" s="79">
        <f>'JMS SHEDULE OF WORKS'!I39</f>
        <v>0</v>
      </c>
      <c r="H3249" s="13" t="s">
        <v>22</v>
      </c>
      <c r="I3249" s="24">
        <f>'JMS SHEDULE OF WORKS'!G39</f>
        <v>0</v>
      </c>
    </row>
    <row r="3250" spans="1:13" s="2" customFormat="1" ht="13.6">
      <c r="A3250" s="77" t="str">
        <f>'JMS SHEDULE OF WORKS'!A39</f>
        <v>6897/37</v>
      </c>
      <c r="B3250" s="8" t="s">
        <v>3</v>
      </c>
      <c r="C3250" s="2" t="s">
        <v>4</v>
      </c>
      <c r="D3250" s="27" t="s">
        <v>5</v>
      </c>
      <c r="E3250" s="27" t="s">
        <v>5</v>
      </c>
      <c r="F3250" s="27" t="s">
        <v>23</v>
      </c>
      <c r="G3250" s="6" t="s">
        <v>6</v>
      </c>
      <c r="H3250" s="14" t="s">
        <v>7</v>
      </c>
      <c r="I3250" s="6" t="s">
        <v>8</v>
      </c>
      <c r="J3250" s="6"/>
      <c r="K3250" s="6" t="s">
        <v>18</v>
      </c>
      <c r="L3250" s="6" t="s">
        <v>19</v>
      </c>
      <c r="M3250" s="6" t="s">
        <v>20</v>
      </c>
    </row>
    <row r="3251" spans="1:13">
      <c r="A3251" s="30" t="s">
        <v>24</v>
      </c>
      <c r="B3251" s="11"/>
      <c r="C3251" s="12"/>
      <c r="D3251" s="28"/>
      <c r="E3251" s="28"/>
      <c r="F3251" s="28">
        <f t="shared" ref="F3251:F3256" si="947">SUM(D3251*E3251)</f>
        <v>0</v>
      </c>
      <c r="G3251" s="10"/>
      <c r="H3251" s="15"/>
      <c r="I3251" s="10">
        <f t="shared" ref="I3251:I3256" si="948">SUM(F3251*G3251)*H3251</f>
        <v>0</v>
      </c>
    </row>
    <row r="3252" spans="1:13">
      <c r="A3252" s="30" t="s">
        <v>24</v>
      </c>
      <c r="B3252" s="11"/>
      <c r="C3252" s="12"/>
      <c r="D3252" s="28"/>
      <c r="E3252" s="28"/>
      <c r="F3252" s="28">
        <f t="shared" si="947"/>
        <v>0</v>
      </c>
      <c r="G3252" s="10"/>
      <c r="H3252" s="15"/>
      <c r="I3252" s="10">
        <f t="shared" si="948"/>
        <v>0</v>
      </c>
    </row>
    <row r="3253" spans="1:13">
      <c r="A3253" s="30" t="s">
        <v>24</v>
      </c>
      <c r="B3253" s="11"/>
      <c r="C3253" s="12"/>
      <c r="D3253" s="28"/>
      <c r="E3253" s="28"/>
      <c r="F3253" s="28">
        <f t="shared" si="947"/>
        <v>0</v>
      </c>
      <c r="G3253" s="10"/>
      <c r="H3253" s="15"/>
      <c r="I3253" s="10">
        <f t="shared" si="948"/>
        <v>0</v>
      </c>
    </row>
    <row r="3254" spans="1:13">
      <c r="A3254" s="31" t="s">
        <v>25</v>
      </c>
      <c r="B3254" s="11"/>
      <c r="C3254" s="12"/>
      <c r="D3254" s="28"/>
      <c r="E3254" s="28"/>
      <c r="F3254" s="28">
        <f t="shared" si="947"/>
        <v>0</v>
      </c>
      <c r="G3254" s="10"/>
      <c r="H3254" s="15"/>
      <c r="I3254" s="10">
        <f t="shared" si="948"/>
        <v>0</v>
      </c>
    </row>
    <row r="3255" spans="1:13">
      <c r="A3255" s="31" t="s">
        <v>25</v>
      </c>
      <c r="B3255" s="11"/>
      <c r="C3255" s="12"/>
      <c r="D3255" s="28"/>
      <c r="E3255" s="28"/>
      <c r="F3255" s="28">
        <f t="shared" si="947"/>
        <v>0</v>
      </c>
      <c r="G3255" s="10"/>
      <c r="H3255" s="15"/>
      <c r="I3255" s="10">
        <f t="shared" si="948"/>
        <v>0</v>
      </c>
    </row>
    <row r="3256" spans="1:13">
      <c r="A3256" s="31" t="s">
        <v>25</v>
      </c>
      <c r="B3256" s="11"/>
      <c r="C3256" s="12"/>
      <c r="D3256" s="28"/>
      <c r="E3256" s="28"/>
      <c r="F3256" s="28">
        <f t="shared" si="947"/>
        <v>0</v>
      </c>
      <c r="G3256" s="10"/>
      <c r="H3256" s="15"/>
      <c r="I3256" s="10">
        <f t="shared" si="948"/>
        <v>0</v>
      </c>
    </row>
    <row r="3257" spans="1:13">
      <c r="A3257" s="31" t="s">
        <v>39</v>
      </c>
      <c r="B3257" s="11"/>
      <c r="C3257" s="12"/>
      <c r="D3257" s="28"/>
      <c r="E3257" s="28"/>
      <c r="F3257" s="28"/>
      <c r="G3257" s="10"/>
      <c r="H3257" s="15"/>
      <c r="I3257" s="10">
        <f t="shared" ref="I3257:I3259" si="949">SUM(G3257*H3257)</f>
        <v>0</v>
      </c>
    </row>
    <row r="3258" spans="1:13">
      <c r="A3258" s="31" t="s">
        <v>39</v>
      </c>
      <c r="B3258" s="11"/>
      <c r="C3258" s="12"/>
      <c r="D3258" s="28"/>
      <c r="E3258" s="28"/>
      <c r="F3258" s="28"/>
      <c r="G3258" s="10"/>
      <c r="H3258" s="15"/>
      <c r="I3258" s="10">
        <f t="shared" si="949"/>
        <v>0</v>
      </c>
    </row>
    <row r="3259" spans="1:13">
      <c r="A3259" s="31" t="s">
        <v>39</v>
      </c>
      <c r="B3259" s="11"/>
      <c r="C3259" s="12"/>
      <c r="D3259" s="28"/>
      <c r="E3259" s="28"/>
      <c r="F3259" s="28"/>
      <c r="G3259" s="10"/>
      <c r="H3259" s="15"/>
      <c r="I3259" s="10">
        <f t="shared" si="949"/>
        <v>0</v>
      </c>
    </row>
    <row r="3260" spans="1:13">
      <c r="A3260" s="32" t="s">
        <v>28</v>
      </c>
      <c r="B3260" s="11"/>
      <c r="C3260" s="12"/>
      <c r="D3260" s="28"/>
      <c r="E3260" s="28"/>
      <c r="F3260" s="28"/>
      <c r="G3260" s="10"/>
      <c r="H3260" s="15"/>
      <c r="I3260" s="10">
        <f t="shared" ref="I3260:I3278" si="950">SUM(G3260*H3260)</f>
        <v>0</v>
      </c>
    </row>
    <row r="3261" spans="1:13">
      <c r="A3261" s="32" t="s">
        <v>28</v>
      </c>
      <c r="B3261" s="11"/>
      <c r="C3261" s="12"/>
      <c r="D3261" s="28"/>
      <c r="E3261" s="28"/>
      <c r="F3261" s="28"/>
      <c r="G3261" s="10"/>
      <c r="H3261" s="15"/>
      <c r="I3261" s="10">
        <f t="shared" si="950"/>
        <v>0</v>
      </c>
    </row>
    <row r="3262" spans="1:13">
      <c r="A3262" s="32" t="s">
        <v>28</v>
      </c>
      <c r="B3262" s="11"/>
      <c r="C3262" s="12"/>
      <c r="D3262" s="28"/>
      <c r="E3262" s="28"/>
      <c r="F3262" s="28"/>
      <c r="G3262" s="10"/>
      <c r="H3262" s="15"/>
      <c r="I3262" s="10">
        <f t="shared" si="950"/>
        <v>0</v>
      </c>
    </row>
    <row r="3263" spans="1:13">
      <c r="A3263" t="s">
        <v>26</v>
      </c>
      <c r="B3263" s="11"/>
      <c r="C3263" s="12"/>
      <c r="D3263" s="28"/>
      <c r="E3263" s="28"/>
      <c r="F3263" s="28"/>
      <c r="G3263" s="33">
        <v>0.1</v>
      </c>
      <c r="H3263" s="15">
        <f>SUM(I3260:I3262)</f>
        <v>0</v>
      </c>
      <c r="I3263" s="10">
        <f t="shared" si="950"/>
        <v>0</v>
      </c>
    </row>
    <row r="3264" spans="1:13">
      <c r="B3264" s="11" t="s">
        <v>27</v>
      </c>
      <c r="C3264" s="12"/>
      <c r="D3264" s="28"/>
      <c r="E3264" s="28"/>
      <c r="F3264" s="28"/>
      <c r="G3264" s="10"/>
      <c r="H3264" s="15"/>
      <c r="I3264" s="10">
        <f t="shared" si="950"/>
        <v>0</v>
      </c>
    </row>
    <row r="3265" spans="2:13">
      <c r="B3265" s="11" t="s">
        <v>13</v>
      </c>
      <c r="C3265" s="12" t="s">
        <v>14</v>
      </c>
      <c r="D3265" s="28" t="s">
        <v>29</v>
      </c>
      <c r="E3265" s="28"/>
      <c r="F3265" s="28">
        <f>SUM(G3251:G3253)</f>
        <v>0</v>
      </c>
      <c r="G3265" s="34">
        <f>SUM(F3265)/20</f>
        <v>0</v>
      </c>
      <c r="H3265" s="23"/>
      <c r="I3265" s="10">
        <f t="shared" si="950"/>
        <v>0</v>
      </c>
    </row>
    <row r="3266" spans="2:13">
      <c r="B3266" s="11" t="s">
        <v>13</v>
      </c>
      <c r="C3266" s="12" t="s">
        <v>14</v>
      </c>
      <c r="D3266" s="28" t="s">
        <v>30</v>
      </c>
      <c r="E3266" s="28"/>
      <c r="F3266" s="28">
        <f>SUM(G3254:G3256)</f>
        <v>0</v>
      </c>
      <c r="G3266" s="34">
        <f>SUM(F3266)/10</f>
        <v>0</v>
      </c>
      <c r="H3266" s="23"/>
      <c r="I3266" s="10">
        <f t="shared" si="950"/>
        <v>0</v>
      </c>
    </row>
    <row r="3267" spans="2:13">
      <c r="B3267" s="11" t="s">
        <v>13</v>
      </c>
      <c r="C3267" s="12" t="s">
        <v>14</v>
      </c>
      <c r="D3267" s="28" t="s">
        <v>60</v>
      </c>
      <c r="E3267" s="28"/>
      <c r="F3267" s="81"/>
      <c r="G3267" s="34">
        <f>SUM(F3267)*0.25</f>
        <v>0</v>
      </c>
      <c r="H3267" s="23"/>
      <c r="I3267" s="10">
        <f t="shared" si="950"/>
        <v>0</v>
      </c>
    </row>
    <row r="3268" spans="2:13">
      <c r="B3268" s="11" t="s">
        <v>13</v>
      </c>
      <c r="C3268" s="12" t="s">
        <v>14</v>
      </c>
      <c r="D3268" s="28"/>
      <c r="E3268" s="28"/>
      <c r="F3268" s="28"/>
      <c r="G3268" s="34"/>
      <c r="H3268" s="23"/>
      <c r="I3268" s="10">
        <f t="shared" si="950"/>
        <v>0</v>
      </c>
    </row>
    <row r="3269" spans="2:13">
      <c r="B3269" s="11" t="s">
        <v>13</v>
      </c>
      <c r="C3269" s="12" t="s">
        <v>15</v>
      </c>
      <c r="D3269" s="28"/>
      <c r="E3269" s="28"/>
      <c r="F3269" s="28"/>
      <c r="G3269" s="34"/>
      <c r="H3269" s="23"/>
      <c r="I3269" s="10">
        <f t="shared" si="950"/>
        <v>0</v>
      </c>
    </row>
    <row r="3270" spans="2:13">
      <c r="B3270" s="11" t="s">
        <v>13</v>
      </c>
      <c r="C3270" s="12" t="s">
        <v>15</v>
      </c>
      <c r="D3270" s="28"/>
      <c r="E3270" s="28"/>
      <c r="F3270" s="28"/>
      <c r="G3270" s="34"/>
      <c r="H3270" s="23"/>
      <c r="I3270" s="10">
        <f t="shared" si="950"/>
        <v>0</v>
      </c>
    </row>
    <row r="3271" spans="2:13">
      <c r="B3271" s="11" t="s">
        <v>13</v>
      </c>
      <c r="C3271" s="12" t="s">
        <v>15</v>
      </c>
      <c r="D3271" s="28"/>
      <c r="E3271" s="28"/>
      <c r="F3271" s="28"/>
      <c r="G3271" s="34"/>
      <c r="H3271" s="23"/>
      <c r="I3271" s="10">
        <f t="shared" si="950"/>
        <v>0</v>
      </c>
    </row>
    <row r="3272" spans="2:13">
      <c r="B3272" s="11" t="s">
        <v>13</v>
      </c>
      <c r="C3272" s="12" t="s">
        <v>16</v>
      </c>
      <c r="D3272" s="28"/>
      <c r="E3272" s="28"/>
      <c r="F3272" s="28"/>
      <c r="G3272" s="34"/>
      <c r="H3272" s="23"/>
      <c r="I3272" s="10">
        <f t="shared" si="950"/>
        <v>0</v>
      </c>
    </row>
    <row r="3273" spans="2:13">
      <c r="B3273" s="11" t="s">
        <v>13</v>
      </c>
      <c r="C3273" s="12" t="s">
        <v>16</v>
      </c>
      <c r="D3273" s="28"/>
      <c r="E3273" s="28"/>
      <c r="F3273" s="28"/>
      <c r="G3273" s="34"/>
      <c r="H3273" s="23"/>
      <c r="I3273" s="10">
        <f t="shared" si="950"/>
        <v>0</v>
      </c>
    </row>
    <row r="3274" spans="2:13">
      <c r="B3274" s="11" t="s">
        <v>21</v>
      </c>
      <c r="C3274" s="12" t="s">
        <v>14</v>
      </c>
      <c r="D3274" s="28"/>
      <c r="E3274" s="28"/>
      <c r="F3274" s="28"/>
      <c r="G3274" s="22">
        <f>SUM(G3265:G3268)</f>
        <v>0</v>
      </c>
      <c r="H3274" s="15">
        <v>37.42</v>
      </c>
      <c r="I3274" s="10">
        <f t="shared" si="950"/>
        <v>0</v>
      </c>
      <c r="K3274" s="5">
        <f>SUM(G3274)*I3249</f>
        <v>0</v>
      </c>
    </row>
    <row r="3275" spans="2:13">
      <c r="B3275" s="11" t="s">
        <v>21</v>
      </c>
      <c r="C3275" s="12" t="s">
        <v>15</v>
      </c>
      <c r="D3275" s="28"/>
      <c r="E3275" s="28"/>
      <c r="F3275" s="28"/>
      <c r="G3275" s="22">
        <f>SUM(G3269:G3271)</f>
        <v>0</v>
      </c>
      <c r="H3275" s="15">
        <v>37.42</v>
      </c>
      <c r="I3275" s="10">
        <f t="shared" si="950"/>
        <v>0</v>
      </c>
      <c r="L3275" s="5">
        <f>SUM(G3275)*I3249</f>
        <v>0</v>
      </c>
    </row>
    <row r="3276" spans="2:13">
      <c r="B3276" s="11" t="s">
        <v>21</v>
      </c>
      <c r="C3276" s="12" t="s">
        <v>16</v>
      </c>
      <c r="D3276" s="28"/>
      <c r="E3276" s="28"/>
      <c r="F3276" s="28"/>
      <c r="G3276" s="22">
        <f>SUM(G3272:G3273)</f>
        <v>0</v>
      </c>
      <c r="H3276" s="15">
        <v>37.42</v>
      </c>
      <c r="I3276" s="10">
        <f t="shared" si="950"/>
        <v>0</v>
      </c>
      <c r="M3276" s="5">
        <f>SUM(G3276)*I3249</f>
        <v>0</v>
      </c>
    </row>
    <row r="3277" spans="2:13">
      <c r="B3277" s="11" t="s">
        <v>13</v>
      </c>
      <c r="C3277" s="12" t="s">
        <v>17</v>
      </c>
      <c r="D3277" s="28"/>
      <c r="E3277" s="28"/>
      <c r="F3277" s="28"/>
      <c r="G3277" s="34"/>
      <c r="H3277" s="15">
        <v>37.42</v>
      </c>
      <c r="I3277" s="10">
        <f t="shared" si="950"/>
        <v>0</v>
      </c>
      <c r="L3277" s="5">
        <f>SUM(G3277)*I3249</f>
        <v>0</v>
      </c>
    </row>
    <row r="3278" spans="2:13">
      <c r="B3278" s="11" t="s">
        <v>12</v>
      </c>
      <c r="C3278" s="12"/>
      <c r="D3278" s="28"/>
      <c r="E3278" s="28"/>
      <c r="F3278" s="28"/>
      <c r="G3278" s="10"/>
      <c r="H3278" s="15">
        <v>37.42</v>
      </c>
      <c r="I3278" s="10">
        <f t="shared" si="950"/>
        <v>0</v>
      </c>
    </row>
    <row r="3279" spans="2:13">
      <c r="B3279" s="11" t="s">
        <v>11</v>
      </c>
      <c r="C3279" s="12"/>
      <c r="D3279" s="28"/>
      <c r="E3279" s="28"/>
      <c r="F3279" s="28"/>
      <c r="G3279" s="10">
        <v>1</v>
      </c>
      <c r="H3279" s="15">
        <f>SUM(I3251:I3278)*0.01</f>
        <v>0</v>
      </c>
      <c r="I3279" s="10">
        <f>SUM(G3279*H3279)</f>
        <v>0</v>
      </c>
    </row>
    <row r="3280" spans="2:13" s="2" customFormat="1" ht="13.6">
      <c r="B3280" s="8" t="s">
        <v>10</v>
      </c>
      <c r="D3280" s="27"/>
      <c r="E3280" s="27"/>
      <c r="F3280" s="27"/>
      <c r="G3280" s="6">
        <f>SUM(G3274:G3277)</f>
        <v>0</v>
      </c>
      <c r="H3280" s="14"/>
      <c r="I3280" s="6">
        <f>SUM(I3251:I3279)</f>
        <v>0</v>
      </c>
      <c r="J3280" s="6">
        <f>SUM(I3280)*I3249</f>
        <v>0</v>
      </c>
      <c r="K3280" s="6">
        <f>SUM(K3274:K3279)</f>
        <v>0</v>
      </c>
      <c r="L3280" s="6">
        <f t="shared" ref="L3280" si="951">SUM(L3274:L3279)</f>
        <v>0</v>
      </c>
      <c r="M3280" s="6">
        <f t="shared" ref="M3280" si="952">SUM(M3274:M3279)</f>
        <v>0</v>
      </c>
    </row>
    <row r="3281" spans="1:13" ht="15.65">
      <c r="A3281" s="3" t="s">
        <v>9</v>
      </c>
      <c r="B3281" s="78">
        <f>'JMS SHEDULE OF WORKS'!D40</f>
        <v>0</v>
      </c>
      <c r="D3281" s="26">
        <f>'JMS SHEDULE OF WORKS'!F40</f>
        <v>0</v>
      </c>
      <c r="F3281" s="79">
        <f>'JMS SHEDULE OF WORKS'!I40</f>
        <v>0</v>
      </c>
      <c r="H3281" s="13" t="s">
        <v>22</v>
      </c>
      <c r="I3281" s="24">
        <f>'JMS SHEDULE OF WORKS'!G40</f>
        <v>0</v>
      </c>
    </row>
    <row r="3282" spans="1:13" s="2" customFormat="1" ht="13.6">
      <c r="A3282" s="77" t="str">
        <f>'JMS SHEDULE OF WORKS'!A40</f>
        <v>6897/38</v>
      </c>
      <c r="B3282" s="8" t="s">
        <v>3</v>
      </c>
      <c r="C3282" s="2" t="s">
        <v>4</v>
      </c>
      <c r="D3282" s="27" t="s">
        <v>5</v>
      </c>
      <c r="E3282" s="27" t="s">
        <v>5</v>
      </c>
      <c r="F3282" s="27" t="s">
        <v>23</v>
      </c>
      <c r="G3282" s="6" t="s">
        <v>6</v>
      </c>
      <c r="H3282" s="14" t="s">
        <v>7</v>
      </c>
      <c r="I3282" s="6" t="s">
        <v>8</v>
      </c>
      <c r="J3282" s="6"/>
      <c r="K3282" s="6" t="s">
        <v>18</v>
      </c>
      <c r="L3282" s="6" t="s">
        <v>19</v>
      </c>
      <c r="M3282" s="6" t="s">
        <v>20</v>
      </c>
    </row>
    <row r="3283" spans="1:13">
      <c r="A3283" s="30" t="s">
        <v>24</v>
      </c>
      <c r="B3283" s="11"/>
      <c r="C3283" s="12"/>
      <c r="D3283" s="28"/>
      <c r="E3283" s="28"/>
      <c r="F3283" s="28">
        <f t="shared" ref="F3283:F3288" si="953">SUM(D3283*E3283)</f>
        <v>0</v>
      </c>
      <c r="G3283" s="10"/>
      <c r="H3283" s="15"/>
      <c r="I3283" s="10">
        <f t="shared" ref="I3283:I3288" si="954">SUM(F3283*G3283)*H3283</f>
        <v>0</v>
      </c>
    </row>
    <row r="3284" spans="1:13">
      <c r="A3284" s="30" t="s">
        <v>24</v>
      </c>
      <c r="B3284" s="11"/>
      <c r="C3284" s="12"/>
      <c r="D3284" s="28"/>
      <c r="E3284" s="28"/>
      <c r="F3284" s="28">
        <f t="shared" si="953"/>
        <v>0</v>
      </c>
      <c r="G3284" s="10"/>
      <c r="H3284" s="15"/>
      <c r="I3284" s="10">
        <f t="shared" si="954"/>
        <v>0</v>
      </c>
    </row>
    <row r="3285" spans="1:13">
      <c r="A3285" s="30" t="s">
        <v>24</v>
      </c>
      <c r="B3285" s="11"/>
      <c r="C3285" s="12"/>
      <c r="D3285" s="28"/>
      <c r="E3285" s="28"/>
      <c r="F3285" s="28">
        <f t="shared" si="953"/>
        <v>0</v>
      </c>
      <c r="G3285" s="10"/>
      <c r="H3285" s="15"/>
      <c r="I3285" s="10">
        <f t="shared" si="954"/>
        <v>0</v>
      </c>
    </row>
    <row r="3286" spans="1:13">
      <c r="A3286" s="31" t="s">
        <v>25</v>
      </c>
      <c r="B3286" s="11"/>
      <c r="C3286" s="12"/>
      <c r="D3286" s="28"/>
      <c r="E3286" s="28"/>
      <c r="F3286" s="28">
        <f t="shared" si="953"/>
        <v>0</v>
      </c>
      <c r="G3286" s="10"/>
      <c r="H3286" s="15"/>
      <c r="I3286" s="10">
        <f t="shared" si="954"/>
        <v>0</v>
      </c>
    </row>
    <row r="3287" spans="1:13">
      <c r="A3287" s="31" t="s">
        <v>25</v>
      </c>
      <c r="B3287" s="11"/>
      <c r="C3287" s="12"/>
      <c r="D3287" s="28"/>
      <c r="E3287" s="28"/>
      <c r="F3287" s="28">
        <f t="shared" si="953"/>
        <v>0</v>
      </c>
      <c r="G3287" s="10"/>
      <c r="H3287" s="15"/>
      <c r="I3287" s="10">
        <f t="shared" si="954"/>
        <v>0</v>
      </c>
    </row>
    <row r="3288" spans="1:13">
      <c r="A3288" s="31" t="s">
        <v>25</v>
      </c>
      <c r="B3288" s="11"/>
      <c r="C3288" s="12"/>
      <c r="D3288" s="28"/>
      <c r="E3288" s="28"/>
      <c r="F3288" s="28">
        <f t="shared" si="953"/>
        <v>0</v>
      </c>
      <c r="G3288" s="10"/>
      <c r="H3288" s="15"/>
      <c r="I3288" s="10">
        <f t="shared" si="954"/>
        <v>0</v>
      </c>
    </row>
    <row r="3289" spans="1:13">
      <c r="A3289" s="31" t="s">
        <v>39</v>
      </c>
      <c r="B3289" s="11"/>
      <c r="C3289" s="12"/>
      <c r="D3289" s="28"/>
      <c r="E3289" s="28"/>
      <c r="F3289" s="28"/>
      <c r="G3289" s="10"/>
      <c r="H3289" s="15"/>
      <c r="I3289" s="10">
        <f t="shared" ref="I3289:I3291" si="955">SUM(G3289*H3289)</f>
        <v>0</v>
      </c>
    </row>
    <row r="3290" spans="1:13">
      <c r="A3290" s="31" t="s">
        <v>39</v>
      </c>
      <c r="B3290" s="11"/>
      <c r="C3290" s="12"/>
      <c r="D3290" s="28"/>
      <c r="E3290" s="28"/>
      <c r="F3290" s="28"/>
      <c r="G3290" s="10"/>
      <c r="H3290" s="15"/>
      <c r="I3290" s="10">
        <f t="shared" si="955"/>
        <v>0</v>
      </c>
    </row>
    <row r="3291" spans="1:13">
      <c r="A3291" s="31" t="s">
        <v>39</v>
      </c>
      <c r="B3291" s="11"/>
      <c r="C3291" s="12"/>
      <c r="D3291" s="28"/>
      <c r="E3291" s="28"/>
      <c r="F3291" s="28"/>
      <c r="G3291" s="10"/>
      <c r="H3291" s="15"/>
      <c r="I3291" s="10">
        <f t="shared" si="955"/>
        <v>0</v>
      </c>
    </row>
    <row r="3292" spans="1:13">
      <c r="A3292" s="32" t="s">
        <v>28</v>
      </c>
      <c r="B3292" s="11"/>
      <c r="C3292" s="12"/>
      <c r="D3292" s="28"/>
      <c r="E3292" s="28"/>
      <c r="F3292" s="28"/>
      <c r="G3292" s="10"/>
      <c r="H3292" s="15"/>
      <c r="I3292" s="10">
        <f t="shared" ref="I3292:I3310" si="956">SUM(G3292*H3292)</f>
        <v>0</v>
      </c>
    </row>
    <row r="3293" spans="1:13">
      <c r="A3293" s="32" t="s">
        <v>28</v>
      </c>
      <c r="B3293" s="11"/>
      <c r="C3293" s="12"/>
      <c r="D3293" s="28"/>
      <c r="E3293" s="28"/>
      <c r="F3293" s="28"/>
      <c r="G3293" s="10"/>
      <c r="H3293" s="15"/>
      <c r="I3293" s="10">
        <f t="shared" si="956"/>
        <v>0</v>
      </c>
    </row>
    <row r="3294" spans="1:13">
      <c r="A3294" s="32" t="s">
        <v>28</v>
      </c>
      <c r="B3294" s="11"/>
      <c r="C3294" s="12"/>
      <c r="D3294" s="28"/>
      <c r="E3294" s="28"/>
      <c r="F3294" s="28"/>
      <c r="G3294" s="10"/>
      <c r="H3294" s="15"/>
      <c r="I3294" s="10">
        <f t="shared" si="956"/>
        <v>0</v>
      </c>
    </row>
    <row r="3295" spans="1:13">
      <c r="A3295" t="s">
        <v>26</v>
      </c>
      <c r="B3295" s="11"/>
      <c r="C3295" s="12"/>
      <c r="D3295" s="28"/>
      <c r="E3295" s="28"/>
      <c r="F3295" s="28"/>
      <c r="G3295" s="33">
        <v>0.1</v>
      </c>
      <c r="H3295" s="15">
        <f>SUM(I3292:I3294)</f>
        <v>0</v>
      </c>
      <c r="I3295" s="10">
        <f t="shared" si="956"/>
        <v>0</v>
      </c>
    </row>
    <row r="3296" spans="1:13">
      <c r="B3296" s="11" t="s">
        <v>27</v>
      </c>
      <c r="C3296" s="12"/>
      <c r="D3296" s="28"/>
      <c r="E3296" s="28"/>
      <c r="F3296" s="28"/>
      <c r="G3296" s="10"/>
      <c r="H3296" s="15"/>
      <c r="I3296" s="10">
        <f t="shared" si="956"/>
        <v>0</v>
      </c>
    </row>
    <row r="3297" spans="2:13">
      <c r="B3297" s="11" t="s">
        <v>13</v>
      </c>
      <c r="C3297" s="12" t="s">
        <v>14</v>
      </c>
      <c r="D3297" s="28" t="s">
        <v>29</v>
      </c>
      <c r="E3297" s="28"/>
      <c r="F3297" s="28">
        <f>SUM(G3283:G3285)</f>
        <v>0</v>
      </c>
      <c r="G3297" s="34">
        <f>SUM(F3297)/20</f>
        <v>0</v>
      </c>
      <c r="H3297" s="23"/>
      <c r="I3297" s="10">
        <f t="shared" si="956"/>
        <v>0</v>
      </c>
    </row>
    <row r="3298" spans="2:13">
      <c r="B3298" s="11" t="s">
        <v>13</v>
      </c>
      <c r="C3298" s="12" t="s">
        <v>14</v>
      </c>
      <c r="D3298" s="28" t="s">
        <v>30</v>
      </c>
      <c r="E3298" s="28"/>
      <c r="F3298" s="28">
        <f>SUM(G3286:G3288)</f>
        <v>0</v>
      </c>
      <c r="G3298" s="34">
        <f>SUM(F3298)/10</f>
        <v>0</v>
      </c>
      <c r="H3298" s="23"/>
      <c r="I3298" s="10">
        <f t="shared" si="956"/>
        <v>0</v>
      </c>
    </row>
    <row r="3299" spans="2:13">
      <c r="B3299" s="11" t="s">
        <v>13</v>
      </c>
      <c r="C3299" s="12" t="s">
        <v>14</v>
      </c>
      <c r="D3299" s="28" t="s">
        <v>60</v>
      </c>
      <c r="E3299" s="28"/>
      <c r="F3299" s="81"/>
      <c r="G3299" s="34">
        <f>SUM(F3299)*0.25</f>
        <v>0</v>
      </c>
      <c r="H3299" s="23"/>
      <c r="I3299" s="10">
        <f t="shared" si="956"/>
        <v>0</v>
      </c>
    </row>
    <row r="3300" spans="2:13">
      <c r="B3300" s="11" t="s">
        <v>13</v>
      </c>
      <c r="C3300" s="12" t="s">
        <v>14</v>
      </c>
      <c r="D3300" s="28"/>
      <c r="E3300" s="28"/>
      <c r="F3300" s="28"/>
      <c r="G3300" s="34"/>
      <c r="H3300" s="23"/>
      <c r="I3300" s="10">
        <f t="shared" si="956"/>
        <v>0</v>
      </c>
    </row>
    <row r="3301" spans="2:13">
      <c r="B3301" s="11" t="s">
        <v>13</v>
      </c>
      <c r="C3301" s="12" t="s">
        <v>15</v>
      </c>
      <c r="D3301" s="28"/>
      <c r="E3301" s="28"/>
      <c r="F3301" s="28"/>
      <c r="G3301" s="34"/>
      <c r="H3301" s="23"/>
      <c r="I3301" s="10">
        <f t="shared" si="956"/>
        <v>0</v>
      </c>
    </row>
    <row r="3302" spans="2:13">
      <c r="B3302" s="11" t="s">
        <v>13</v>
      </c>
      <c r="C3302" s="12" t="s">
        <v>15</v>
      </c>
      <c r="D3302" s="28"/>
      <c r="E3302" s="28"/>
      <c r="F3302" s="28"/>
      <c r="G3302" s="34"/>
      <c r="H3302" s="23"/>
      <c r="I3302" s="10">
        <f t="shared" si="956"/>
        <v>0</v>
      </c>
    </row>
    <row r="3303" spans="2:13">
      <c r="B3303" s="11" t="s">
        <v>13</v>
      </c>
      <c r="C3303" s="12" t="s">
        <v>15</v>
      </c>
      <c r="D3303" s="28"/>
      <c r="E3303" s="28"/>
      <c r="F3303" s="28"/>
      <c r="G3303" s="34"/>
      <c r="H3303" s="23"/>
      <c r="I3303" s="10">
        <f t="shared" si="956"/>
        <v>0</v>
      </c>
    </row>
    <row r="3304" spans="2:13">
      <c r="B3304" s="11" t="s">
        <v>13</v>
      </c>
      <c r="C3304" s="12" t="s">
        <v>16</v>
      </c>
      <c r="D3304" s="28"/>
      <c r="E3304" s="28"/>
      <c r="F3304" s="28"/>
      <c r="G3304" s="34"/>
      <c r="H3304" s="23"/>
      <c r="I3304" s="10">
        <f t="shared" si="956"/>
        <v>0</v>
      </c>
    </row>
    <row r="3305" spans="2:13">
      <c r="B3305" s="11" t="s">
        <v>13</v>
      </c>
      <c r="C3305" s="12" t="s">
        <v>16</v>
      </c>
      <c r="D3305" s="28"/>
      <c r="E3305" s="28"/>
      <c r="F3305" s="28"/>
      <c r="G3305" s="34"/>
      <c r="H3305" s="23"/>
      <c r="I3305" s="10">
        <f t="shared" si="956"/>
        <v>0</v>
      </c>
    </row>
    <row r="3306" spans="2:13">
      <c r="B3306" s="11" t="s">
        <v>21</v>
      </c>
      <c r="C3306" s="12" t="s">
        <v>14</v>
      </c>
      <c r="D3306" s="28"/>
      <c r="E3306" s="28"/>
      <c r="F3306" s="28"/>
      <c r="G3306" s="22">
        <f>SUM(G3297:G3300)</f>
        <v>0</v>
      </c>
      <c r="H3306" s="15">
        <v>37.42</v>
      </c>
      <c r="I3306" s="10">
        <f t="shared" si="956"/>
        <v>0</v>
      </c>
      <c r="K3306" s="5">
        <f>SUM(G3306)*I3281</f>
        <v>0</v>
      </c>
    </row>
    <row r="3307" spans="2:13">
      <c r="B3307" s="11" t="s">
        <v>21</v>
      </c>
      <c r="C3307" s="12" t="s">
        <v>15</v>
      </c>
      <c r="D3307" s="28"/>
      <c r="E3307" s="28"/>
      <c r="F3307" s="28"/>
      <c r="G3307" s="22">
        <f>SUM(G3301:G3303)</f>
        <v>0</v>
      </c>
      <c r="H3307" s="15">
        <v>37.42</v>
      </c>
      <c r="I3307" s="10">
        <f t="shared" si="956"/>
        <v>0</v>
      </c>
      <c r="L3307" s="5">
        <f>SUM(G3307)*I3281</f>
        <v>0</v>
      </c>
    </row>
    <row r="3308" spans="2:13">
      <c r="B3308" s="11" t="s">
        <v>21</v>
      </c>
      <c r="C3308" s="12" t="s">
        <v>16</v>
      </c>
      <c r="D3308" s="28"/>
      <c r="E3308" s="28"/>
      <c r="F3308" s="28"/>
      <c r="G3308" s="22">
        <f>SUM(G3304:G3305)</f>
        <v>0</v>
      </c>
      <c r="H3308" s="15">
        <v>37.42</v>
      </c>
      <c r="I3308" s="10">
        <f t="shared" si="956"/>
        <v>0</v>
      </c>
      <c r="M3308" s="5">
        <f>SUM(G3308)*I3281</f>
        <v>0</v>
      </c>
    </row>
    <row r="3309" spans="2:13">
      <c r="B3309" s="11" t="s">
        <v>13</v>
      </c>
      <c r="C3309" s="12" t="s">
        <v>17</v>
      </c>
      <c r="D3309" s="28"/>
      <c r="E3309" s="28"/>
      <c r="F3309" s="28"/>
      <c r="G3309" s="34"/>
      <c r="H3309" s="15">
        <v>37.42</v>
      </c>
      <c r="I3309" s="10">
        <f t="shared" si="956"/>
        <v>0</v>
      </c>
      <c r="L3309" s="5">
        <f>SUM(G3309)*I3281</f>
        <v>0</v>
      </c>
    </row>
    <row r="3310" spans="2:13">
      <c r="B3310" s="11" t="s">
        <v>12</v>
      </c>
      <c r="C3310" s="12"/>
      <c r="D3310" s="28"/>
      <c r="E3310" s="28"/>
      <c r="F3310" s="28"/>
      <c r="G3310" s="10"/>
      <c r="H3310" s="15">
        <v>37.42</v>
      </c>
      <c r="I3310" s="10">
        <f t="shared" si="956"/>
        <v>0</v>
      </c>
    </row>
    <row r="3311" spans="2:13">
      <c r="B3311" s="11" t="s">
        <v>11</v>
      </c>
      <c r="C3311" s="12"/>
      <c r="D3311" s="28"/>
      <c r="E3311" s="28"/>
      <c r="F3311" s="28"/>
      <c r="G3311" s="10">
        <v>1</v>
      </c>
      <c r="H3311" s="15">
        <f>SUM(I3283:I3310)*0.01</f>
        <v>0</v>
      </c>
      <c r="I3311" s="10">
        <f>SUM(G3311*H3311)</f>
        <v>0</v>
      </c>
    </row>
    <row r="3312" spans="2:13" s="2" customFormat="1" ht="13.6">
      <c r="B3312" s="8" t="s">
        <v>10</v>
      </c>
      <c r="D3312" s="27"/>
      <c r="E3312" s="27"/>
      <c r="F3312" s="27"/>
      <c r="G3312" s="6">
        <f>SUM(G3306:G3309)</f>
        <v>0</v>
      </c>
      <c r="H3312" s="14"/>
      <c r="I3312" s="6">
        <f>SUM(I3283:I3311)</f>
        <v>0</v>
      </c>
      <c r="J3312" s="6">
        <f>SUM(I3312)*I3281</f>
        <v>0</v>
      </c>
      <c r="K3312" s="6">
        <f>SUM(K3306:K3311)</f>
        <v>0</v>
      </c>
      <c r="L3312" s="6">
        <f t="shared" ref="L3312" si="957">SUM(L3306:L3311)</f>
        <v>0</v>
      </c>
      <c r="M3312" s="6">
        <f t="shared" ref="M3312" si="958">SUM(M3306:M3311)</f>
        <v>0</v>
      </c>
    </row>
    <row r="3313" spans="1:13" ht="15.65">
      <c r="A3313" s="3" t="s">
        <v>9</v>
      </c>
      <c r="B3313" s="78">
        <f>'JMS SHEDULE OF WORKS'!D41</f>
        <v>0</v>
      </c>
      <c r="D3313" s="26">
        <f>'JMS SHEDULE OF WORKS'!F41</f>
        <v>0</v>
      </c>
      <c r="F3313" s="79">
        <f>'JMS SHEDULE OF WORKS'!I41</f>
        <v>0</v>
      </c>
      <c r="H3313" s="13" t="s">
        <v>22</v>
      </c>
      <c r="I3313" s="24">
        <f>'JMS SHEDULE OF WORKS'!G41</f>
        <v>0</v>
      </c>
    </row>
    <row r="3314" spans="1:13" s="2" customFormat="1" ht="13.6">
      <c r="A3314" s="77" t="str">
        <f>'JMS SHEDULE OF WORKS'!A41</f>
        <v>6897/39</v>
      </c>
      <c r="B3314" s="8" t="s">
        <v>3</v>
      </c>
      <c r="C3314" s="2" t="s">
        <v>4</v>
      </c>
      <c r="D3314" s="27" t="s">
        <v>5</v>
      </c>
      <c r="E3314" s="27" t="s">
        <v>5</v>
      </c>
      <c r="F3314" s="27" t="s">
        <v>23</v>
      </c>
      <c r="G3314" s="6" t="s">
        <v>6</v>
      </c>
      <c r="H3314" s="14" t="s">
        <v>7</v>
      </c>
      <c r="I3314" s="6" t="s">
        <v>8</v>
      </c>
      <c r="J3314" s="6"/>
      <c r="K3314" s="6" t="s">
        <v>18</v>
      </c>
      <c r="L3314" s="6" t="s">
        <v>19</v>
      </c>
      <c r="M3314" s="6" t="s">
        <v>20</v>
      </c>
    </row>
    <row r="3315" spans="1:13">
      <c r="A3315" s="30" t="s">
        <v>24</v>
      </c>
      <c r="B3315" s="11"/>
      <c r="C3315" s="12"/>
      <c r="D3315" s="28"/>
      <c r="E3315" s="28"/>
      <c r="F3315" s="28">
        <f t="shared" ref="F3315:F3320" si="959">SUM(D3315*E3315)</f>
        <v>0</v>
      </c>
      <c r="G3315" s="10"/>
      <c r="H3315" s="15"/>
      <c r="I3315" s="10">
        <f t="shared" ref="I3315:I3320" si="960">SUM(F3315*G3315)*H3315</f>
        <v>0</v>
      </c>
    </row>
    <row r="3316" spans="1:13">
      <c r="A3316" s="30" t="s">
        <v>24</v>
      </c>
      <c r="B3316" s="11"/>
      <c r="C3316" s="12"/>
      <c r="D3316" s="28"/>
      <c r="E3316" s="28"/>
      <c r="F3316" s="28">
        <f t="shared" si="959"/>
        <v>0</v>
      </c>
      <c r="G3316" s="10"/>
      <c r="H3316" s="15"/>
      <c r="I3316" s="10">
        <f t="shared" si="960"/>
        <v>0</v>
      </c>
    </row>
    <row r="3317" spans="1:13">
      <c r="A3317" s="30" t="s">
        <v>24</v>
      </c>
      <c r="B3317" s="11"/>
      <c r="C3317" s="12"/>
      <c r="D3317" s="28"/>
      <c r="E3317" s="28"/>
      <c r="F3317" s="28">
        <f t="shared" si="959"/>
        <v>0</v>
      </c>
      <c r="G3317" s="10"/>
      <c r="H3317" s="15"/>
      <c r="I3317" s="10">
        <f t="shared" si="960"/>
        <v>0</v>
      </c>
    </row>
    <row r="3318" spans="1:13">
      <c r="A3318" s="31" t="s">
        <v>25</v>
      </c>
      <c r="B3318" s="11"/>
      <c r="C3318" s="12"/>
      <c r="D3318" s="28"/>
      <c r="E3318" s="28"/>
      <c r="F3318" s="28">
        <f t="shared" si="959"/>
        <v>0</v>
      </c>
      <c r="G3318" s="10"/>
      <c r="H3318" s="15"/>
      <c r="I3318" s="10">
        <f t="shared" si="960"/>
        <v>0</v>
      </c>
    </row>
    <row r="3319" spans="1:13">
      <c r="A3319" s="31" t="s">
        <v>25</v>
      </c>
      <c r="B3319" s="11"/>
      <c r="C3319" s="12"/>
      <c r="D3319" s="28"/>
      <c r="E3319" s="28"/>
      <c r="F3319" s="28">
        <f t="shared" si="959"/>
        <v>0</v>
      </c>
      <c r="G3319" s="10"/>
      <c r="H3319" s="15"/>
      <c r="I3319" s="10">
        <f t="shared" si="960"/>
        <v>0</v>
      </c>
    </row>
    <row r="3320" spans="1:13">
      <c r="A3320" s="31" t="s">
        <v>25</v>
      </c>
      <c r="B3320" s="11"/>
      <c r="C3320" s="12"/>
      <c r="D3320" s="28"/>
      <c r="E3320" s="28"/>
      <c r="F3320" s="28">
        <f t="shared" si="959"/>
        <v>0</v>
      </c>
      <c r="G3320" s="10"/>
      <c r="H3320" s="15"/>
      <c r="I3320" s="10">
        <f t="shared" si="960"/>
        <v>0</v>
      </c>
    </row>
    <row r="3321" spans="1:13">
      <c r="A3321" s="31" t="s">
        <v>39</v>
      </c>
      <c r="B3321" s="11"/>
      <c r="C3321" s="12"/>
      <c r="D3321" s="28"/>
      <c r="E3321" s="28"/>
      <c r="F3321" s="28"/>
      <c r="G3321" s="10"/>
      <c r="H3321" s="15"/>
      <c r="I3321" s="10">
        <f t="shared" ref="I3321:I3323" si="961">SUM(G3321*H3321)</f>
        <v>0</v>
      </c>
    </row>
    <row r="3322" spans="1:13">
      <c r="A3322" s="31" t="s">
        <v>39</v>
      </c>
      <c r="B3322" s="11"/>
      <c r="C3322" s="12"/>
      <c r="D3322" s="28"/>
      <c r="E3322" s="28"/>
      <c r="F3322" s="28"/>
      <c r="G3322" s="10"/>
      <c r="H3322" s="15"/>
      <c r="I3322" s="10">
        <f t="shared" si="961"/>
        <v>0</v>
      </c>
    </row>
    <row r="3323" spans="1:13">
      <c r="A3323" s="31" t="s">
        <v>39</v>
      </c>
      <c r="B3323" s="11"/>
      <c r="C3323" s="12"/>
      <c r="D3323" s="28"/>
      <c r="E3323" s="28"/>
      <c r="F3323" s="28"/>
      <c r="G3323" s="10"/>
      <c r="H3323" s="15"/>
      <c r="I3323" s="10">
        <f t="shared" si="961"/>
        <v>0</v>
      </c>
    </row>
    <row r="3324" spans="1:13">
      <c r="A3324" s="32" t="s">
        <v>28</v>
      </c>
      <c r="B3324" s="11"/>
      <c r="C3324" s="12"/>
      <c r="D3324" s="28"/>
      <c r="E3324" s="28"/>
      <c r="F3324" s="28"/>
      <c r="G3324" s="10"/>
      <c r="H3324" s="15"/>
      <c r="I3324" s="10">
        <f t="shared" ref="I3324:I3342" si="962">SUM(G3324*H3324)</f>
        <v>0</v>
      </c>
    </row>
    <row r="3325" spans="1:13">
      <c r="A3325" s="32" t="s">
        <v>28</v>
      </c>
      <c r="B3325" s="11"/>
      <c r="C3325" s="12"/>
      <c r="D3325" s="28"/>
      <c r="E3325" s="28"/>
      <c r="F3325" s="28"/>
      <c r="G3325" s="10"/>
      <c r="H3325" s="15"/>
      <c r="I3325" s="10">
        <f t="shared" si="962"/>
        <v>0</v>
      </c>
    </row>
    <row r="3326" spans="1:13">
      <c r="A3326" s="32" t="s">
        <v>28</v>
      </c>
      <c r="B3326" s="11"/>
      <c r="C3326" s="12"/>
      <c r="D3326" s="28"/>
      <c r="E3326" s="28"/>
      <c r="F3326" s="28"/>
      <c r="G3326" s="10"/>
      <c r="H3326" s="15"/>
      <c r="I3326" s="10">
        <f t="shared" si="962"/>
        <v>0</v>
      </c>
    </row>
    <row r="3327" spans="1:13">
      <c r="A3327" t="s">
        <v>26</v>
      </c>
      <c r="B3327" s="11"/>
      <c r="C3327" s="12"/>
      <c r="D3327" s="28"/>
      <c r="E3327" s="28"/>
      <c r="F3327" s="28"/>
      <c r="G3327" s="33">
        <v>0.1</v>
      </c>
      <c r="H3327" s="15">
        <f>SUM(I3324:I3326)</f>
        <v>0</v>
      </c>
      <c r="I3327" s="10">
        <f t="shared" si="962"/>
        <v>0</v>
      </c>
    </row>
    <row r="3328" spans="1:13">
      <c r="B3328" s="11" t="s">
        <v>27</v>
      </c>
      <c r="C3328" s="12"/>
      <c r="D3328" s="28"/>
      <c r="E3328" s="28"/>
      <c r="F3328" s="28"/>
      <c r="G3328" s="10"/>
      <c r="H3328" s="15"/>
      <c r="I3328" s="10">
        <f t="shared" si="962"/>
        <v>0</v>
      </c>
    </row>
    <row r="3329" spans="2:13">
      <c r="B3329" s="11" t="s">
        <v>13</v>
      </c>
      <c r="C3329" s="12" t="s">
        <v>14</v>
      </c>
      <c r="D3329" s="28" t="s">
        <v>29</v>
      </c>
      <c r="E3329" s="28"/>
      <c r="F3329" s="28">
        <f>SUM(G3315:G3317)</f>
        <v>0</v>
      </c>
      <c r="G3329" s="34">
        <f>SUM(F3329)/20</f>
        <v>0</v>
      </c>
      <c r="H3329" s="23"/>
      <c r="I3329" s="10">
        <f t="shared" si="962"/>
        <v>0</v>
      </c>
    </row>
    <row r="3330" spans="2:13">
      <c r="B3330" s="11" t="s">
        <v>13</v>
      </c>
      <c r="C3330" s="12" t="s">
        <v>14</v>
      </c>
      <c r="D3330" s="28" t="s">
        <v>30</v>
      </c>
      <c r="E3330" s="28"/>
      <c r="F3330" s="28">
        <f>SUM(G3318:G3320)</f>
        <v>0</v>
      </c>
      <c r="G3330" s="34">
        <f>SUM(F3330)/10</f>
        <v>0</v>
      </c>
      <c r="H3330" s="23"/>
      <c r="I3330" s="10">
        <f t="shared" si="962"/>
        <v>0</v>
      </c>
    </row>
    <row r="3331" spans="2:13">
      <c r="B3331" s="11" t="s">
        <v>13</v>
      </c>
      <c r="C3331" s="12" t="s">
        <v>14</v>
      </c>
      <c r="D3331" s="28" t="s">
        <v>60</v>
      </c>
      <c r="E3331" s="28"/>
      <c r="F3331" s="81"/>
      <c r="G3331" s="34">
        <f>SUM(F3331)*0.25</f>
        <v>0</v>
      </c>
      <c r="H3331" s="23"/>
      <c r="I3331" s="10">
        <f t="shared" si="962"/>
        <v>0</v>
      </c>
    </row>
    <row r="3332" spans="2:13">
      <c r="B3332" s="11" t="s">
        <v>13</v>
      </c>
      <c r="C3332" s="12" t="s">
        <v>14</v>
      </c>
      <c r="D3332" s="28"/>
      <c r="E3332" s="28"/>
      <c r="F3332" s="28"/>
      <c r="G3332" s="34"/>
      <c r="H3332" s="23"/>
      <c r="I3332" s="10">
        <f t="shared" si="962"/>
        <v>0</v>
      </c>
    </row>
    <row r="3333" spans="2:13">
      <c r="B3333" s="11" t="s">
        <v>13</v>
      </c>
      <c r="C3333" s="12" t="s">
        <v>15</v>
      </c>
      <c r="D3333" s="28"/>
      <c r="E3333" s="28"/>
      <c r="F3333" s="28"/>
      <c r="G3333" s="34"/>
      <c r="H3333" s="23"/>
      <c r="I3333" s="10">
        <f t="shared" si="962"/>
        <v>0</v>
      </c>
    </row>
    <row r="3334" spans="2:13">
      <c r="B3334" s="11" t="s">
        <v>13</v>
      </c>
      <c r="C3334" s="12" t="s">
        <v>15</v>
      </c>
      <c r="D3334" s="28"/>
      <c r="E3334" s="28"/>
      <c r="F3334" s="28"/>
      <c r="G3334" s="34"/>
      <c r="H3334" s="23"/>
      <c r="I3334" s="10">
        <f t="shared" si="962"/>
        <v>0</v>
      </c>
    </row>
    <row r="3335" spans="2:13">
      <c r="B3335" s="11" t="s">
        <v>13</v>
      </c>
      <c r="C3335" s="12" t="s">
        <v>15</v>
      </c>
      <c r="D3335" s="28"/>
      <c r="E3335" s="28"/>
      <c r="F3335" s="28"/>
      <c r="G3335" s="34"/>
      <c r="H3335" s="23"/>
      <c r="I3335" s="10">
        <f t="shared" si="962"/>
        <v>0</v>
      </c>
    </row>
    <row r="3336" spans="2:13">
      <c r="B3336" s="11" t="s">
        <v>13</v>
      </c>
      <c r="C3336" s="12" t="s">
        <v>16</v>
      </c>
      <c r="D3336" s="28"/>
      <c r="E3336" s="28"/>
      <c r="F3336" s="28"/>
      <c r="G3336" s="34"/>
      <c r="H3336" s="23"/>
      <c r="I3336" s="10">
        <f t="shared" si="962"/>
        <v>0</v>
      </c>
    </row>
    <row r="3337" spans="2:13">
      <c r="B3337" s="11" t="s">
        <v>13</v>
      </c>
      <c r="C3337" s="12" t="s">
        <v>16</v>
      </c>
      <c r="D3337" s="28"/>
      <c r="E3337" s="28"/>
      <c r="F3337" s="28"/>
      <c r="G3337" s="34"/>
      <c r="H3337" s="23"/>
      <c r="I3337" s="10">
        <f t="shared" si="962"/>
        <v>0</v>
      </c>
    </row>
    <row r="3338" spans="2:13">
      <c r="B3338" s="11" t="s">
        <v>21</v>
      </c>
      <c r="C3338" s="12" t="s">
        <v>14</v>
      </c>
      <c r="D3338" s="28"/>
      <c r="E3338" s="28"/>
      <c r="F3338" s="28"/>
      <c r="G3338" s="22">
        <f>SUM(G3329:G3332)</f>
        <v>0</v>
      </c>
      <c r="H3338" s="15">
        <v>37.42</v>
      </c>
      <c r="I3338" s="10">
        <f t="shared" si="962"/>
        <v>0</v>
      </c>
      <c r="K3338" s="5">
        <f>SUM(G3338)*I3313</f>
        <v>0</v>
      </c>
    </row>
    <row r="3339" spans="2:13">
      <c r="B3339" s="11" t="s">
        <v>21</v>
      </c>
      <c r="C3339" s="12" t="s">
        <v>15</v>
      </c>
      <c r="D3339" s="28"/>
      <c r="E3339" s="28"/>
      <c r="F3339" s="28"/>
      <c r="G3339" s="22">
        <f>SUM(G3333:G3335)</f>
        <v>0</v>
      </c>
      <c r="H3339" s="15">
        <v>37.42</v>
      </c>
      <c r="I3339" s="10">
        <f t="shared" si="962"/>
        <v>0</v>
      </c>
      <c r="L3339" s="5">
        <f>SUM(G3339)*I3313</f>
        <v>0</v>
      </c>
    </row>
    <row r="3340" spans="2:13">
      <c r="B3340" s="11" t="s">
        <v>21</v>
      </c>
      <c r="C3340" s="12" t="s">
        <v>16</v>
      </c>
      <c r="D3340" s="28"/>
      <c r="E3340" s="28"/>
      <c r="F3340" s="28"/>
      <c r="G3340" s="22">
        <f>SUM(G3336:G3337)</f>
        <v>0</v>
      </c>
      <c r="H3340" s="15">
        <v>37.42</v>
      </c>
      <c r="I3340" s="10">
        <f t="shared" si="962"/>
        <v>0</v>
      </c>
      <c r="M3340" s="5">
        <f>SUM(G3340)*I3313</f>
        <v>0</v>
      </c>
    </row>
    <row r="3341" spans="2:13">
      <c r="B3341" s="11" t="s">
        <v>13</v>
      </c>
      <c r="C3341" s="12" t="s">
        <v>17</v>
      </c>
      <c r="D3341" s="28"/>
      <c r="E3341" s="28"/>
      <c r="F3341" s="28"/>
      <c r="G3341" s="34"/>
      <c r="H3341" s="15">
        <v>37.42</v>
      </c>
      <c r="I3341" s="10">
        <f t="shared" si="962"/>
        <v>0</v>
      </c>
      <c r="L3341" s="5">
        <f>SUM(G3341)*I3313</f>
        <v>0</v>
      </c>
    </row>
    <row r="3342" spans="2:13">
      <c r="B3342" s="11" t="s">
        <v>12</v>
      </c>
      <c r="C3342" s="12"/>
      <c r="D3342" s="28"/>
      <c r="E3342" s="28"/>
      <c r="F3342" s="28"/>
      <c r="G3342" s="10"/>
      <c r="H3342" s="15">
        <v>37.42</v>
      </c>
      <c r="I3342" s="10">
        <f t="shared" si="962"/>
        <v>0</v>
      </c>
    </row>
    <row r="3343" spans="2:13">
      <c r="B3343" s="11" t="s">
        <v>11</v>
      </c>
      <c r="C3343" s="12"/>
      <c r="D3343" s="28"/>
      <c r="E3343" s="28"/>
      <c r="F3343" s="28"/>
      <c r="G3343" s="10">
        <v>1</v>
      </c>
      <c r="H3343" s="15">
        <f>SUM(I3315:I3342)*0.01</f>
        <v>0</v>
      </c>
      <c r="I3343" s="10">
        <f>SUM(G3343*H3343)</f>
        <v>0</v>
      </c>
    </row>
    <row r="3344" spans="2:13" s="2" customFormat="1" ht="13.6">
      <c r="B3344" s="8" t="s">
        <v>10</v>
      </c>
      <c r="D3344" s="27"/>
      <c r="E3344" s="27"/>
      <c r="F3344" s="27"/>
      <c r="G3344" s="6">
        <f>SUM(G3338:G3341)</f>
        <v>0</v>
      </c>
      <c r="H3344" s="14"/>
      <c r="I3344" s="6">
        <f>SUM(I3315:I3343)</f>
        <v>0</v>
      </c>
      <c r="J3344" s="6">
        <f>SUM(I3344)*I3313</f>
        <v>0</v>
      </c>
      <c r="K3344" s="6">
        <f>SUM(K3338:K3343)</f>
        <v>0</v>
      </c>
      <c r="L3344" s="6">
        <f t="shared" ref="L3344" si="963">SUM(L3338:L3343)</f>
        <v>0</v>
      </c>
      <c r="M3344" s="6">
        <f t="shared" ref="M3344" si="964">SUM(M3338:M3343)</f>
        <v>0</v>
      </c>
    </row>
    <row r="3345" spans="1:13" ht="15.65">
      <c r="A3345" s="3" t="s">
        <v>9</v>
      </c>
      <c r="B3345" s="78">
        <f>'JMS SHEDULE OF WORKS'!D42</f>
        <v>0</v>
      </c>
      <c r="D3345" s="26">
        <f>'JMS SHEDULE OF WORKS'!F42</f>
        <v>0</v>
      </c>
      <c r="F3345" s="79">
        <f>'JMS SHEDULE OF WORKS'!I42</f>
        <v>0</v>
      </c>
      <c r="H3345" s="13" t="s">
        <v>22</v>
      </c>
      <c r="I3345" s="24">
        <f>'JMS SHEDULE OF WORKS'!G42</f>
        <v>0</v>
      </c>
    </row>
    <row r="3346" spans="1:13" s="2" customFormat="1" ht="13.6">
      <c r="A3346" s="77" t="str">
        <f>'JMS SHEDULE OF WORKS'!A42</f>
        <v>6897/40</v>
      </c>
      <c r="B3346" s="8" t="s">
        <v>3</v>
      </c>
      <c r="C3346" s="2" t="s">
        <v>4</v>
      </c>
      <c r="D3346" s="27" t="s">
        <v>5</v>
      </c>
      <c r="E3346" s="27" t="s">
        <v>5</v>
      </c>
      <c r="F3346" s="27" t="s">
        <v>23</v>
      </c>
      <c r="G3346" s="6" t="s">
        <v>6</v>
      </c>
      <c r="H3346" s="14" t="s">
        <v>7</v>
      </c>
      <c r="I3346" s="6" t="s">
        <v>8</v>
      </c>
      <c r="J3346" s="6"/>
      <c r="K3346" s="6" t="s">
        <v>18</v>
      </c>
      <c r="L3346" s="6" t="s">
        <v>19</v>
      </c>
      <c r="M3346" s="6" t="s">
        <v>20</v>
      </c>
    </row>
    <row r="3347" spans="1:13">
      <c r="A3347" s="30" t="s">
        <v>24</v>
      </c>
      <c r="B3347" s="11"/>
      <c r="C3347" s="12"/>
      <c r="D3347" s="28"/>
      <c r="E3347" s="28"/>
      <c r="F3347" s="28">
        <f t="shared" ref="F3347:F3352" si="965">SUM(D3347*E3347)</f>
        <v>0</v>
      </c>
      <c r="G3347" s="10"/>
      <c r="H3347" s="15"/>
      <c r="I3347" s="10">
        <f t="shared" ref="I3347:I3352" si="966">SUM(F3347*G3347)*H3347</f>
        <v>0</v>
      </c>
    </row>
    <row r="3348" spans="1:13">
      <c r="A3348" s="30" t="s">
        <v>24</v>
      </c>
      <c r="B3348" s="11"/>
      <c r="C3348" s="12"/>
      <c r="D3348" s="28"/>
      <c r="E3348" s="28"/>
      <c r="F3348" s="28">
        <f t="shared" si="965"/>
        <v>0</v>
      </c>
      <c r="G3348" s="10"/>
      <c r="H3348" s="15"/>
      <c r="I3348" s="10">
        <f t="shared" si="966"/>
        <v>0</v>
      </c>
    </row>
    <row r="3349" spans="1:13">
      <c r="A3349" s="30" t="s">
        <v>24</v>
      </c>
      <c r="B3349" s="11"/>
      <c r="C3349" s="12"/>
      <c r="D3349" s="28"/>
      <c r="E3349" s="28"/>
      <c r="F3349" s="28">
        <f t="shared" si="965"/>
        <v>0</v>
      </c>
      <c r="G3349" s="10"/>
      <c r="H3349" s="15"/>
      <c r="I3349" s="10">
        <f t="shared" si="966"/>
        <v>0</v>
      </c>
    </row>
    <row r="3350" spans="1:13">
      <c r="A3350" s="31" t="s">
        <v>25</v>
      </c>
      <c r="B3350" s="11"/>
      <c r="C3350" s="12"/>
      <c r="D3350" s="28"/>
      <c r="E3350" s="28"/>
      <c r="F3350" s="28">
        <f t="shared" si="965"/>
        <v>0</v>
      </c>
      <c r="G3350" s="10"/>
      <c r="H3350" s="15"/>
      <c r="I3350" s="10">
        <f t="shared" si="966"/>
        <v>0</v>
      </c>
    </row>
    <row r="3351" spans="1:13">
      <c r="A3351" s="31" t="s">
        <v>25</v>
      </c>
      <c r="B3351" s="11"/>
      <c r="C3351" s="12"/>
      <c r="D3351" s="28"/>
      <c r="E3351" s="28"/>
      <c r="F3351" s="28">
        <f t="shared" si="965"/>
        <v>0</v>
      </c>
      <c r="G3351" s="10"/>
      <c r="H3351" s="15"/>
      <c r="I3351" s="10">
        <f t="shared" si="966"/>
        <v>0</v>
      </c>
    </row>
    <row r="3352" spans="1:13">
      <c r="A3352" s="31" t="s">
        <v>25</v>
      </c>
      <c r="B3352" s="11"/>
      <c r="C3352" s="12"/>
      <c r="D3352" s="28"/>
      <c r="E3352" s="28"/>
      <c r="F3352" s="28">
        <f t="shared" si="965"/>
        <v>0</v>
      </c>
      <c r="G3352" s="10"/>
      <c r="H3352" s="15"/>
      <c r="I3352" s="10">
        <f t="shared" si="966"/>
        <v>0</v>
      </c>
    </row>
    <row r="3353" spans="1:13">
      <c r="A3353" s="31" t="s">
        <v>39</v>
      </c>
      <c r="B3353" s="11"/>
      <c r="C3353" s="12"/>
      <c r="D3353" s="28"/>
      <c r="E3353" s="28"/>
      <c r="F3353" s="28"/>
      <c r="G3353" s="10"/>
      <c r="H3353" s="15"/>
      <c r="I3353" s="10">
        <f t="shared" ref="I3353:I3355" si="967">SUM(G3353*H3353)</f>
        <v>0</v>
      </c>
    </row>
    <row r="3354" spans="1:13">
      <c r="A3354" s="31" t="s">
        <v>39</v>
      </c>
      <c r="B3354" s="11"/>
      <c r="C3354" s="12"/>
      <c r="D3354" s="28"/>
      <c r="E3354" s="28"/>
      <c r="F3354" s="28"/>
      <c r="G3354" s="10"/>
      <c r="H3354" s="15"/>
      <c r="I3354" s="10">
        <f t="shared" si="967"/>
        <v>0</v>
      </c>
    </row>
    <row r="3355" spans="1:13">
      <c r="A3355" s="31" t="s">
        <v>39</v>
      </c>
      <c r="B3355" s="11"/>
      <c r="C3355" s="12"/>
      <c r="D3355" s="28"/>
      <c r="E3355" s="28"/>
      <c r="F3355" s="28"/>
      <c r="G3355" s="10"/>
      <c r="H3355" s="15"/>
      <c r="I3355" s="10">
        <f t="shared" si="967"/>
        <v>0</v>
      </c>
    </row>
    <row r="3356" spans="1:13">
      <c r="A3356" s="32" t="s">
        <v>28</v>
      </c>
      <c r="B3356" s="11"/>
      <c r="C3356" s="12"/>
      <c r="D3356" s="28"/>
      <c r="E3356" s="28"/>
      <c r="F3356" s="28"/>
      <c r="G3356" s="10"/>
      <c r="H3356" s="15"/>
      <c r="I3356" s="10">
        <f t="shared" ref="I3356:I3374" si="968">SUM(G3356*H3356)</f>
        <v>0</v>
      </c>
    </row>
    <row r="3357" spans="1:13">
      <c r="A3357" s="32" t="s">
        <v>28</v>
      </c>
      <c r="B3357" s="11"/>
      <c r="C3357" s="12"/>
      <c r="D3357" s="28"/>
      <c r="E3357" s="28"/>
      <c r="F3357" s="28"/>
      <c r="G3357" s="10"/>
      <c r="H3357" s="15"/>
      <c r="I3357" s="10">
        <f t="shared" si="968"/>
        <v>0</v>
      </c>
    </row>
    <row r="3358" spans="1:13">
      <c r="A3358" s="32" t="s">
        <v>28</v>
      </c>
      <c r="B3358" s="11"/>
      <c r="C3358" s="12"/>
      <c r="D3358" s="28"/>
      <c r="E3358" s="28"/>
      <c r="F3358" s="28"/>
      <c r="G3358" s="10"/>
      <c r="H3358" s="15"/>
      <c r="I3358" s="10">
        <f t="shared" si="968"/>
        <v>0</v>
      </c>
    </row>
    <row r="3359" spans="1:13">
      <c r="A3359" t="s">
        <v>26</v>
      </c>
      <c r="B3359" s="11"/>
      <c r="C3359" s="12"/>
      <c r="D3359" s="28"/>
      <c r="E3359" s="28"/>
      <c r="F3359" s="28"/>
      <c r="G3359" s="33">
        <v>0.1</v>
      </c>
      <c r="H3359" s="15">
        <f>SUM(I3356:I3358)</f>
        <v>0</v>
      </c>
      <c r="I3359" s="10">
        <f t="shared" si="968"/>
        <v>0</v>
      </c>
    </row>
    <row r="3360" spans="1:13">
      <c r="B3360" s="11" t="s">
        <v>27</v>
      </c>
      <c r="C3360" s="12"/>
      <c r="D3360" s="28"/>
      <c r="E3360" s="28"/>
      <c r="F3360" s="28"/>
      <c r="G3360" s="10"/>
      <c r="H3360" s="15"/>
      <c r="I3360" s="10">
        <f t="shared" si="968"/>
        <v>0</v>
      </c>
    </row>
    <row r="3361" spans="2:13">
      <c r="B3361" s="11" t="s">
        <v>13</v>
      </c>
      <c r="C3361" s="12" t="s">
        <v>14</v>
      </c>
      <c r="D3361" s="28" t="s">
        <v>29</v>
      </c>
      <c r="E3361" s="28"/>
      <c r="F3361" s="28">
        <f>SUM(G3347:G3349)</f>
        <v>0</v>
      </c>
      <c r="G3361" s="34">
        <f>SUM(F3361)/20</f>
        <v>0</v>
      </c>
      <c r="H3361" s="23"/>
      <c r="I3361" s="10">
        <f t="shared" si="968"/>
        <v>0</v>
      </c>
    </row>
    <row r="3362" spans="2:13">
      <c r="B3362" s="11" t="s">
        <v>13</v>
      </c>
      <c r="C3362" s="12" t="s">
        <v>14</v>
      </c>
      <c r="D3362" s="28" t="s">
        <v>30</v>
      </c>
      <c r="E3362" s="28"/>
      <c r="F3362" s="28">
        <f>SUM(G3350:G3352)</f>
        <v>0</v>
      </c>
      <c r="G3362" s="34">
        <f>SUM(F3362)/10</f>
        <v>0</v>
      </c>
      <c r="H3362" s="23"/>
      <c r="I3362" s="10">
        <f t="shared" si="968"/>
        <v>0</v>
      </c>
    </row>
    <row r="3363" spans="2:13">
      <c r="B3363" s="11" t="s">
        <v>13</v>
      </c>
      <c r="C3363" s="12" t="s">
        <v>14</v>
      </c>
      <c r="D3363" s="28" t="s">
        <v>60</v>
      </c>
      <c r="E3363" s="28"/>
      <c r="F3363" s="81"/>
      <c r="G3363" s="34">
        <f>SUM(F3363)*0.25</f>
        <v>0</v>
      </c>
      <c r="H3363" s="23"/>
      <c r="I3363" s="10">
        <f t="shared" si="968"/>
        <v>0</v>
      </c>
    </row>
    <row r="3364" spans="2:13">
      <c r="B3364" s="11" t="s">
        <v>13</v>
      </c>
      <c r="C3364" s="12" t="s">
        <v>14</v>
      </c>
      <c r="D3364" s="28"/>
      <c r="E3364" s="28"/>
      <c r="F3364" s="28"/>
      <c r="G3364" s="34"/>
      <c r="H3364" s="23"/>
      <c r="I3364" s="10">
        <f t="shared" si="968"/>
        <v>0</v>
      </c>
    </row>
    <row r="3365" spans="2:13">
      <c r="B3365" s="11" t="s">
        <v>13</v>
      </c>
      <c r="C3365" s="12" t="s">
        <v>15</v>
      </c>
      <c r="D3365" s="28"/>
      <c r="E3365" s="28"/>
      <c r="F3365" s="28"/>
      <c r="G3365" s="34"/>
      <c r="H3365" s="23"/>
      <c r="I3365" s="10">
        <f t="shared" si="968"/>
        <v>0</v>
      </c>
    </row>
    <row r="3366" spans="2:13">
      <c r="B3366" s="11" t="s">
        <v>13</v>
      </c>
      <c r="C3366" s="12" t="s">
        <v>15</v>
      </c>
      <c r="D3366" s="28"/>
      <c r="E3366" s="28"/>
      <c r="F3366" s="28"/>
      <c r="G3366" s="34"/>
      <c r="H3366" s="23"/>
      <c r="I3366" s="10">
        <f t="shared" si="968"/>
        <v>0</v>
      </c>
    </row>
    <row r="3367" spans="2:13">
      <c r="B3367" s="11" t="s">
        <v>13</v>
      </c>
      <c r="C3367" s="12" t="s">
        <v>15</v>
      </c>
      <c r="D3367" s="28"/>
      <c r="E3367" s="28"/>
      <c r="F3367" s="28"/>
      <c r="G3367" s="34"/>
      <c r="H3367" s="23"/>
      <c r="I3367" s="10">
        <f t="shared" si="968"/>
        <v>0</v>
      </c>
    </row>
    <row r="3368" spans="2:13">
      <c r="B3368" s="11" t="s">
        <v>13</v>
      </c>
      <c r="C3368" s="12" t="s">
        <v>16</v>
      </c>
      <c r="D3368" s="28"/>
      <c r="E3368" s="28"/>
      <c r="F3368" s="28"/>
      <c r="G3368" s="34"/>
      <c r="H3368" s="23"/>
      <c r="I3368" s="10">
        <f t="shared" si="968"/>
        <v>0</v>
      </c>
    </row>
    <row r="3369" spans="2:13">
      <c r="B3369" s="11" t="s">
        <v>13</v>
      </c>
      <c r="C3369" s="12" t="s">
        <v>16</v>
      </c>
      <c r="D3369" s="28"/>
      <c r="E3369" s="28"/>
      <c r="F3369" s="28"/>
      <c r="G3369" s="34"/>
      <c r="H3369" s="23"/>
      <c r="I3369" s="10">
        <f t="shared" si="968"/>
        <v>0</v>
      </c>
    </row>
    <row r="3370" spans="2:13">
      <c r="B3370" s="11" t="s">
        <v>21</v>
      </c>
      <c r="C3370" s="12" t="s">
        <v>14</v>
      </c>
      <c r="D3370" s="28"/>
      <c r="E3370" s="28"/>
      <c r="F3370" s="28"/>
      <c r="G3370" s="22">
        <f>SUM(G3361:G3364)</f>
        <v>0</v>
      </c>
      <c r="H3370" s="15">
        <v>37.42</v>
      </c>
      <c r="I3370" s="10">
        <f t="shared" si="968"/>
        <v>0</v>
      </c>
      <c r="K3370" s="5">
        <f>SUM(G3370)*I3345</f>
        <v>0</v>
      </c>
    </row>
    <row r="3371" spans="2:13">
      <c r="B3371" s="11" t="s">
        <v>21</v>
      </c>
      <c r="C3371" s="12" t="s">
        <v>15</v>
      </c>
      <c r="D3371" s="28"/>
      <c r="E3371" s="28"/>
      <c r="F3371" s="28"/>
      <c r="G3371" s="22">
        <f>SUM(G3365:G3367)</f>
        <v>0</v>
      </c>
      <c r="H3371" s="15">
        <v>37.42</v>
      </c>
      <c r="I3371" s="10">
        <f t="shared" si="968"/>
        <v>0</v>
      </c>
      <c r="L3371" s="5">
        <f>SUM(G3371)*I3345</f>
        <v>0</v>
      </c>
    </row>
    <row r="3372" spans="2:13">
      <c r="B3372" s="11" t="s">
        <v>21</v>
      </c>
      <c r="C3372" s="12" t="s">
        <v>16</v>
      </c>
      <c r="D3372" s="28"/>
      <c r="E3372" s="28"/>
      <c r="F3372" s="28"/>
      <c r="G3372" s="22">
        <f>SUM(G3368:G3369)</f>
        <v>0</v>
      </c>
      <c r="H3372" s="15">
        <v>37.42</v>
      </c>
      <c r="I3372" s="10">
        <f t="shared" si="968"/>
        <v>0</v>
      </c>
      <c r="M3372" s="5">
        <f>SUM(G3372)*I3345</f>
        <v>0</v>
      </c>
    </row>
    <row r="3373" spans="2:13">
      <c r="B3373" s="11" t="s">
        <v>13</v>
      </c>
      <c r="C3373" s="12" t="s">
        <v>17</v>
      </c>
      <c r="D3373" s="28"/>
      <c r="E3373" s="28"/>
      <c r="F3373" s="28"/>
      <c r="G3373" s="34"/>
      <c r="H3373" s="15">
        <v>37.42</v>
      </c>
      <c r="I3373" s="10">
        <f t="shared" si="968"/>
        <v>0</v>
      </c>
      <c r="L3373" s="5">
        <f>SUM(G3373)*I3345</f>
        <v>0</v>
      </c>
    </row>
    <row r="3374" spans="2:13">
      <c r="B3374" s="11" t="s">
        <v>12</v>
      </c>
      <c r="C3374" s="12"/>
      <c r="D3374" s="28"/>
      <c r="E3374" s="28"/>
      <c r="F3374" s="28"/>
      <c r="G3374" s="10"/>
      <c r="H3374" s="15">
        <v>37.42</v>
      </c>
      <c r="I3374" s="10">
        <f t="shared" si="968"/>
        <v>0</v>
      </c>
    </row>
    <row r="3375" spans="2:13">
      <c r="B3375" s="11" t="s">
        <v>11</v>
      </c>
      <c r="C3375" s="12"/>
      <c r="D3375" s="28"/>
      <c r="E3375" s="28"/>
      <c r="F3375" s="28"/>
      <c r="G3375" s="10">
        <v>1</v>
      </c>
      <c r="H3375" s="15">
        <f>SUM(I3347:I3374)*0.01</f>
        <v>0</v>
      </c>
      <c r="I3375" s="10">
        <f>SUM(G3375*H3375)</f>
        <v>0</v>
      </c>
    </row>
    <row r="3376" spans="2:13" s="2" customFormat="1" ht="13.6">
      <c r="B3376" s="8" t="s">
        <v>10</v>
      </c>
      <c r="D3376" s="27"/>
      <c r="E3376" s="27"/>
      <c r="F3376" s="27"/>
      <c r="G3376" s="6">
        <f>SUM(G3370:G3373)</f>
        <v>0</v>
      </c>
      <c r="H3376" s="14"/>
      <c r="I3376" s="6">
        <f>SUM(I3347:I3375)</f>
        <v>0</v>
      </c>
      <c r="J3376" s="6">
        <f>SUM(I3376)*I3345</f>
        <v>0</v>
      </c>
      <c r="K3376" s="6">
        <f>SUM(K3370:K3375)</f>
        <v>0</v>
      </c>
      <c r="L3376" s="6">
        <f t="shared" ref="L3376" si="969">SUM(L3370:L3375)</f>
        <v>0</v>
      </c>
      <c r="M3376" s="6">
        <f t="shared" ref="M3376" si="970">SUM(M3370:M3375)</f>
        <v>0</v>
      </c>
    </row>
    <row r="3377" spans="1:13" ht="15.65">
      <c r="A3377" s="3" t="s">
        <v>9</v>
      </c>
      <c r="B3377" s="78">
        <f>'JMS SHEDULE OF WORKS'!D43</f>
        <v>0</v>
      </c>
      <c r="D3377" s="26">
        <f>'JMS SHEDULE OF WORKS'!F43</f>
        <v>0</v>
      </c>
      <c r="F3377" s="79">
        <f>'JMS SHEDULE OF WORKS'!I43</f>
        <v>0</v>
      </c>
      <c r="H3377" s="13" t="s">
        <v>22</v>
      </c>
      <c r="I3377" s="24">
        <f>'JMS SHEDULE OF WORKS'!G43</f>
        <v>0</v>
      </c>
    </row>
    <row r="3378" spans="1:13" s="2" customFormat="1" ht="13.6">
      <c r="A3378" s="77" t="str">
        <f>'JMS SHEDULE OF WORKS'!A43</f>
        <v>6897/41</v>
      </c>
      <c r="B3378" s="8" t="s">
        <v>3</v>
      </c>
      <c r="C3378" s="2" t="s">
        <v>4</v>
      </c>
      <c r="D3378" s="27" t="s">
        <v>5</v>
      </c>
      <c r="E3378" s="27" t="s">
        <v>5</v>
      </c>
      <c r="F3378" s="27" t="s">
        <v>23</v>
      </c>
      <c r="G3378" s="6" t="s">
        <v>6</v>
      </c>
      <c r="H3378" s="14" t="s">
        <v>7</v>
      </c>
      <c r="I3378" s="6" t="s">
        <v>8</v>
      </c>
      <c r="J3378" s="6"/>
      <c r="K3378" s="6" t="s">
        <v>18</v>
      </c>
      <c r="L3378" s="6" t="s">
        <v>19</v>
      </c>
      <c r="M3378" s="6" t="s">
        <v>20</v>
      </c>
    </row>
    <row r="3379" spans="1:13">
      <c r="A3379" s="30" t="s">
        <v>24</v>
      </c>
      <c r="B3379" s="11"/>
      <c r="C3379" s="12"/>
      <c r="D3379" s="28"/>
      <c r="E3379" s="28"/>
      <c r="F3379" s="28">
        <f t="shared" ref="F3379:F3384" si="971">SUM(D3379*E3379)</f>
        <v>0</v>
      </c>
      <c r="G3379" s="10"/>
      <c r="H3379" s="15"/>
      <c r="I3379" s="10">
        <f t="shared" ref="I3379:I3384" si="972">SUM(F3379*G3379)*H3379</f>
        <v>0</v>
      </c>
    </row>
    <row r="3380" spans="1:13">
      <c r="A3380" s="30" t="s">
        <v>24</v>
      </c>
      <c r="B3380" s="11"/>
      <c r="C3380" s="12"/>
      <c r="D3380" s="28"/>
      <c r="E3380" s="28"/>
      <c r="F3380" s="28">
        <f t="shared" si="971"/>
        <v>0</v>
      </c>
      <c r="G3380" s="10"/>
      <c r="H3380" s="15"/>
      <c r="I3380" s="10">
        <f t="shared" si="972"/>
        <v>0</v>
      </c>
    </row>
    <row r="3381" spans="1:13">
      <c r="A3381" s="30" t="s">
        <v>24</v>
      </c>
      <c r="B3381" s="11"/>
      <c r="C3381" s="12"/>
      <c r="D3381" s="28"/>
      <c r="E3381" s="28"/>
      <c r="F3381" s="28">
        <f t="shared" si="971"/>
        <v>0</v>
      </c>
      <c r="G3381" s="10"/>
      <c r="H3381" s="15"/>
      <c r="I3381" s="10">
        <f t="shared" si="972"/>
        <v>0</v>
      </c>
    </row>
    <row r="3382" spans="1:13">
      <c r="A3382" s="31" t="s">
        <v>25</v>
      </c>
      <c r="B3382" s="11"/>
      <c r="C3382" s="12"/>
      <c r="D3382" s="28"/>
      <c r="E3382" s="28"/>
      <c r="F3382" s="28">
        <f t="shared" si="971"/>
        <v>0</v>
      </c>
      <c r="G3382" s="10"/>
      <c r="H3382" s="15"/>
      <c r="I3382" s="10">
        <f t="shared" si="972"/>
        <v>0</v>
      </c>
    </row>
    <row r="3383" spans="1:13">
      <c r="A3383" s="31" t="s">
        <v>25</v>
      </c>
      <c r="B3383" s="11"/>
      <c r="C3383" s="12"/>
      <c r="D3383" s="28"/>
      <c r="E3383" s="28"/>
      <c r="F3383" s="28">
        <f t="shared" si="971"/>
        <v>0</v>
      </c>
      <c r="G3383" s="10"/>
      <c r="H3383" s="15"/>
      <c r="I3383" s="10">
        <f t="shared" si="972"/>
        <v>0</v>
      </c>
    </row>
    <row r="3384" spans="1:13">
      <c r="A3384" s="31" t="s">
        <v>25</v>
      </c>
      <c r="B3384" s="11"/>
      <c r="C3384" s="12"/>
      <c r="D3384" s="28"/>
      <c r="E3384" s="28"/>
      <c r="F3384" s="28">
        <f t="shared" si="971"/>
        <v>0</v>
      </c>
      <c r="G3384" s="10"/>
      <c r="H3384" s="15"/>
      <c r="I3384" s="10">
        <f t="shared" si="972"/>
        <v>0</v>
      </c>
    </row>
    <row r="3385" spans="1:13">
      <c r="A3385" s="31" t="s">
        <v>39</v>
      </c>
      <c r="B3385" s="11"/>
      <c r="C3385" s="12"/>
      <c r="D3385" s="28"/>
      <c r="E3385" s="28"/>
      <c r="F3385" s="28"/>
      <c r="G3385" s="10"/>
      <c r="H3385" s="15"/>
      <c r="I3385" s="10">
        <f t="shared" ref="I3385:I3387" si="973">SUM(G3385*H3385)</f>
        <v>0</v>
      </c>
    </row>
    <row r="3386" spans="1:13">
      <c r="A3386" s="31" t="s">
        <v>39</v>
      </c>
      <c r="B3386" s="11"/>
      <c r="C3386" s="12"/>
      <c r="D3386" s="28"/>
      <c r="E3386" s="28"/>
      <c r="F3386" s="28"/>
      <c r="G3386" s="10"/>
      <c r="H3386" s="15"/>
      <c r="I3386" s="10">
        <f t="shared" si="973"/>
        <v>0</v>
      </c>
    </row>
    <row r="3387" spans="1:13">
      <c r="A3387" s="31" t="s">
        <v>39</v>
      </c>
      <c r="B3387" s="11"/>
      <c r="C3387" s="12"/>
      <c r="D3387" s="28"/>
      <c r="E3387" s="28"/>
      <c r="F3387" s="28"/>
      <c r="G3387" s="10"/>
      <c r="H3387" s="15"/>
      <c r="I3387" s="10">
        <f t="shared" si="973"/>
        <v>0</v>
      </c>
    </row>
    <row r="3388" spans="1:13">
      <c r="A3388" s="32" t="s">
        <v>28</v>
      </c>
      <c r="B3388" s="11"/>
      <c r="C3388" s="12"/>
      <c r="D3388" s="28"/>
      <c r="E3388" s="28"/>
      <c r="F3388" s="28"/>
      <c r="G3388" s="10"/>
      <c r="H3388" s="15"/>
      <c r="I3388" s="10">
        <f t="shared" ref="I3388:I3406" si="974">SUM(G3388*H3388)</f>
        <v>0</v>
      </c>
    </row>
    <row r="3389" spans="1:13">
      <c r="A3389" s="32" t="s">
        <v>28</v>
      </c>
      <c r="B3389" s="11"/>
      <c r="C3389" s="12"/>
      <c r="D3389" s="28"/>
      <c r="E3389" s="28"/>
      <c r="F3389" s="28"/>
      <c r="G3389" s="10"/>
      <c r="H3389" s="15"/>
      <c r="I3389" s="10">
        <f t="shared" si="974"/>
        <v>0</v>
      </c>
    </row>
    <row r="3390" spans="1:13">
      <c r="A3390" s="32" t="s">
        <v>28</v>
      </c>
      <c r="B3390" s="11"/>
      <c r="C3390" s="12"/>
      <c r="D3390" s="28"/>
      <c r="E3390" s="28"/>
      <c r="F3390" s="28"/>
      <c r="G3390" s="10"/>
      <c r="H3390" s="15"/>
      <c r="I3390" s="10">
        <f t="shared" si="974"/>
        <v>0</v>
      </c>
    </row>
    <row r="3391" spans="1:13">
      <c r="A3391" t="s">
        <v>26</v>
      </c>
      <c r="B3391" s="11"/>
      <c r="C3391" s="12"/>
      <c r="D3391" s="28"/>
      <c r="E3391" s="28"/>
      <c r="F3391" s="28"/>
      <c r="G3391" s="33">
        <v>0.1</v>
      </c>
      <c r="H3391" s="15">
        <f>SUM(I3388:I3390)</f>
        <v>0</v>
      </c>
      <c r="I3391" s="10">
        <f t="shared" si="974"/>
        <v>0</v>
      </c>
    </row>
    <row r="3392" spans="1:13">
      <c r="B3392" s="11" t="s">
        <v>27</v>
      </c>
      <c r="C3392" s="12"/>
      <c r="D3392" s="28"/>
      <c r="E3392" s="28"/>
      <c r="F3392" s="28"/>
      <c r="G3392" s="10"/>
      <c r="H3392" s="15"/>
      <c r="I3392" s="10">
        <f t="shared" si="974"/>
        <v>0</v>
      </c>
    </row>
    <row r="3393" spans="2:13">
      <c r="B3393" s="11" t="s">
        <v>13</v>
      </c>
      <c r="C3393" s="12" t="s">
        <v>14</v>
      </c>
      <c r="D3393" s="28" t="s">
        <v>29</v>
      </c>
      <c r="E3393" s="28"/>
      <c r="F3393" s="28">
        <f>SUM(G3379:G3381)</f>
        <v>0</v>
      </c>
      <c r="G3393" s="34">
        <f>SUM(F3393)/20</f>
        <v>0</v>
      </c>
      <c r="H3393" s="23"/>
      <c r="I3393" s="10">
        <f t="shared" si="974"/>
        <v>0</v>
      </c>
    </row>
    <row r="3394" spans="2:13">
      <c r="B3394" s="11" t="s">
        <v>13</v>
      </c>
      <c r="C3394" s="12" t="s">
        <v>14</v>
      </c>
      <c r="D3394" s="28" t="s">
        <v>30</v>
      </c>
      <c r="E3394" s="28"/>
      <c r="F3394" s="28">
        <f>SUM(G3382:G3384)</f>
        <v>0</v>
      </c>
      <c r="G3394" s="34">
        <f>SUM(F3394)/10</f>
        <v>0</v>
      </c>
      <c r="H3394" s="23"/>
      <c r="I3394" s="10">
        <f t="shared" si="974"/>
        <v>0</v>
      </c>
    </row>
    <row r="3395" spans="2:13">
      <c r="B3395" s="11" t="s">
        <v>13</v>
      </c>
      <c r="C3395" s="12" t="s">
        <v>14</v>
      </c>
      <c r="D3395" s="28" t="s">
        <v>60</v>
      </c>
      <c r="E3395" s="28"/>
      <c r="F3395" s="81"/>
      <c r="G3395" s="34">
        <f>SUM(F3395)*0.25</f>
        <v>0</v>
      </c>
      <c r="H3395" s="23"/>
      <c r="I3395" s="10">
        <f t="shared" si="974"/>
        <v>0</v>
      </c>
    </row>
    <row r="3396" spans="2:13">
      <c r="B3396" s="11" t="s">
        <v>13</v>
      </c>
      <c r="C3396" s="12" t="s">
        <v>14</v>
      </c>
      <c r="D3396" s="28"/>
      <c r="E3396" s="28"/>
      <c r="F3396" s="28"/>
      <c r="G3396" s="34"/>
      <c r="H3396" s="23"/>
      <c r="I3396" s="10">
        <f t="shared" si="974"/>
        <v>0</v>
      </c>
    </row>
    <row r="3397" spans="2:13">
      <c r="B3397" s="11" t="s">
        <v>13</v>
      </c>
      <c r="C3397" s="12" t="s">
        <v>15</v>
      </c>
      <c r="D3397" s="28"/>
      <c r="E3397" s="28"/>
      <c r="F3397" s="28"/>
      <c r="G3397" s="34"/>
      <c r="H3397" s="23"/>
      <c r="I3397" s="10">
        <f t="shared" si="974"/>
        <v>0</v>
      </c>
    </row>
    <row r="3398" spans="2:13">
      <c r="B3398" s="11" t="s">
        <v>13</v>
      </c>
      <c r="C3398" s="12" t="s">
        <v>15</v>
      </c>
      <c r="D3398" s="28"/>
      <c r="E3398" s="28"/>
      <c r="F3398" s="28"/>
      <c r="G3398" s="34"/>
      <c r="H3398" s="23"/>
      <c r="I3398" s="10">
        <f t="shared" si="974"/>
        <v>0</v>
      </c>
    </row>
    <row r="3399" spans="2:13">
      <c r="B3399" s="11" t="s">
        <v>13</v>
      </c>
      <c r="C3399" s="12" t="s">
        <v>15</v>
      </c>
      <c r="D3399" s="28"/>
      <c r="E3399" s="28"/>
      <c r="F3399" s="28"/>
      <c r="G3399" s="34"/>
      <c r="H3399" s="23"/>
      <c r="I3399" s="10">
        <f t="shared" si="974"/>
        <v>0</v>
      </c>
    </row>
    <row r="3400" spans="2:13">
      <c r="B3400" s="11" t="s">
        <v>13</v>
      </c>
      <c r="C3400" s="12" t="s">
        <v>16</v>
      </c>
      <c r="D3400" s="28"/>
      <c r="E3400" s="28"/>
      <c r="F3400" s="28"/>
      <c r="G3400" s="34"/>
      <c r="H3400" s="23"/>
      <c r="I3400" s="10">
        <f t="shared" si="974"/>
        <v>0</v>
      </c>
    </row>
    <row r="3401" spans="2:13">
      <c r="B3401" s="11" t="s">
        <v>13</v>
      </c>
      <c r="C3401" s="12" t="s">
        <v>16</v>
      </c>
      <c r="D3401" s="28"/>
      <c r="E3401" s="28"/>
      <c r="F3401" s="28"/>
      <c r="G3401" s="34"/>
      <c r="H3401" s="23"/>
      <c r="I3401" s="10">
        <f t="shared" si="974"/>
        <v>0</v>
      </c>
    </row>
    <row r="3402" spans="2:13">
      <c r="B3402" s="11" t="s">
        <v>21</v>
      </c>
      <c r="C3402" s="12" t="s">
        <v>14</v>
      </c>
      <c r="D3402" s="28"/>
      <c r="E3402" s="28"/>
      <c r="F3402" s="28"/>
      <c r="G3402" s="22">
        <f>SUM(G3393:G3396)</f>
        <v>0</v>
      </c>
      <c r="H3402" s="15">
        <v>37.42</v>
      </c>
      <c r="I3402" s="10">
        <f t="shared" si="974"/>
        <v>0</v>
      </c>
      <c r="K3402" s="5">
        <f>SUM(G3402)*I3377</f>
        <v>0</v>
      </c>
    </row>
    <row r="3403" spans="2:13">
      <c r="B3403" s="11" t="s">
        <v>21</v>
      </c>
      <c r="C3403" s="12" t="s">
        <v>15</v>
      </c>
      <c r="D3403" s="28"/>
      <c r="E3403" s="28"/>
      <c r="F3403" s="28"/>
      <c r="G3403" s="22">
        <f>SUM(G3397:G3399)</f>
        <v>0</v>
      </c>
      <c r="H3403" s="15">
        <v>37.42</v>
      </c>
      <c r="I3403" s="10">
        <f t="shared" si="974"/>
        <v>0</v>
      </c>
      <c r="L3403" s="5">
        <f>SUM(G3403)*I3377</f>
        <v>0</v>
      </c>
    </row>
    <row r="3404" spans="2:13">
      <c r="B3404" s="11" t="s">
        <v>21</v>
      </c>
      <c r="C3404" s="12" t="s">
        <v>16</v>
      </c>
      <c r="D3404" s="28"/>
      <c r="E3404" s="28"/>
      <c r="F3404" s="28"/>
      <c r="G3404" s="22">
        <f>SUM(G3400:G3401)</f>
        <v>0</v>
      </c>
      <c r="H3404" s="15">
        <v>37.42</v>
      </c>
      <c r="I3404" s="10">
        <f t="shared" si="974"/>
        <v>0</v>
      </c>
      <c r="M3404" s="5">
        <f>SUM(G3404)*I3377</f>
        <v>0</v>
      </c>
    </row>
    <row r="3405" spans="2:13">
      <c r="B3405" s="11" t="s">
        <v>13</v>
      </c>
      <c r="C3405" s="12" t="s">
        <v>17</v>
      </c>
      <c r="D3405" s="28"/>
      <c r="E3405" s="28"/>
      <c r="F3405" s="28"/>
      <c r="G3405" s="34"/>
      <c r="H3405" s="15">
        <v>37.42</v>
      </c>
      <c r="I3405" s="10">
        <f t="shared" si="974"/>
        <v>0</v>
      </c>
      <c r="L3405" s="5">
        <f>SUM(G3405)*I3377</f>
        <v>0</v>
      </c>
    </row>
    <row r="3406" spans="2:13">
      <c r="B3406" s="11" t="s">
        <v>12</v>
      </c>
      <c r="C3406" s="12"/>
      <c r="D3406" s="28"/>
      <c r="E3406" s="28"/>
      <c r="F3406" s="28"/>
      <c r="G3406" s="10"/>
      <c r="H3406" s="15">
        <v>37.42</v>
      </c>
      <c r="I3406" s="10">
        <f t="shared" si="974"/>
        <v>0</v>
      </c>
    </row>
    <row r="3407" spans="2:13">
      <c r="B3407" s="11" t="s">
        <v>11</v>
      </c>
      <c r="C3407" s="12"/>
      <c r="D3407" s="28"/>
      <c r="E3407" s="28"/>
      <c r="F3407" s="28"/>
      <c r="G3407" s="10">
        <v>1</v>
      </c>
      <c r="H3407" s="15">
        <f>SUM(I3379:I3406)*0.01</f>
        <v>0</v>
      </c>
      <c r="I3407" s="10">
        <f>SUM(G3407*H3407)</f>
        <v>0</v>
      </c>
    </row>
    <row r="3408" spans="2:13" s="2" customFormat="1" ht="13.6">
      <c r="B3408" s="8" t="s">
        <v>10</v>
      </c>
      <c r="D3408" s="27"/>
      <c r="E3408" s="27"/>
      <c r="F3408" s="27"/>
      <c r="G3408" s="6">
        <f>SUM(G3402:G3405)</f>
        <v>0</v>
      </c>
      <c r="H3408" s="14"/>
      <c r="I3408" s="6">
        <f>SUM(I3379:I3407)</f>
        <v>0</v>
      </c>
      <c r="J3408" s="6">
        <f>SUM(I3408)*I3377</f>
        <v>0</v>
      </c>
      <c r="K3408" s="6">
        <f>SUM(K3402:K3407)</f>
        <v>0</v>
      </c>
      <c r="L3408" s="6">
        <f t="shared" ref="L3408" si="975">SUM(L3402:L3407)</f>
        <v>0</v>
      </c>
      <c r="M3408" s="6">
        <f t="shared" ref="M3408" si="976">SUM(M3402:M3407)</f>
        <v>0</v>
      </c>
    </row>
    <row r="3409" spans="1:13" ht="15.65">
      <c r="A3409" s="3" t="s">
        <v>9</v>
      </c>
      <c r="B3409" s="78">
        <f>'JMS SHEDULE OF WORKS'!D44</f>
        <v>0</v>
      </c>
      <c r="D3409" s="26">
        <f>'JMS SHEDULE OF WORKS'!F44</f>
        <v>0</v>
      </c>
      <c r="F3409" s="79">
        <f>'JMS SHEDULE OF WORKS'!I44</f>
        <v>0</v>
      </c>
      <c r="H3409" s="13" t="s">
        <v>22</v>
      </c>
      <c r="I3409" s="24">
        <f>'JMS SHEDULE OF WORKS'!G44</f>
        <v>0</v>
      </c>
    </row>
    <row r="3410" spans="1:13" s="2" customFormat="1" ht="13.6">
      <c r="A3410" s="77" t="str">
        <f>'JMS SHEDULE OF WORKS'!A44</f>
        <v>6897/42</v>
      </c>
      <c r="B3410" s="8" t="s">
        <v>3</v>
      </c>
      <c r="C3410" s="2" t="s">
        <v>4</v>
      </c>
      <c r="D3410" s="27" t="s">
        <v>5</v>
      </c>
      <c r="E3410" s="27" t="s">
        <v>5</v>
      </c>
      <c r="F3410" s="27" t="s">
        <v>23</v>
      </c>
      <c r="G3410" s="6" t="s">
        <v>6</v>
      </c>
      <c r="H3410" s="14" t="s">
        <v>7</v>
      </c>
      <c r="I3410" s="6" t="s">
        <v>8</v>
      </c>
      <c r="J3410" s="6"/>
      <c r="K3410" s="6" t="s">
        <v>18</v>
      </c>
      <c r="L3410" s="6" t="s">
        <v>19</v>
      </c>
      <c r="M3410" s="6" t="s">
        <v>20</v>
      </c>
    </row>
    <row r="3411" spans="1:13">
      <c r="A3411" s="30" t="s">
        <v>24</v>
      </c>
      <c r="B3411" s="11"/>
      <c r="C3411" s="12"/>
      <c r="D3411" s="28"/>
      <c r="E3411" s="28"/>
      <c r="F3411" s="28">
        <f t="shared" ref="F3411:F3416" si="977">SUM(D3411*E3411)</f>
        <v>0</v>
      </c>
      <c r="G3411" s="10"/>
      <c r="H3411" s="15"/>
      <c r="I3411" s="10">
        <f t="shared" ref="I3411:I3416" si="978">SUM(F3411*G3411)*H3411</f>
        <v>0</v>
      </c>
    </row>
    <row r="3412" spans="1:13">
      <c r="A3412" s="30" t="s">
        <v>24</v>
      </c>
      <c r="B3412" s="11"/>
      <c r="C3412" s="12"/>
      <c r="D3412" s="28"/>
      <c r="E3412" s="28"/>
      <c r="F3412" s="28">
        <f t="shared" si="977"/>
        <v>0</v>
      </c>
      <c r="G3412" s="10"/>
      <c r="H3412" s="15"/>
      <c r="I3412" s="10">
        <f t="shared" si="978"/>
        <v>0</v>
      </c>
    </row>
    <row r="3413" spans="1:13">
      <c r="A3413" s="30" t="s">
        <v>24</v>
      </c>
      <c r="B3413" s="11"/>
      <c r="C3413" s="12"/>
      <c r="D3413" s="28"/>
      <c r="E3413" s="28"/>
      <c r="F3413" s="28">
        <f t="shared" si="977"/>
        <v>0</v>
      </c>
      <c r="G3413" s="10"/>
      <c r="H3413" s="15"/>
      <c r="I3413" s="10">
        <f t="shared" si="978"/>
        <v>0</v>
      </c>
    </row>
    <row r="3414" spans="1:13">
      <c r="A3414" s="31" t="s">
        <v>25</v>
      </c>
      <c r="B3414" s="11"/>
      <c r="C3414" s="12"/>
      <c r="D3414" s="28"/>
      <c r="E3414" s="28"/>
      <c r="F3414" s="28">
        <f t="shared" si="977"/>
        <v>0</v>
      </c>
      <c r="G3414" s="10"/>
      <c r="H3414" s="15"/>
      <c r="I3414" s="10">
        <f t="shared" si="978"/>
        <v>0</v>
      </c>
    </row>
    <row r="3415" spans="1:13">
      <c r="A3415" s="31" t="s">
        <v>25</v>
      </c>
      <c r="B3415" s="11"/>
      <c r="C3415" s="12"/>
      <c r="D3415" s="28"/>
      <c r="E3415" s="28"/>
      <c r="F3415" s="28">
        <f t="shared" si="977"/>
        <v>0</v>
      </c>
      <c r="G3415" s="10"/>
      <c r="H3415" s="15"/>
      <c r="I3415" s="10">
        <f t="shared" si="978"/>
        <v>0</v>
      </c>
    </row>
    <row r="3416" spans="1:13">
      <c r="A3416" s="31" t="s">
        <v>25</v>
      </c>
      <c r="B3416" s="11"/>
      <c r="C3416" s="12"/>
      <c r="D3416" s="28"/>
      <c r="E3416" s="28"/>
      <c r="F3416" s="28">
        <f t="shared" si="977"/>
        <v>0</v>
      </c>
      <c r="G3416" s="10"/>
      <c r="H3416" s="15"/>
      <c r="I3416" s="10">
        <f t="shared" si="978"/>
        <v>0</v>
      </c>
    </row>
    <row r="3417" spans="1:13">
      <c r="A3417" s="31" t="s">
        <v>39</v>
      </c>
      <c r="B3417" s="11"/>
      <c r="C3417" s="12"/>
      <c r="D3417" s="28"/>
      <c r="E3417" s="28"/>
      <c r="F3417" s="28"/>
      <c r="G3417" s="10"/>
      <c r="H3417" s="15"/>
      <c r="I3417" s="10">
        <f t="shared" ref="I3417:I3419" si="979">SUM(G3417*H3417)</f>
        <v>0</v>
      </c>
    </row>
    <row r="3418" spans="1:13">
      <c r="A3418" s="31" t="s">
        <v>39</v>
      </c>
      <c r="B3418" s="11"/>
      <c r="C3418" s="12"/>
      <c r="D3418" s="28"/>
      <c r="E3418" s="28"/>
      <c r="F3418" s="28"/>
      <c r="G3418" s="10"/>
      <c r="H3418" s="15"/>
      <c r="I3418" s="10">
        <f t="shared" si="979"/>
        <v>0</v>
      </c>
    </row>
    <row r="3419" spans="1:13">
      <c r="A3419" s="31" t="s">
        <v>39</v>
      </c>
      <c r="B3419" s="11"/>
      <c r="C3419" s="12"/>
      <c r="D3419" s="28"/>
      <c r="E3419" s="28"/>
      <c r="F3419" s="28"/>
      <c r="G3419" s="10"/>
      <c r="H3419" s="15"/>
      <c r="I3419" s="10">
        <f t="shared" si="979"/>
        <v>0</v>
      </c>
    </row>
    <row r="3420" spans="1:13">
      <c r="A3420" s="32" t="s">
        <v>28</v>
      </c>
      <c r="B3420" s="11"/>
      <c r="C3420" s="12"/>
      <c r="D3420" s="28"/>
      <c r="E3420" s="28"/>
      <c r="F3420" s="28"/>
      <c r="G3420" s="10"/>
      <c r="H3420" s="15"/>
      <c r="I3420" s="10">
        <f t="shared" ref="I3420:I3438" si="980">SUM(G3420*H3420)</f>
        <v>0</v>
      </c>
    </row>
    <row r="3421" spans="1:13">
      <c r="A3421" s="32" t="s">
        <v>28</v>
      </c>
      <c r="B3421" s="11"/>
      <c r="C3421" s="12"/>
      <c r="D3421" s="28"/>
      <c r="E3421" s="28"/>
      <c r="F3421" s="28"/>
      <c r="G3421" s="10"/>
      <c r="H3421" s="15"/>
      <c r="I3421" s="10">
        <f t="shared" si="980"/>
        <v>0</v>
      </c>
    </row>
    <row r="3422" spans="1:13">
      <c r="A3422" s="32" t="s">
        <v>28</v>
      </c>
      <c r="B3422" s="11"/>
      <c r="C3422" s="12"/>
      <c r="D3422" s="28"/>
      <c r="E3422" s="28"/>
      <c r="F3422" s="28"/>
      <c r="G3422" s="10"/>
      <c r="H3422" s="15"/>
      <c r="I3422" s="10">
        <f t="shared" si="980"/>
        <v>0</v>
      </c>
    </row>
    <row r="3423" spans="1:13">
      <c r="A3423" t="s">
        <v>26</v>
      </c>
      <c r="B3423" s="11"/>
      <c r="C3423" s="12"/>
      <c r="D3423" s="28"/>
      <c r="E3423" s="28"/>
      <c r="F3423" s="28"/>
      <c r="G3423" s="33">
        <v>0.1</v>
      </c>
      <c r="H3423" s="15">
        <f>SUM(I3420:I3422)</f>
        <v>0</v>
      </c>
      <c r="I3423" s="10">
        <f t="shared" si="980"/>
        <v>0</v>
      </c>
    </row>
    <row r="3424" spans="1:13">
      <c r="B3424" s="11" t="s">
        <v>27</v>
      </c>
      <c r="C3424" s="12"/>
      <c r="D3424" s="28"/>
      <c r="E3424" s="28"/>
      <c r="F3424" s="28"/>
      <c r="G3424" s="10"/>
      <c r="H3424" s="15"/>
      <c r="I3424" s="10">
        <f t="shared" si="980"/>
        <v>0</v>
      </c>
    </row>
    <row r="3425" spans="2:13">
      <c r="B3425" s="11" t="s">
        <v>13</v>
      </c>
      <c r="C3425" s="12" t="s">
        <v>14</v>
      </c>
      <c r="D3425" s="28" t="s">
        <v>29</v>
      </c>
      <c r="E3425" s="28"/>
      <c r="F3425" s="28">
        <f>SUM(G3411:G3413)</f>
        <v>0</v>
      </c>
      <c r="G3425" s="34">
        <f>SUM(F3425)/20</f>
        <v>0</v>
      </c>
      <c r="H3425" s="23"/>
      <c r="I3425" s="10">
        <f t="shared" si="980"/>
        <v>0</v>
      </c>
    </row>
    <row r="3426" spans="2:13">
      <c r="B3426" s="11" t="s">
        <v>13</v>
      </c>
      <c r="C3426" s="12" t="s">
        <v>14</v>
      </c>
      <c r="D3426" s="28" t="s">
        <v>30</v>
      </c>
      <c r="E3426" s="28"/>
      <c r="F3426" s="28">
        <f>SUM(G3414:G3416)</f>
        <v>0</v>
      </c>
      <c r="G3426" s="34">
        <f>SUM(F3426)/10</f>
        <v>0</v>
      </c>
      <c r="H3426" s="23"/>
      <c r="I3426" s="10">
        <f t="shared" si="980"/>
        <v>0</v>
      </c>
    </row>
    <row r="3427" spans="2:13">
      <c r="B3427" s="11" t="s">
        <v>13</v>
      </c>
      <c r="C3427" s="12" t="s">
        <v>14</v>
      </c>
      <c r="D3427" s="28" t="s">
        <v>60</v>
      </c>
      <c r="E3427" s="28"/>
      <c r="F3427" s="81"/>
      <c r="G3427" s="34">
        <f>SUM(F3427)*0.25</f>
        <v>0</v>
      </c>
      <c r="H3427" s="23"/>
      <c r="I3427" s="10">
        <f t="shared" si="980"/>
        <v>0</v>
      </c>
    </row>
    <row r="3428" spans="2:13">
      <c r="B3428" s="11" t="s">
        <v>13</v>
      </c>
      <c r="C3428" s="12" t="s">
        <v>14</v>
      </c>
      <c r="D3428" s="28"/>
      <c r="E3428" s="28"/>
      <c r="F3428" s="28"/>
      <c r="G3428" s="34"/>
      <c r="H3428" s="23"/>
      <c r="I3428" s="10">
        <f t="shared" si="980"/>
        <v>0</v>
      </c>
    </row>
    <row r="3429" spans="2:13">
      <c r="B3429" s="11" t="s">
        <v>13</v>
      </c>
      <c r="C3429" s="12" t="s">
        <v>15</v>
      </c>
      <c r="D3429" s="28"/>
      <c r="E3429" s="28"/>
      <c r="F3429" s="28"/>
      <c r="G3429" s="34"/>
      <c r="H3429" s="23"/>
      <c r="I3429" s="10">
        <f t="shared" si="980"/>
        <v>0</v>
      </c>
    </row>
    <row r="3430" spans="2:13">
      <c r="B3430" s="11" t="s">
        <v>13</v>
      </c>
      <c r="C3430" s="12" t="s">
        <v>15</v>
      </c>
      <c r="D3430" s="28"/>
      <c r="E3430" s="28"/>
      <c r="F3430" s="28"/>
      <c r="G3430" s="34"/>
      <c r="H3430" s="23"/>
      <c r="I3430" s="10">
        <f t="shared" si="980"/>
        <v>0</v>
      </c>
    </row>
    <row r="3431" spans="2:13">
      <c r="B3431" s="11" t="s">
        <v>13</v>
      </c>
      <c r="C3431" s="12" t="s">
        <v>15</v>
      </c>
      <c r="D3431" s="28"/>
      <c r="E3431" s="28"/>
      <c r="F3431" s="28"/>
      <c r="G3431" s="34"/>
      <c r="H3431" s="23"/>
      <c r="I3431" s="10">
        <f t="shared" si="980"/>
        <v>0</v>
      </c>
    </row>
    <row r="3432" spans="2:13">
      <c r="B3432" s="11" t="s">
        <v>13</v>
      </c>
      <c r="C3432" s="12" t="s">
        <v>16</v>
      </c>
      <c r="D3432" s="28"/>
      <c r="E3432" s="28"/>
      <c r="F3432" s="28"/>
      <c r="G3432" s="34"/>
      <c r="H3432" s="23"/>
      <c r="I3432" s="10">
        <f t="shared" si="980"/>
        <v>0</v>
      </c>
    </row>
    <row r="3433" spans="2:13">
      <c r="B3433" s="11" t="s">
        <v>13</v>
      </c>
      <c r="C3433" s="12" t="s">
        <v>16</v>
      </c>
      <c r="D3433" s="28"/>
      <c r="E3433" s="28"/>
      <c r="F3433" s="28"/>
      <c r="G3433" s="34"/>
      <c r="H3433" s="23"/>
      <c r="I3433" s="10">
        <f t="shared" si="980"/>
        <v>0</v>
      </c>
    </row>
    <row r="3434" spans="2:13">
      <c r="B3434" s="11" t="s">
        <v>21</v>
      </c>
      <c r="C3434" s="12" t="s">
        <v>14</v>
      </c>
      <c r="D3434" s="28"/>
      <c r="E3434" s="28"/>
      <c r="F3434" s="28"/>
      <c r="G3434" s="22">
        <f>SUM(G3425:G3428)</f>
        <v>0</v>
      </c>
      <c r="H3434" s="15">
        <v>37.42</v>
      </c>
      <c r="I3434" s="10">
        <f t="shared" si="980"/>
        <v>0</v>
      </c>
      <c r="K3434" s="5">
        <f>SUM(G3434)*I3409</f>
        <v>0</v>
      </c>
    </row>
    <row r="3435" spans="2:13">
      <c r="B3435" s="11" t="s">
        <v>21</v>
      </c>
      <c r="C3435" s="12" t="s">
        <v>15</v>
      </c>
      <c r="D3435" s="28"/>
      <c r="E3435" s="28"/>
      <c r="F3435" s="28"/>
      <c r="G3435" s="22">
        <f>SUM(G3429:G3431)</f>
        <v>0</v>
      </c>
      <c r="H3435" s="15">
        <v>37.42</v>
      </c>
      <c r="I3435" s="10">
        <f t="shared" si="980"/>
        <v>0</v>
      </c>
      <c r="L3435" s="5">
        <f>SUM(G3435)*I3409</f>
        <v>0</v>
      </c>
    </row>
    <row r="3436" spans="2:13">
      <c r="B3436" s="11" t="s">
        <v>21</v>
      </c>
      <c r="C3436" s="12" t="s">
        <v>16</v>
      </c>
      <c r="D3436" s="28"/>
      <c r="E3436" s="28"/>
      <c r="F3436" s="28"/>
      <c r="G3436" s="22">
        <f>SUM(G3432:G3433)</f>
        <v>0</v>
      </c>
      <c r="H3436" s="15">
        <v>37.42</v>
      </c>
      <c r="I3436" s="10">
        <f t="shared" si="980"/>
        <v>0</v>
      </c>
      <c r="M3436" s="5">
        <f>SUM(G3436)*I3409</f>
        <v>0</v>
      </c>
    </row>
    <row r="3437" spans="2:13">
      <c r="B3437" s="11" t="s">
        <v>13</v>
      </c>
      <c r="C3437" s="12" t="s">
        <v>17</v>
      </c>
      <c r="D3437" s="28"/>
      <c r="E3437" s="28"/>
      <c r="F3437" s="28"/>
      <c r="G3437" s="34"/>
      <c r="H3437" s="15">
        <v>37.42</v>
      </c>
      <c r="I3437" s="10">
        <f t="shared" si="980"/>
        <v>0</v>
      </c>
      <c r="L3437" s="5">
        <f>SUM(G3437)*I3409</f>
        <v>0</v>
      </c>
    </row>
    <row r="3438" spans="2:13">
      <c r="B3438" s="11" t="s">
        <v>12</v>
      </c>
      <c r="C3438" s="12"/>
      <c r="D3438" s="28"/>
      <c r="E3438" s="28"/>
      <c r="F3438" s="28"/>
      <c r="G3438" s="10"/>
      <c r="H3438" s="15">
        <v>37.42</v>
      </c>
      <c r="I3438" s="10">
        <f t="shared" si="980"/>
        <v>0</v>
      </c>
    </row>
    <row r="3439" spans="2:13">
      <c r="B3439" s="11" t="s">
        <v>11</v>
      </c>
      <c r="C3439" s="12"/>
      <c r="D3439" s="28"/>
      <c r="E3439" s="28"/>
      <c r="F3439" s="28"/>
      <c r="G3439" s="10">
        <v>1</v>
      </c>
      <c r="H3439" s="15">
        <f>SUM(I3411:I3438)*0.01</f>
        <v>0</v>
      </c>
      <c r="I3439" s="10">
        <f>SUM(G3439*H3439)</f>
        <v>0</v>
      </c>
    </row>
    <row r="3440" spans="2:13" s="2" customFormat="1" ht="13.6">
      <c r="B3440" s="8" t="s">
        <v>10</v>
      </c>
      <c r="D3440" s="27"/>
      <c r="E3440" s="27"/>
      <c r="F3440" s="27"/>
      <c r="G3440" s="6">
        <f>SUM(G3434:G3437)</f>
        <v>0</v>
      </c>
      <c r="H3440" s="14"/>
      <c r="I3440" s="6">
        <f>SUM(I3411:I3439)</f>
        <v>0</v>
      </c>
      <c r="J3440" s="6">
        <f>SUM(I3440)*I3409</f>
        <v>0</v>
      </c>
      <c r="K3440" s="6">
        <f>SUM(K3434:K3439)</f>
        <v>0</v>
      </c>
      <c r="L3440" s="6">
        <f t="shared" ref="L3440" si="981">SUM(L3434:L3439)</f>
        <v>0</v>
      </c>
      <c r="M3440" s="6">
        <f t="shared" ref="M3440" si="982">SUM(M3434:M3439)</f>
        <v>0</v>
      </c>
    </row>
    <row r="3441" spans="1:13" ht="15.65">
      <c r="A3441" s="3" t="s">
        <v>9</v>
      </c>
      <c r="B3441" s="78">
        <f>'JMS SHEDULE OF WORKS'!D45</f>
        <v>0</v>
      </c>
      <c r="D3441" s="26">
        <f>'JMS SHEDULE OF WORKS'!F45</f>
        <v>0</v>
      </c>
      <c r="F3441" s="79">
        <f>'JMS SHEDULE OF WORKS'!I45</f>
        <v>0</v>
      </c>
      <c r="H3441" s="13" t="s">
        <v>22</v>
      </c>
      <c r="I3441" s="24">
        <f>'JMS SHEDULE OF WORKS'!G45</f>
        <v>0</v>
      </c>
    </row>
    <row r="3442" spans="1:13" s="2" customFormat="1" ht="13.6">
      <c r="A3442" s="77" t="str">
        <f>'JMS SHEDULE OF WORKS'!A45</f>
        <v>6897/43</v>
      </c>
      <c r="B3442" s="8" t="s">
        <v>3</v>
      </c>
      <c r="C3442" s="2" t="s">
        <v>4</v>
      </c>
      <c r="D3442" s="27" t="s">
        <v>5</v>
      </c>
      <c r="E3442" s="27" t="s">
        <v>5</v>
      </c>
      <c r="F3442" s="27" t="s">
        <v>23</v>
      </c>
      <c r="G3442" s="6" t="s">
        <v>6</v>
      </c>
      <c r="H3442" s="14" t="s">
        <v>7</v>
      </c>
      <c r="I3442" s="6" t="s">
        <v>8</v>
      </c>
      <c r="J3442" s="6"/>
      <c r="K3442" s="6" t="s">
        <v>18</v>
      </c>
      <c r="L3442" s="6" t="s">
        <v>19</v>
      </c>
      <c r="M3442" s="6" t="s">
        <v>20</v>
      </c>
    </row>
    <row r="3443" spans="1:13">
      <c r="A3443" s="30" t="s">
        <v>24</v>
      </c>
      <c r="B3443" s="11"/>
      <c r="C3443" s="12"/>
      <c r="D3443" s="28"/>
      <c r="E3443" s="28"/>
      <c r="F3443" s="28">
        <f t="shared" ref="F3443:F3448" si="983">SUM(D3443*E3443)</f>
        <v>0</v>
      </c>
      <c r="G3443" s="10"/>
      <c r="H3443" s="15"/>
      <c r="I3443" s="10">
        <f t="shared" ref="I3443:I3448" si="984">SUM(F3443*G3443)*H3443</f>
        <v>0</v>
      </c>
    </row>
    <row r="3444" spans="1:13">
      <c r="A3444" s="30" t="s">
        <v>24</v>
      </c>
      <c r="B3444" s="11"/>
      <c r="C3444" s="12"/>
      <c r="D3444" s="28"/>
      <c r="E3444" s="28"/>
      <c r="F3444" s="28">
        <f t="shared" si="983"/>
        <v>0</v>
      </c>
      <c r="G3444" s="10"/>
      <c r="H3444" s="15"/>
      <c r="I3444" s="10">
        <f t="shared" si="984"/>
        <v>0</v>
      </c>
    </row>
    <row r="3445" spans="1:13">
      <c r="A3445" s="30" t="s">
        <v>24</v>
      </c>
      <c r="B3445" s="11"/>
      <c r="C3445" s="12"/>
      <c r="D3445" s="28"/>
      <c r="E3445" s="28"/>
      <c r="F3445" s="28">
        <f t="shared" si="983"/>
        <v>0</v>
      </c>
      <c r="G3445" s="10"/>
      <c r="H3445" s="15"/>
      <c r="I3445" s="10">
        <f t="shared" si="984"/>
        <v>0</v>
      </c>
    </row>
    <row r="3446" spans="1:13">
      <c r="A3446" s="31" t="s">
        <v>25</v>
      </c>
      <c r="B3446" s="11"/>
      <c r="C3446" s="12"/>
      <c r="D3446" s="28"/>
      <c r="E3446" s="28"/>
      <c r="F3446" s="28">
        <f t="shared" si="983"/>
        <v>0</v>
      </c>
      <c r="G3446" s="10"/>
      <c r="H3446" s="15"/>
      <c r="I3446" s="10">
        <f t="shared" si="984"/>
        <v>0</v>
      </c>
    </row>
    <row r="3447" spans="1:13">
      <c r="A3447" s="31" t="s">
        <v>25</v>
      </c>
      <c r="B3447" s="11"/>
      <c r="C3447" s="12"/>
      <c r="D3447" s="28"/>
      <c r="E3447" s="28"/>
      <c r="F3447" s="28">
        <f t="shared" si="983"/>
        <v>0</v>
      </c>
      <c r="G3447" s="10"/>
      <c r="H3447" s="15"/>
      <c r="I3447" s="10">
        <f t="shared" si="984"/>
        <v>0</v>
      </c>
    </row>
    <row r="3448" spans="1:13">
      <c r="A3448" s="31" t="s">
        <v>25</v>
      </c>
      <c r="B3448" s="11"/>
      <c r="C3448" s="12"/>
      <c r="D3448" s="28"/>
      <c r="E3448" s="28"/>
      <c r="F3448" s="28">
        <f t="shared" si="983"/>
        <v>0</v>
      </c>
      <c r="G3448" s="10"/>
      <c r="H3448" s="15"/>
      <c r="I3448" s="10">
        <f t="shared" si="984"/>
        <v>0</v>
      </c>
    </row>
    <row r="3449" spans="1:13">
      <c r="A3449" s="31" t="s">
        <v>39</v>
      </c>
      <c r="B3449" s="11"/>
      <c r="C3449" s="12"/>
      <c r="D3449" s="28"/>
      <c r="E3449" s="28"/>
      <c r="F3449" s="28"/>
      <c r="G3449" s="10"/>
      <c r="H3449" s="15"/>
      <c r="I3449" s="10">
        <f t="shared" ref="I3449:I3451" si="985">SUM(G3449*H3449)</f>
        <v>0</v>
      </c>
    </row>
    <row r="3450" spans="1:13">
      <c r="A3450" s="31" t="s">
        <v>39</v>
      </c>
      <c r="B3450" s="11"/>
      <c r="C3450" s="12"/>
      <c r="D3450" s="28"/>
      <c r="E3450" s="28"/>
      <c r="F3450" s="28"/>
      <c r="G3450" s="10"/>
      <c r="H3450" s="15"/>
      <c r="I3450" s="10">
        <f t="shared" si="985"/>
        <v>0</v>
      </c>
    </row>
    <row r="3451" spans="1:13">
      <c r="A3451" s="31" t="s">
        <v>39</v>
      </c>
      <c r="B3451" s="11"/>
      <c r="C3451" s="12"/>
      <c r="D3451" s="28"/>
      <c r="E3451" s="28"/>
      <c r="F3451" s="28"/>
      <c r="G3451" s="10"/>
      <c r="H3451" s="15"/>
      <c r="I3451" s="10">
        <f t="shared" si="985"/>
        <v>0</v>
      </c>
    </row>
    <row r="3452" spans="1:13">
      <c r="A3452" s="32" t="s">
        <v>28</v>
      </c>
      <c r="B3452" s="11"/>
      <c r="C3452" s="12"/>
      <c r="D3452" s="28"/>
      <c r="E3452" s="28"/>
      <c r="F3452" s="28"/>
      <c r="G3452" s="10"/>
      <c r="H3452" s="15"/>
      <c r="I3452" s="10">
        <f t="shared" ref="I3452:I3470" si="986">SUM(G3452*H3452)</f>
        <v>0</v>
      </c>
    </row>
    <row r="3453" spans="1:13">
      <c r="A3453" s="32" t="s">
        <v>28</v>
      </c>
      <c r="B3453" s="11"/>
      <c r="C3453" s="12"/>
      <c r="D3453" s="28"/>
      <c r="E3453" s="28"/>
      <c r="F3453" s="28"/>
      <c r="G3453" s="10"/>
      <c r="H3453" s="15"/>
      <c r="I3453" s="10">
        <f t="shared" si="986"/>
        <v>0</v>
      </c>
    </row>
    <row r="3454" spans="1:13">
      <c r="A3454" s="32" t="s">
        <v>28</v>
      </c>
      <c r="B3454" s="11"/>
      <c r="C3454" s="12"/>
      <c r="D3454" s="28"/>
      <c r="E3454" s="28"/>
      <c r="F3454" s="28"/>
      <c r="G3454" s="10"/>
      <c r="H3454" s="15"/>
      <c r="I3454" s="10">
        <f t="shared" si="986"/>
        <v>0</v>
      </c>
    </row>
    <row r="3455" spans="1:13">
      <c r="A3455" t="s">
        <v>26</v>
      </c>
      <c r="B3455" s="11"/>
      <c r="C3455" s="12"/>
      <c r="D3455" s="28"/>
      <c r="E3455" s="28"/>
      <c r="F3455" s="28"/>
      <c r="G3455" s="33">
        <v>0.1</v>
      </c>
      <c r="H3455" s="15">
        <f>SUM(I3452:I3454)</f>
        <v>0</v>
      </c>
      <c r="I3455" s="10">
        <f t="shared" si="986"/>
        <v>0</v>
      </c>
    </row>
    <row r="3456" spans="1:13">
      <c r="B3456" s="11" t="s">
        <v>27</v>
      </c>
      <c r="C3456" s="12"/>
      <c r="D3456" s="28"/>
      <c r="E3456" s="28"/>
      <c r="F3456" s="28"/>
      <c r="G3456" s="10"/>
      <c r="H3456" s="15"/>
      <c r="I3456" s="10">
        <f t="shared" si="986"/>
        <v>0</v>
      </c>
    </row>
    <row r="3457" spans="2:13">
      <c r="B3457" s="11" t="s">
        <v>13</v>
      </c>
      <c r="C3457" s="12" t="s">
        <v>14</v>
      </c>
      <c r="D3457" s="28" t="s">
        <v>29</v>
      </c>
      <c r="E3457" s="28"/>
      <c r="F3457" s="28">
        <f>SUM(G3443:G3445)</f>
        <v>0</v>
      </c>
      <c r="G3457" s="34">
        <f>SUM(F3457)/20</f>
        <v>0</v>
      </c>
      <c r="H3457" s="23"/>
      <c r="I3457" s="10">
        <f t="shared" si="986"/>
        <v>0</v>
      </c>
    </row>
    <row r="3458" spans="2:13">
      <c r="B3458" s="11" t="s">
        <v>13</v>
      </c>
      <c r="C3458" s="12" t="s">
        <v>14</v>
      </c>
      <c r="D3458" s="28" t="s">
        <v>30</v>
      </c>
      <c r="E3458" s="28"/>
      <c r="F3458" s="28">
        <f>SUM(G3446:G3448)</f>
        <v>0</v>
      </c>
      <c r="G3458" s="34">
        <f>SUM(F3458)/10</f>
        <v>0</v>
      </c>
      <c r="H3458" s="23"/>
      <c r="I3458" s="10">
        <f t="shared" si="986"/>
        <v>0</v>
      </c>
    </row>
    <row r="3459" spans="2:13">
      <c r="B3459" s="11" t="s">
        <v>13</v>
      </c>
      <c r="C3459" s="12" t="s">
        <v>14</v>
      </c>
      <c r="D3459" s="28" t="s">
        <v>60</v>
      </c>
      <c r="E3459" s="28"/>
      <c r="F3459" s="81"/>
      <c r="G3459" s="34">
        <f>SUM(F3459)*0.25</f>
        <v>0</v>
      </c>
      <c r="H3459" s="23"/>
      <c r="I3459" s="10">
        <f t="shared" si="986"/>
        <v>0</v>
      </c>
    </row>
    <row r="3460" spans="2:13">
      <c r="B3460" s="11" t="s">
        <v>13</v>
      </c>
      <c r="C3460" s="12" t="s">
        <v>14</v>
      </c>
      <c r="D3460" s="28"/>
      <c r="E3460" s="28"/>
      <c r="F3460" s="28"/>
      <c r="G3460" s="34"/>
      <c r="H3460" s="23"/>
      <c r="I3460" s="10">
        <f t="shared" si="986"/>
        <v>0</v>
      </c>
    </row>
    <row r="3461" spans="2:13">
      <c r="B3461" s="11" t="s">
        <v>13</v>
      </c>
      <c r="C3461" s="12" t="s">
        <v>15</v>
      </c>
      <c r="D3461" s="28"/>
      <c r="E3461" s="28"/>
      <c r="F3461" s="28"/>
      <c r="G3461" s="34"/>
      <c r="H3461" s="23"/>
      <c r="I3461" s="10">
        <f t="shared" si="986"/>
        <v>0</v>
      </c>
    </row>
    <row r="3462" spans="2:13">
      <c r="B3462" s="11" t="s">
        <v>13</v>
      </c>
      <c r="C3462" s="12" t="s">
        <v>15</v>
      </c>
      <c r="D3462" s="28"/>
      <c r="E3462" s="28"/>
      <c r="F3462" s="28"/>
      <c r="G3462" s="34"/>
      <c r="H3462" s="23"/>
      <c r="I3462" s="10">
        <f t="shared" si="986"/>
        <v>0</v>
      </c>
    </row>
    <row r="3463" spans="2:13">
      <c r="B3463" s="11" t="s">
        <v>13</v>
      </c>
      <c r="C3463" s="12" t="s">
        <v>15</v>
      </c>
      <c r="D3463" s="28"/>
      <c r="E3463" s="28"/>
      <c r="F3463" s="28"/>
      <c r="G3463" s="34"/>
      <c r="H3463" s="23"/>
      <c r="I3463" s="10">
        <f t="shared" si="986"/>
        <v>0</v>
      </c>
    </row>
    <row r="3464" spans="2:13">
      <c r="B3464" s="11" t="s">
        <v>13</v>
      </c>
      <c r="C3464" s="12" t="s">
        <v>16</v>
      </c>
      <c r="D3464" s="28"/>
      <c r="E3464" s="28"/>
      <c r="F3464" s="28"/>
      <c r="G3464" s="34"/>
      <c r="H3464" s="23"/>
      <c r="I3464" s="10">
        <f t="shared" si="986"/>
        <v>0</v>
      </c>
    </row>
    <row r="3465" spans="2:13">
      <c r="B3465" s="11" t="s">
        <v>13</v>
      </c>
      <c r="C3465" s="12" t="s">
        <v>16</v>
      </c>
      <c r="D3465" s="28"/>
      <c r="E3465" s="28"/>
      <c r="F3465" s="28"/>
      <c r="G3465" s="34"/>
      <c r="H3465" s="23"/>
      <c r="I3465" s="10">
        <f t="shared" si="986"/>
        <v>0</v>
      </c>
    </row>
    <row r="3466" spans="2:13">
      <c r="B3466" s="11" t="s">
        <v>21</v>
      </c>
      <c r="C3466" s="12" t="s">
        <v>14</v>
      </c>
      <c r="D3466" s="28"/>
      <c r="E3466" s="28"/>
      <c r="F3466" s="28"/>
      <c r="G3466" s="22">
        <f>SUM(G3457:G3460)</f>
        <v>0</v>
      </c>
      <c r="H3466" s="15">
        <v>37.42</v>
      </c>
      <c r="I3466" s="10">
        <f t="shared" si="986"/>
        <v>0</v>
      </c>
      <c r="K3466" s="5">
        <f>SUM(G3466)*I3441</f>
        <v>0</v>
      </c>
    </row>
    <row r="3467" spans="2:13">
      <c r="B3467" s="11" t="s">
        <v>21</v>
      </c>
      <c r="C3467" s="12" t="s">
        <v>15</v>
      </c>
      <c r="D3467" s="28"/>
      <c r="E3467" s="28"/>
      <c r="F3467" s="28"/>
      <c r="G3467" s="22">
        <f>SUM(G3461:G3463)</f>
        <v>0</v>
      </c>
      <c r="H3467" s="15">
        <v>37.42</v>
      </c>
      <c r="I3467" s="10">
        <f t="shared" si="986"/>
        <v>0</v>
      </c>
      <c r="L3467" s="5">
        <f>SUM(G3467)*I3441</f>
        <v>0</v>
      </c>
    </row>
    <row r="3468" spans="2:13">
      <c r="B3468" s="11" t="s">
        <v>21</v>
      </c>
      <c r="C3468" s="12" t="s">
        <v>16</v>
      </c>
      <c r="D3468" s="28"/>
      <c r="E3468" s="28"/>
      <c r="F3468" s="28"/>
      <c r="G3468" s="22">
        <f>SUM(G3464:G3465)</f>
        <v>0</v>
      </c>
      <c r="H3468" s="15">
        <v>37.42</v>
      </c>
      <c r="I3468" s="10">
        <f t="shared" si="986"/>
        <v>0</v>
      </c>
      <c r="M3468" s="5">
        <f>SUM(G3468)*I3441</f>
        <v>0</v>
      </c>
    </row>
    <row r="3469" spans="2:13">
      <c r="B3469" s="11" t="s">
        <v>13</v>
      </c>
      <c r="C3469" s="12" t="s">
        <v>17</v>
      </c>
      <c r="D3469" s="28"/>
      <c r="E3469" s="28"/>
      <c r="F3469" s="28"/>
      <c r="G3469" s="34"/>
      <c r="H3469" s="15">
        <v>37.42</v>
      </c>
      <c r="I3469" s="10">
        <f t="shared" si="986"/>
        <v>0</v>
      </c>
      <c r="L3469" s="5">
        <f>SUM(G3469)*I3441</f>
        <v>0</v>
      </c>
    </row>
    <row r="3470" spans="2:13">
      <c r="B3470" s="11" t="s">
        <v>12</v>
      </c>
      <c r="C3470" s="12"/>
      <c r="D3470" s="28"/>
      <c r="E3470" s="28"/>
      <c r="F3470" s="28"/>
      <c r="G3470" s="10"/>
      <c r="H3470" s="15">
        <v>37.42</v>
      </c>
      <c r="I3470" s="10">
        <f t="shared" si="986"/>
        <v>0</v>
      </c>
    </row>
    <row r="3471" spans="2:13">
      <c r="B3471" s="11" t="s">
        <v>11</v>
      </c>
      <c r="C3471" s="12"/>
      <c r="D3471" s="28"/>
      <c r="E3471" s="28"/>
      <c r="F3471" s="28"/>
      <c r="G3471" s="10">
        <v>1</v>
      </c>
      <c r="H3471" s="15">
        <f>SUM(I3443:I3470)*0.01</f>
        <v>0</v>
      </c>
      <c r="I3471" s="10">
        <f>SUM(G3471*H3471)</f>
        <v>0</v>
      </c>
    </row>
    <row r="3472" spans="2:13" s="2" customFormat="1" ht="13.6">
      <c r="B3472" s="8" t="s">
        <v>10</v>
      </c>
      <c r="D3472" s="27"/>
      <c r="E3472" s="27"/>
      <c r="F3472" s="27"/>
      <c r="G3472" s="6">
        <f>SUM(G3466:G3469)</f>
        <v>0</v>
      </c>
      <c r="H3472" s="14"/>
      <c r="I3472" s="6">
        <f>SUM(I3443:I3471)</f>
        <v>0</v>
      </c>
      <c r="J3472" s="6">
        <f>SUM(I3472)*I3441</f>
        <v>0</v>
      </c>
      <c r="K3472" s="6">
        <f>SUM(K3466:K3471)</f>
        <v>0</v>
      </c>
      <c r="L3472" s="6">
        <f t="shared" ref="L3472" si="987">SUM(L3466:L3471)</f>
        <v>0</v>
      </c>
      <c r="M3472" s="6">
        <f t="shared" ref="M3472" si="988">SUM(M3466:M3471)</f>
        <v>0</v>
      </c>
    </row>
    <row r="3473" spans="1:13" ht="15.65">
      <c r="A3473" s="3" t="s">
        <v>9</v>
      </c>
      <c r="B3473" s="78">
        <f>'JMS SHEDULE OF WORKS'!D46</f>
        <v>0</v>
      </c>
      <c r="D3473" s="26">
        <f>'JMS SHEDULE OF WORKS'!F46</f>
        <v>0</v>
      </c>
      <c r="F3473" s="79">
        <f>'JMS SHEDULE OF WORKS'!I46</f>
        <v>0</v>
      </c>
      <c r="H3473" s="13" t="s">
        <v>22</v>
      </c>
      <c r="I3473" s="24">
        <f>'JMS SHEDULE OF WORKS'!G46</f>
        <v>0</v>
      </c>
    </row>
    <row r="3474" spans="1:13" s="2" customFormat="1" ht="13.6">
      <c r="A3474" s="77" t="str">
        <f>'JMS SHEDULE OF WORKS'!A46</f>
        <v>6897/44</v>
      </c>
      <c r="B3474" s="8" t="s">
        <v>3</v>
      </c>
      <c r="C3474" s="2" t="s">
        <v>4</v>
      </c>
      <c r="D3474" s="27" t="s">
        <v>5</v>
      </c>
      <c r="E3474" s="27" t="s">
        <v>5</v>
      </c>
      <c r="F3474" s="27" t="s">
        <v>23</v>
      </c>
      <c r="G3474" s="6" t="s">
        <v>6</v>
      </c>
      <c r="H3474" s="14" t="s">
        <v>7</v>
      </c>
      <c r="I3474" s="6" t="s">
        <v>8</v>
      </c>
      <c r="J3474" s="6"/>
      <c r="K3474" s="6" t="s">
        <v>18</v>
      </c>
      <c r="L3474" s="6" t="s">
        <v>19</v>
      </c>
      <c r="M3474" s="6" t="s">
        <v>20</v>
      </c>
    </row>
    <row r="3475" spans="1:13">
      <c r="A3475" s="30" t="s">
        <v>24</v>
      </c>
      <c r="B3475" s="11"/>
      <c r="C3475" s="12"/>
      <c r="D3475" s="28"/>
      <c r="E3475" s="28"/>
      <c r="F3475" s="28">
        <f t="shared" ref="F3475:F3480" si="989">SUM(D3475*E3475)</f>
        <v>0</v>
      </c>
      <c r="G3475" s="10"/>
      <c r="H3475" s="15"/>
      <c r="I3475" s="10">
        <f t="shared" ref="I3475:I3480" si="990">SUM(F3475*G3475)*H3475</f>
        <v>0</v>
      </c>
    </row>
    <row r="3476" spans="1:13">
      <c r="A3476" s="30" t="s">
        <v>24</v>
      </c>
      <c r="B3476" s="11"/>
      <c r="C3476" s="12"/>
      <c r="D3476" s="28"/>
      <c r="E3476" s="28"/>
      <c r="F3476" s="28">
        <f t="shared" si="989"/>
        <v>0</v>
      </c>
      <c r="G3476" s="10"/>
      <c r="H3476" s="15"/>
      <c r="I3476" s="10">
        <f t="shared" si="990"/>
        <v>0</v>
      </c>
    </row>
    <row r="3477" spans="1:13">
      <c r="A3477" s="30" t="s">
        <v>24</v>
      </c>
      <c r="B3477" s="11"/>
      <c r="C3477" s="12"/>
      <c r="D3477" s="28"/>
      <c r="E3477" s="28"/>
      <c r="F3477" s="28">
        <f t="shared" si="989"/>
        <v>0</v>
      </c>
      <c r="G3477" s="10"/>
      <c r="H3477" s="15"/>
      <c r="I3477" s="10">
        <f t="shared" si="990"/>
        <v>0</v>
      </c>
    </row>
    <row r="3478" spans="1:13">
      <c r="A3478" s="31" t="s">
        <v>25</v>
      </c>
      <c r="B3478" s="11"/>
      <c r="C3478" s="12"/>
      <c r="D3478" s="28"/>
      <c r="E3478" s="28"/>
      <c r="F3478" s="28">
        <f t="shared" si="989"/>
        <v>0</v>
      </c>
      <c r="G3478" s="10"/>
      <c r="H3478" s="15"/>
      <c r="I3478" s="10">
        <f t="shared" si="990"/>
        <v>0</v>
      </c>
    </row>
    <row r="3479" spans="1:13">
      <c r="A3479" s="31" t="s">
        <v>25</v>
      </c>
      <c r="B3479" s="11"/>
      <c r="C3479" s="12"/>
      <c r="D3479" s="28"/>
      <c r="E3479" s="28"/>
      <c r="F3479" s="28">
        <f t="shared" si="989"/>
        <v>0</v>
      </c>
      <c r="G3479" s="10"/>
      <c r="H3479" s="15"/>
      <c r="I3479" s="10">
        <f t="shared" si="990"/>
        <v>0</v>
      </c>
    </row>
    <row r="3480" spans="1:13">
      <c r="A3480" s="31" t="s">
        <v>25</v>
      </c>
      <c r="B3480" s="11"/>
      <c r="C3480" s="12"/>
      <c r="D3480" s="28"/>
      <c r="E3480" s="28"/>
      <c r="F3480" s="28">
        <f t="shared" si="989"/>
        <v>0</v>
      </c>
      <c r="G3480" s="10"/>
      <c r="H3480" s="15"/>
      <c r="I3480" s="10">
        <f t="shared" si="990"/>
        <v>0</v>
      </c>
    </row>
    <row r="3481" spans="1:13">
      <c r="A3481" s="31" t="s">
        <v>39</v>
      </c>
      <c r="B3481" s="11"/>
      <c r="C3481" s="12"/>
      <c r="D3481" s="28"/>
      <c r="E3481" s="28"/>
      <c r="F3481" s="28"/>
      <c r="G3481" s="10"/>
      <c r="H3481" s="15"/>
      <c r="I3481" s="10">
        <f t="shared" ref="I3481:I3483" si="991">SUM(G3481*H3481)</f>
        <v>0</v>
      </c>
    </row>
    <row r="3482" spans="1:13">
      <c r="A3482" s="31" t="s">
        <v>39</v>
      </c>
      <c r="B3482" s="11"/>
      <c r="C3482" s="12"/>
      <c r="D3482" s="28"/>
      <c r="E3482" s="28"/>
      <c r="F3482" s="28"/>
      <c r="G3482" s="10"/>
      <c r="H3482" s="15"/>
      <c r="I3482" s="10">
        <f t="shared" si="991"/>
        <v>0</v>
      </c>
    </row>
    <row r="3483" spans="1:13">
      <c r="A3483" s="31" t="s">
        <v>39</v>
      </c>
      <c r="B3483" s="11"/>
      <c r="C3483" s="12"/>
      <c r="D3483" s="28"/>
      <c r="E3483" s="28"/>
      <c r="F3483" s="28"/>
      <c r="G3483" s="10"/>
      <c r="H3483" s="15"/>
      <c r="I3483" s="10">
        <f t="shared" si="991"/>
        <v>0</v>
      </c>
    </row>
    <row r="3484" spans="1:13">
      <c r="A3484" s="32" t="s">
        <v>28</v>
      </c>
      <c r="B3484" s="11"/>
      <c r="C3484" s="12"/>
      <c r="D3484" s="28"/>
      <c r="E3484" s="28"/>
      <c r="F3484" s="28"/>
      <c r="G3484" s="10"/>
      <c r="H3484" s="15"/>
      <c r="I3484" s="10">
        <f t="shared" ref="I3484:I3502" si="992">SUM(G3484*H3484)</f>
        <v>0</v>
      </c>
    </row>
    <row r="3485" spans="1:13">
      <c r="A3485" s="32" t="s">
        <v>28</v>
      </c>
      <c r="B3485" s="11"/>
      <c r="C3485" s="12"/>
      <c r="D3485" s="28"/>
      <c r="E3485" s="28"/>
      <c r="F3485" s="28"/>
      <c r="G3485" s="10"/>
      <c r="H3485" s="15"/>
      <c r="I3485" s="10">
        <f t="shared" si="992"/>
        <v>0</v>
      </c>
    </row>
    <row r="3486" spans="1:13">
      <c r="A3486" s="32" t="s">
        <v>28</v>
      </c>
      <c r="B3486" s="11"/>
      <c r="C3486" s="12"/>
      <c r="D3486" s="28"/>
      <c r="E3486" s="28"/>
      <c r="F3486" s="28"/>
      <c r="G3486" s="10"/>
      <c r="H3486" s="15"/>
      <c r="I3486" s="10">
        <f t="shared" si="992"/>
        <v>0</v>
      </c>
    </row>
    <row r="3487" spans="1:13">
      <c r="A3487" t="s">
        <v>26</v>
      </c>
      <c r="B3487" s="11"/>
      <c r="C3487" s="12"/>
      <c r="D3487" s="28"/>
      <c r="E3487" s="28"/>
      <c r="F3487" s="28"/>
      <c r="G3487" s="33">
        <v>0.1</v>
      </c>
      <c r="H3487" s="15">
        <f>SUM(I3484:I3486)</f>
        <v>0</v>
      </c>
      <c r="I3487" s="10">
        <f t="shared" si="992"/>
        <v>0</v>
      </c>
    </row>
    <row r="3488" spans="1:13">
      <c r="B3488" s="11" t="s">
        <v>27</v>
      </c>
      <c r="C3488" s="12"/>
      <c r="D3488" s="28"/>
      <c r="E3488" s="28"/>
      <c r="F3488" s="28"/>
      <c r="G3488" s="10"/>
      <c r="H3488" s="15"/>
      <c r="I3488" s="10">
        <f t="shared" si="992"/>
        <v>0</v>
      </c>
    </row>
    <row r="3489" spans="2:13">
      <c r="B3489" s="11" t="s">
        <v>13</v>
      </c>
      <c r="C3489" s="12" t="s">
        <v>14</v>
      </c>
      <c r="D3489" s="28" t="s">
        <v>29</v>
      </c>
      <c r="E3489" s="28"/>
      <c r="F3489" s="28">
        <f>SUM(G3475:G3477)</f>
        <v>0</v>
      </c>
      <c r="G3489" s="34">
        <f>SUM(F3489)/20</f>
        <v>0</v>
      </c>
      <c r="H3489" s="23"/>
      <c r="I3489" s="10">
        <f t="shared" si="992"/>
        <v>0</v>
      </c>
    </row>
    <row r="3490" spans="2:13">
      <c r="B3490" s="11" t="s">
        <v>13</v>
      </c>
      <c r="C3490" s="12" t="s">
        <v>14</v>
      </c>
      <c r="D3490" s="28" t="s">
        <v>30</v>
      </c>
      <c r="E3490" s="28"/>
      <c r="F3490" s="28">
        <f>SUM(G3478:G3480)</f>
        <v>0</v>
      </c>
      <c r="G3490" s="34">
        <f>SUM(F3490)/10</f>
        <v>0</v>
      </c>
      <c r="H3490" s="23"/>
      <c r="I3490" s="10">
        <f t="shared" si="992"/>
        <v>0</v>
      </c>
    </row>
    <row r="3491" spans="2:13">
      <c r="B3491" s="11" t="s">
        <v>13</v>
      </c>
      <c r="C3491" s="12" t="s">
        <v>14</v>
      </c>
      <c r="D3491" s="28" t="s">
        <v>60</v>
      </c>
      <c r="E3491" s="28"/>
      <c r="F3491" s="81"/>
      <c r="G3491" s="34">
        <f>SUM(F3491)*0.25</f>
        <v>0</v>
      </c>
      <c r="H3491" s="23"/>
      <c r="I3491" s="10">
        <f t="shared" si="992"/>
        <v>0</v>
      </c>
    </row>
    <row r="3492" spans="2:13">
      <c r="B3492" s="11" t="s">
        <v>13</v>
      </c>
      <c r="C3492" s="12" t="s">
        <v>14</v>
      </c>
      <c r="D3492" s="28"/>
      <c r="E3492" s="28"/>
      <c r="F3492" s="28"/>
      <c r="G3492" s="34"/>
      <c r="H3492" s="23"/>
      <c r="I3492" s="10">
        <f t="shared" si="992"/>
        <v>0</v>
      </c>
    </row>
    <row r="3493" spans="2:13">
      <c r="B3493" s="11" t="s">
        <v>13</v>
      </c>
      <c r="C3493" s="12" t="s">
        <v>15</v>
      </c>
      <c r="D3493" s="28"/>
      <c r="E3493" s="28"/>
      <c r="F3493" s="28"/>
      <c r="G3493" s="34"/>
      <c r="H3493" s="23"/>
      <c r="I3493" s="10">
        <f t="shared" si="992"/>
        <v>0</v>
      </c>
    </row>
    <row r="3494" spans="2:13">
      <c r="B3494" s="11" t="s">
        <v>13</v>
      </c>
      <c r="C3494" s="12" t="s">
        <v>15</v>
      </c>
      <c r="D3494" s="28"/>
      <c r="E3494" s="28"/>
      <c r="F3494" s="28"/>
      <c r="G3494" s="34"/>
      <c r="H3494" s="23"/>
      <c r="I3494" s="10">
        <f t="shared" si="992"/>
        <v>0</v>
      </c>
    </row>
    <row r="3495" spans="2:13">
      <c r="B3495" s="11" t="s">
        <v>13</v>
      </c>
      <c r="C3495" s="12" t="s">
        <v>15</v>
      </c>
      <c r="D3495" s="28"/>
      <c r="E3495" s="28"/>
      <c r="F3495" s="28"/>
      <c r="G3495" s="34"/>
      <c r="H3495" s="23"/>
      <c r="I3495" s="10">
        <f t="shared" si="992"/>
        <v>0</v>
      </c>
    </row>
    <row r="3496" spans="2:13">
      <c r="B3496" s="11" t="s">
        <v>13</v>
      </c>
      <c r="C3496" s="12" t="s">
        <v>16</v>
      </c>
      <c r="D3496" s="28"/>
      <c r="E3496" s="28"/>
      <c r="F3496" s="28"/>
      <c r="G3496" s="34"/>
      <c r="H3496" s="23"/>
      <c r="I3496" s="10">
        <f t="shared" si="992"/>
        <v>0</v>
      </c>
    </row>
    <row r="3497" spans="2:13">
      <c r="B3497" s="11" t="s">
        <v>13</v>
      </c>
      <c r="C3497" s="12" t="s">
        <v>16</v>
      </c>
      <c r="D3497" s="28"/>
      <c r="E3497" s="28"/>
      <c r="F3497" s="28"/>
      <c r="G3497" s="34"/>
      <c r="H3497" s="23"/>
      <c r="I3497" s="10">
        <f t="shared" si="992"/>
        <v>0</v>
      </c>
    </row>
    <row r="3498" spans="2:13">
      <c r="B3498" s="11" t="s">
        <v>21</v>
      </c>
      <c r="C3498" s="12" t="s">
        <v>14</v>
      </c>
      <c r="D3498" s="28"/>
      <c r="E3498" s="28"/>
      <c r="F3498" s="28"/>
      <c r="G3498" s="22">
        <f>SUM(G3489:G3492)</f>
        <v>0</v>
      </c>
      <c r="H3498" s="15">
        <v>37.42</v>
      </c>
      <c r="I3498" s="10">
        <f t="shared" si="992"/>
        <v>0</v>
      </c>
      <c r="K3498" s="5">
        <f>SUM(G3498)*I3473</f>
        <v>0</v>
      </c>
    </row>
    <row r="3499" spans="2:13">
      <c r="B3499" s="11" t="s">
        <v>21</v>
      </c>
      <c r="C3499" s="12" t="s">
        <v>15</v>
      </c>
      <c r="D3499" s="28"/>
      <c r="E3499" s="28"/>
      <c r="F3499" s="28"/>
      <c r="G3499" s="22">
        <f>SUM(G3493:G3495)</f>
        <v>0</v>
      </c>
      <c r="H3499" s="15">
        <v>37.42</v>
      </c>
      <c r="I3499" s="10">
        <f t="shared" si="992"/>
        <v>0</v>
      </c>
      <c r="L3499" s="5">
        <f>SUM(G3499)*I3473</f>
        <v>0</v>
      </c>
    </row>
    <row r="3500" spans="2:13">
      <c r="B3500" s="11" t="s">
        <v>21</v>
      </c>
      <c r="C3500" s="12" t="s">
        <v>16</v>
      </c>
      <c r="D3500" s="28"/>
      <c r="E3500" s="28"/>
      <c r="F3500" s="28"/>
      <c r="G3500" s="22">
        <f>SUM(G3496:G3497)</f>
        <v>0</v>
      </c>
      <c r="H3500" s="15">
        <v>37.42</v>
      </c>
      <c r="I3500" s="10">
        <f t="shared" si="992"/>
        <v>0</v>
      </c>
      <c r="M3500" s="5">
        <f>SUM(G3500)*I3473</f>
        <v>0</v>
      </c>
    </row>
    <row r="3501" spans="2:13">
      <c r="B3501" s="11" t="s">
        <v>13</v>
      </c>
      <c r="C3501" s="12" t="s">
        <v>17</v>
      </c>
      <c r="D3501" s="28"/>
      <c r="E3501" s="28"/>
      <c r="F3501" s="28"/>
      <c r="G3501" s="34"/>
      <c r="H3501" s="15">
        <v>37.42</v>
      </c>
      <c r="I3501" s="10">
        <f t="shared" si="992"/>
        <v>0</v>
      </c>
      <c r="L3501" s="5">
        <f>SUM(G3501)*I3473</f>
        <v>0</v>
      </c>
    </row>
    <row r="3502" spans="2:13">
      <c r="B3502" s="11" t="s">
        <v>12</v>
      </c>
      <c r="C3502" s="12"/>
      <c r="D3502" s="28"/>
      <c r="E3502" s="28"/>
      <c r="F3502" s="28"/>
      <c r="G3502" s="10"/>
      <c r="H3502" s="15">
        <v>37.42</v>
      </c>
      <c r="I3502" s="10">
        <f t="shared" si="992"/>
        <v>0</v>
      </c>
    </row>
    <row r="3503" spans="2:13">
      <c r="B3503" s="11" t="s">
        <v>11</v>
      </c>
      <c r="C3503" s="12"/>
      <c r="D3503" s="28"/>
      <c r="E3503" s="28"/>
      <c r="F3503" s="28"/>
      <c r="G3503" s="10">
        <v>1</v>
      </c>
      <c r="H3503" s="15">
        <f>SUM(I3475:I3502)*0.01</f>
        <v>0</v>
      </c>
      <c r="I3503" s="10">
        <f>SUM(G3503*H3503)</f>
        <v>0</v>
      </c>
    </row>
    <row r="3504" spans="2:13" s="2" customFormat="1" ht="13.6">
      <c r="B3504" s="8" t="s">
        <v>10</v>
      </c>
      <c r="D3504" s="27"/>
      <c r="E3504" s="27"/>
      <c r="F3504" s="27"/>
      <c r="G3504" s="6">
        <f>SUM(G3498:G3501)</f>
        <v>0</v>
      </c>
      <c r="H3504" s="14"/>
      <c r="I3504" s="6">
        <f>SUM(I3475:I3503)</f>
        <v>0</v>
      </c>
      <c r="J3504" s="6">
        <f>SUM(I3504)*I3473</f>
        <v>0</v>
      </c>
      <c r="K3504" s="6">
        <f>SUM(K3498:K3503)</f>
        <v>0</v>
      </c>
      <c r="L3504" s="6">
        <f t="shared" ref="L3504" si="993">SUM(L3498:L3503)</f>
        <v>0</v>
      </c>
      <c r="M3504" s="6">
        <f t="shared" ref="M3504" si="994">SUM(M3498:M3503)</f>
        <v>0</v>
      </c>
    </row>
    <row r="3505" spans="1:13" ht="15.65">
      <c r="A3505" s="3" t="s">
        <v>9</v>
      </c>
      <c r="B3505" s="78">
        <f>'JMS SHEDULE OF WORKS'!D47</f>
        <v>0</v>
      </c>
      <c r="D3505" s="26">
        <f>'JMS SHEDULE OF WORKS'!F47</f>
        <v>0</v>
      </c>
      <c r="F3505" s="79">
        <f>'JMS SHEDULE OF WORKS'!I47</f>
        <v>0</v>
      </c>
      <c r="H3505" s="13" t="s">
        <v>22</v>
      </c>
      <c r="I3505" s="24">
        <f>'JMS SHEDULE OF WORKS'!G47</f>
        <v>0</v>
      </c>
    </row>
    <row r="3506" spans="1:13" s="2" customFormat="1" ht="13.6">
      <c r="A3506" s="77" t="str">
        <f>'JMS SHEDULE OF WORKS'!A47</f>
        <v>6897/45</v>
      </c>
      <c r="B3506" s="8" t="s">
        <v>3</v>
      </c>
      <c r="C3506" s="2" t="s">
        <v>4</v>
      </c>
      <c r="D3506" s="27" t="s">
        <v>5</v>
      </c>
      <c r="E3506" s="27" t="s">
        <v>5</v>
      </c>
      <c r="F3506" s="27" t="s">
        <v>23</v>
      </c>
      <c r="G3506" s="6" t="s">
        <v>6</v>
      </c>
      <c r="H3506" s="14" t="s">
        <v>7</v>
      </c>
      <c r="I3506" s="6" t="s">
        <v>8</v>
      </c>
      <c r="J3506" s="6"/>
      <c r="K3506" s="6" t="s">
        <v>18</v>
      </c>
      <c r="L3506" s="6" t="s">
        <v>19</v>
      </c>
      <c r="M3506" s="6" t="s">
        <v>20</v>
      </c>
    </row>
    <row r="3507" spans="1:13">
      <c r="A3507" s="30" t="s">
        <v>24</v>
      </c>
      <c r="B3507" s="11"/>
      <c r="C3507" s="12"/>
      <c r="D3507" s="28"/>
      <c r="E3507" s="28"/>
      <c r="F3507" s="28">
        <f t="shared" ref="F3507:F3512" si="995">SUM(D3507*E3507)</f>
        <v>0</v>
      </c>
      <c r="G3507" s="10"/>
      <c r="H3507" s="15"/>
      <c r="I3507" s="10">
        <f t="shared" ref="I3507:I3512" si="996">SUM(F3507*G3507)*H3507</f>
        <v>0</v>
      </c>
    </row>
    <row r="3508" spans="1:13">
      <c r="A3508" s="30" t="s">
        <v>24</v>
      </c>
      <c r="B3508" s="11"/>
      <c r="C3508" s="12"/>
      <c r="D3508" s="28"/>
      <c r="E3508" s="28"/>
      <c r="F3508" s="28">
        <f t="shared" si="995"/>
        <v>0</v>
      </c>
      <c r="G3508" s="10"/>
      <c r="H3508" s="15"/>
      <c r="I3508" s="10">
        <f t="shared" si="996"/>
        <v>0</v>
      </c>
    </row>
    <row r="3509" spans="1:13">
      <c r="A3509" s="30" t="s">
        <v>24</v>
      </c>
      <c r="B3509" s="11"/>
      <c r="C3509" s="12"/>
      <c r="D3509" s="28"/>
      <c r="E3509" s="28"/>
      <c r="F3509" s="28">
        <f t="shared" si="995"/>
        <v>0</v>
      </c>
      <c r="G3509" s="10"/>
      <c r="H3509" s="15"/>
      <c r="I3509" s="10">
        <f t="shared" si="996"/>
        <v>0</v>
      </c>
    </row>
    <row r="3510" spans="1:13">
      <c r="A3510" s="31" t="s">
        <v>25</v>
      </c>
      <c r="B3510" s="11"/>
      <c r="C3510" s="12"/>
      <c r="D3510" s="28"/>
      <c r="E3510" s="28"/>
      <c r="F3510" s="28">
        <f t="shared" si="995"/>
        <v>0</v>
      </c>
      <c r="G3510" s="10"/>
      <c r="H3510" s="15"/>
      <c r="I3510" s="10">
        <f t="shared" si="996"/>
        <v>0</v>
      </c>
    </row>
    <row r="3511" spans="1:13">
      <c r="A3511" s="31" t="s">
        <v>25</v>
      </c>
      <c r="B3511" s="11"/>
      <c r="C3511" s="12"/>
      <c r="D3511" s="28"/>
      <c r="E3511" s="28"/>
      <c r="F3511" s="28">
        <f t="shared" si="995"/>
        <v>0</v>
      </c>
      <c r="G3511" s="10"/>
      <c r="H3511" s="15"/>
      <c r="I3511" s="10">
        <f t="shared" si="996"/>
        <v>0</v>
      </c>
    </row>
    <row r="3512" spans="1:13">
      <c r="A3512" s="31" t="s">
        <v>25</v>
      </c>
      <c r="B3512" s="11"/>
      <c r="C3512" s="12"/>
      <c r="D3512" s="28"/>
      <c r="E3512" s="28"/>
      <c r="F3512" s="28">
        <f t="shared" si="995"/>
        <v>0</v>
      </c>
      <c r="G3512" s="10"/>
      <c r="H3512" s="15"/>
      <c r="I3512" s="10">
        <f t="shared" si="996"/>
        <v>0</v>
      </c>
    </row>
    <row r="3513" spans="1:13">
      <c r="A3513" s="31" t="s">
        <v>39</v>
      </c>
      <c r="B3513" s="11"/>
      <c r="C3513" s="12"/>
      <c r="D3513" s="28"/>
      <c r="E3513" s="28"/>
      <c r="F3513" s="28"/>
      <c r="G3513" s="10"/>
      <c r="H3513" s="15"/>
      <c r="I3513" s="10">
        <f t="shared" ref="I3513:I3515" si="997">SUM(G3513*H3513)</f>
        <v>0</v>
      </c>
    </row>
    <row r="3514" spans="1:13">
      <c r="A3514" s="31" t="s">
        <v>39</v>
      </c>
      <c r="B3514" s="11"/>
      <c r="C3514" s="12"/>
      <c r="D3514" s="28"/>
      <c r="E3514" s="28"/>
      <c r="F3514" s="28"/>
      <c r="G3514" s="10"/>
      <c r="H3514" s="15"/>
      <c r="I3514" s="10">
        <f t="shared" si="997"/>
        <v>0</v>
      </c>
    </row>
    <row r="3515" spans="1:13">
      <c r="A3515" s="31" t="s">
        <v>39</v>
      </c>
      <c r="B3515" s="11"/>
      <c r="C3515" s="12"/>
      <c r="D3515" s="28"/>
      <c r="E3515" s="28"/>
      <c r="F3515" s="28"/>
      <c r="G3515" s="10"/>
      <c r="H3515" s="15"/>
      <c r="I3515" s="10">
        <f t="shared" si="997"/>
        <v>0</v>
      </c>
    </row>
    <row r="3516" spans="1:13">
      <c r="A3516" s="32" t="s">
        <v>28</v>
      </c>
      <c r="B3516" s="11"/>
      <c r="C3516" s="12"/>
      <c r="D3516" s="28"/>
      <c r="E3516" s="28"/>
      <c r="F3516" s="28"/>
      <c r="G3516" s="10"/>
      <c r="H3516" s="15"/>
      <c r="I3516" s="10">
        <f t="shared" ref="I3516:I3534" si="998">SUM(G3516*H3516)</f>
        <v>0</v>
      </c>
    </row>
    <row r="3517" spans="1:13">
      <c r="A3517" s="32" t="s">
        <v>28</v>
      </c>
      <c r="B3517" s="11"/>
      <c r="C3517" s="12"/>
      <c r="D3517" s="28"/>
      <c r="E3517" s="28"/>
      <c r="F3517" s="28"/>
      <c r="G3517" s="10"/>
      <c r="H3517" s="15"/>
      <c r="I3517" s="10">
        <f t="shared" si="998"/>
        <v>0</v>
      </c>
    </row>
    <row r="3518" spans="1:13">
      <c r="A3518" s="32" t="s">
        <v>28</v>
      </c>
      <c r="B3518" s="11"/>
      <c r="C3518" s="12"/>
      <c r="D3518" s="28"/>
      <c r="E3518" s="28"/>
      <c r="F3518" s="28"/>
      <c r="G3518" s="10"/>
      <c r="H3518" s="15"/>
      <c r="I3518" s="10">
        <f t="shared" si="998"/>
        <v>0</v>
      </c>
    </row>
    <row r="3519" spans="1:13">
      <c r="A3519" t="s">
        <v>26</v>
      </c>
      <c r="B3519" s="11"/>
      <c r="C3519" s="12"/>
      <c r="D3519" s="28"/>
      <c r="E3519" s="28"/>
      <c r="F3519" s="28"/>
      <c r="G3519" s="33">
        <v>0.1</v>
      </c>
      <c r="H3519" s="15">
        <f>SUM(I3516:I3518)</f>
        <v>0</v>
      </c>
      <c r="I3519" s="10">
        <f t="shared" si="998"/>
        <v>0</v>
      </c>
    </row>
    <row r="3520" spans="1:13">
      <c r="B3520" s="11" t="s">
        <v>27</v>
      </c>
      <c r="C3520" s="12"/>
      <c r="D3520" s="28"/>
      <c r="E3520" s="28"/>
      <c r="F3520" s="28"/>
      <c r="G3520" s="10"/>
      <c r="H3520" s="15"/>
      <c r="I3520" s="10">
        <f t="shared" si="998"/>
        <v>0</v>
      </c>
    </row>
    <row r="3521" spans="2:13">
      <c r="B3521" s="11" t="s">
        <v>13</v>
      </c>
      <c r="C3521" s="12" t="s">
        <v>14</v>
      </c>
      <c r="D3521" s="28" t="s">
        <v>29</v>
      </c>
      <c r="E3521" s="28"/>
      <c r="F3521" s="28">
        <f>SUM(G3507:G3509)</f>
        <v>0</v>
      </c>
      <c r="G3521" s="34">
        <f>SUM(F3521)/20</f>
        <v>0</v>
      </c>
      <c r="H3521" s="23"/>
      <c r="I3521" s="10">
        <f t="shared" si="998"/>
        <v>0</v>
      </c>
    </row>
    <row r="3522" spans="2:13">
      <c r="B3522" s="11" t="s">
        <v>13</v>
      </c>
      <c r="C3522" s="12" t="s">
        <v>14</v>
      </c>
      <c r="D3522" s="28" t="s">
        <v>30</v>
      </c>
      <c r="E3522" s="28"/>
      <c r="F3522" s="28">
        <f>SUM(G3510:G3512)</f>
        <v>0</v>
      </c>
      <c r="G3522" s="34">
        <f>SUM(F3522)/10</f>
        <v>0</v>
      </c>
      <c r="H3522" s="23"/>
      <c r="I3522" s="10">
        <f t="shared" si="998"/>
        <v>0</v>
      </c>
    </row>
    <row r="3523" spans="2:13">
      <c r="B3523" s="11" t="s">
        <v>13</v>
      </c>
      <c r="C3523" s="12" t="s">
        <v>14</v>
      </c>
      <c r="D3523" s="28" t="s">
        <v>60</v>
      </c>
      <c r="E3523" s="28"/>
      <c r="F3523" s="81"/>
      <c r="G3523" s="34">
        <f>SUM(F3523)*0.25</f>
        <v>0</v>
      </c>
      <c r="H3523" s="23"/>
      <c r="I3523" s="10">
        <f t="shared" si="998"/>
        <v>0</v>
      </c>
    </row>
    <row r="3524" spans="2:13">
      <c r="B3524" s="11" t="s">
        <v>13</v>
      </c>
      <c r="C3524" s="12" t="s">
        <v>14</v>
      </c>
      <c r="D3524" s="28"/>
      <c r="E3524" s="28"/>
      <c r="F3524" s="28"/>
      <c r="G3524" s="34"/>
      <c r="H3524" s="23"/>
      <c r="I3524" s="10">
        <f t="shared" si="998"/>
        <v>0</v>
      </c>
    </row>
    <row r="3525" spans="2:13">
      <c r="B3525" s="11" t="s">
        <v>13</v>
      </c>
      <c r="C3525" s="12" t="s">
        <v>15</v>
      </c>
      <c r="D3525" s="28"/>
      <c r="E3525" s="28"/>
      <c r="F3525" s="28"/>
      <c r="G3525" s="34"/>
      <c r="H3525" s="23"/>
      <c r="I3525" s="10">
        <f t="shared" si="998"/>
        <v>0</v>
      </c>
    </row>
    <row r="3526" spans="2:13">
      <c r="B3526" s="11" t="s">
        <v>13</v>
      </c>
      <c r="C3526" s="12" t="s">
        <v>15</v>
      </c>
      <c r="D3526" s="28"/>
      <c r="E3526" s="28"/>
      <c r="F3526" s="28"/>
      <c r="G3526" s="34"/>
      <c r="H3526" s="23"/>
      <c r="I3526" s="10">
        <f t="shared" si="998"/>
        <v>0</v>
      </c>
    </row>
    <row r="3527" spans="2:13">
      <c r="B3527" s="11" t="s">
        <v>13</v>
      </c>
      <c r="C3527" s="12" t="s">
        <v>15</v>
      </c>
      <c r="D3527" s="28"/>
      <c r="E3527" s="28"/>
      <c r="F3527" s="28"/>
      <c r="G3527" s="34"/>
      <c r="H3527" s="23"/>
      <c r="I3527" s="10">
        <f t="shared" si="998"/>
        <v>0</v>
      </c>
    </row>
    <row r="3528" spans="2:13">
      <c r="B3528" s="11" t="s">
        <v>13</v>
      </c>
      <c r="C3528" s="12" t="s">
        <v>16</v>
      </c>
      <c r="D3528" s="28"/>
      <c r="E3528" s="28"/>
      <c r="F3528" s="28"/>
      <c r="G3528" s="34"/>
      <c r="H3528" s="23"/>
      <c r="I3528" s="10">
        <f t="shared" si="998"/>
        <v>0</v>
      </c>
    </row>
    <row r="3529" spans="2:13">
      <c r="B3529" s="11" t="s">
        <v>13</v>
      </c>
      <c r="C3529" s="12" t="s">
        <v>16</v>
      </c>
      <c r="D3529" s="28"/>
      <c r="E3529" s="28"/>
      <c r="F3529" s="28"/>
      <c r="G3529" s="34"/>
      <c r="H3529" s="23"/>
      <c r="I3529" s="10">
        <f t="shared" si="998"/>
        <v>0</v>
      </c>
    </row>
    <row r="3530" spans="2:13">
      <c r="B3530" s="11" t="s">
        <v>21</v>
      </c>
      <c r="C3530" s="12" t="s">
        <v>14</v>
      </c>
      <c r="D3530" s="28"/>
      <c r="E3530" s="28"/>
      <c r="F3530" s="28"/>
      <c r="G3530" s="22">
        <f>SUM(G3521:G3524)</f>
        <v>0</v>
      </c>
      <c r="H3530" s="15">
        <v>37.42</v>
      </c>
      <c r="I3530" s="10">
        <f t="shared" si="998"/>
        <v>0</v>
      </c>
      <c r="K3530" s="5">
        <f>SUM(G3530)*I3505</f>
        <v>0</v>
      </c>
    </row>
    <row r="3531" spans="2:13">
      <c r="B3531" s="11" t="s">
        <v>21</v>
      </c>
      <c r="C3531" s="12" t="s">
        <v>15</v>
      </c>
      <c r="D3531" s="28"/>
      <c r="E3531" s="28"/>
      <c r="F3531" s="28"/>
      <c r="G3531" s="22">
        <f>SUM(G3525:G3527)</f>
        <v>0</v>
      </c>
      <c r="H3531" s="15">
        <v>37.42</v>
      </c>
      <c r="I3531" s="10">
        <f t="shared" si="998"/>
        <v>0</v>
      </c>
      <c r="L3531" s="5">
        <f>SUM(G3531)*I3505</f>
        <v>0</v>
      </c>
    </row>
    <row r="3532" spans="2:13">
      <c r="B3532" s="11" t="s">
        <v>21</v>
      </c>
      <c r="C3532" s="12" t="s">
        <v>16</v>
      </c>
      <c r="D3532" s="28"/>
      <c r="E3532" s="28"/>
      <c r="F3532" s="28"/>
      <c r="G3532" s="22">
        <f>SUM(G3528:G3529)</f>
        <v>0</v>
      </c>
      <c r="H3532" s="15">
        <v>37.42</v>
      </c>
      <c r="I3532" s="10">
        <f t="shared" si="998"/>
        <v>0</v>
      </c>
      <c r="M3532" s="5">
        <f>SUM(G3532)*I3505</f>
        <v>0</v>
      </c>
    </row>
    <row r="3533" spans="2:13">
      <c r="B3533" s="11" t="s">
        <v>13</v>
      </c>
      <c r="C3533" s="12" t="s">
        <v>17</v>
      </c>
      <c r="D3533" s="28"/>
      <c r="E3533" s="28"/>
      <c r="F3533" s="28"/>
      <c r="G3533" s="34"/>
      <c r="H3533" s="15">
        <v>37.42</v>
      </c>
      <c r="I3533" s="10">
        <f t="shared" si="998"/>
        <v>0</v>
      </c>
      <c r="L3533" s="5">
        <f>SUM(G3533)*I3505</f>
        <v>0</v>
      </c>
    </row>
    <row r="3534" spans="2:13">
      <c r="B3534" s="11" t="s">
        <v>12</v>
      </c>
      <c r="C3534" s="12"/>
      <c r="D3534" s="28"/>
      <c r="E3534" s="28"/>
      <c r="F3534" s="28"/>
      <c r="G3534" s="10"/>
      <c r="H3534" s="15">
        <v>37.42</v>
      </c>
      <c r="I3534" s="10">
        <f t="shared" si="998"/>
        <v>0</v>
      </c>
    </row>
    <row r="3535" spans="2:13">
      <c r="B3535" s="11" t="s">
        <v>11</v>
      </c>
      <c r="C3535" s="12"/>
      <c r="D3535" s="28"/>
      <c r="E3535" s="28"/>
      <c r="F3535" s="28"/>
      <c r="G3535" s="10">
        <v>1</v>
      </c>
      <c r="H3535" s="15">
        <f>SUM(I3507:I3534)*0.01</f>
        <v>0</v>
      </c>
      <c r="I3535" s="10">
        <f>SUM(G3535*H3535)</f>
        <v>0</v>
      </c>
    </row>
    <row r="3536" spans="2:13" s="2" customFormat="1" ht="13.6">
      <c r="B3536" s="8" t="s">
        <v>10</v>
      </c>
      <c r="D3536" s="27"/>
      <c r="E3536" s="27"/>
      <c r="F3536" s="27"/>
      <c r="G3536" s="6">
        <f>SUM(G3530:G3533)</f>
        <v>0</v>
      </c>
      <c r="H3536" s="14"/>
      <c r="I3536" s="6">
        <f>SUM(I3507:I3535)</f>
        <v>0</v>
      </c>
      <c r="J3536" s="6">
        <f>SUM(I3536)*I3505</f>
        <v>0</v>
      </c>
      <c r="K3536" s="6">
        <f>SUM(K3530:K3535)</f>
        <v>0</v>
      </c>
      <c r="L3536" s="6">
        <f t="shared" ref="L3536" si="999">SUM(L3530:L3535)</f>
        <v>0</v>
      </c>
      <c r="M3536" s="6">
        <f t="shared" ref="M3536" si="1000">SUM(M3530:M3535)</f>
        <v>0</v>
      </c>
    </row>
    <row r="3537" spans="1:13" ht="15.65">
      <c r="A3537" s="3" t="s">
        <v>9</v>
      </c>
      <c r="B3537" s="78">
        <f>'JMS SHEDULE OF WORKS'!D48</f>
        <v>0</v>
      </c>
      <c r="D3537" s="26">
        <f>'JMS SHEDULE OF WORKS'!F48</f>
        <v>0</v>
      </c>
      <c r="F3537" s="79">
        <f>'JMS SHEDULE OF WORKS'!I48</f>
        <v>0</v>
      </c>
      <c r="H3537" s="13" t="s">
        <v>22</v>
      </c>
      <c r="I3537" s="24">
        <f>'JMS SHEDULE OF WORKS'!G48</f>
        <v>0</v>
      </c>
    </row>
    <row r="3538" spans="1:13" s="2" customFormat="1" ht="13.6">
      <c r="A3538" s="77" t="str">
        <f>'JMS SHEDULE OF WORKS'!A48</f>
        <v>6897/46</v>
      </c>
      <c r="B3538" s="8" t="s">
        <v>3</v>
      </c>
      <c r="C3538" s="2" t="s">
        <v>4</v>
      </c>
      <c r="D3538" s="27" t="s">
        <v>5</v>
      </c>
      <c r="E3538" s="27" t="s">
        <v>5</v>
      </c>
      <c r="F3538" s="27" t="s">
        <v>23</v>
      </c>
      <c r="G3538" s="6" t="s">
        <v>6</v>
      </c>
      <c r="H3538" s="14" t="s">
        <v>7</v>
      </c>
      <c r="I3538" s="6" t="s">
        <v>8</v>
      </c>
      <c r="J3538" s="6"/>
      <c r="K3538" s="6" t="s">
        <v>18</v>
      </c>
      <c r="L3538" s="6" t="s">
        <v>19</v>
      </c>
      <c r="M3538" s="6" t="s">
        <v>20</v>
      </c>
    </row>
    <row r="3539" spans="1:13">
      <c r="A3539" s="30" t="s">
        <v>24</v>
      </c>
      <c r="B3539" s="11"/>
      <c r="C3539" s="12"/>
      <c r="D3539" s="28"/>
      <c r="E3539" s="28"/>
      <c r="F3539" s="28">
        <f t="shared" ref="F3539:F3544" si="1001">SUM(D3539*E3539)</f>
        <v>0</v>
      </c>
      <c r="G3539" s="10"/>
      <c r="H3539" s="15"/>
      <c r="I3539" s="10">
        <f t="shared" ref="I3539:I3544" si="1002">SUM(F3539*G3539)*H3539</f>
        <v>0</v>
      </c>
    </row>
    <row r="3540" spans="1:13">
      <c r="A3540" s="30" t="s">
        <v>24</v>
      </c>
      <c r="B3540" s="11"/>
      <c r="C3540" s="12"/>
      <c r="D3540" s="28"/>
      <c r="E3540" s="28"/>
      <c r="F3540" s="28">
        <f t="shared" si="1001"/>
        <v>0</v>
      </c>
      <c r="G3540" s="10"/>
      <c r="H3540" s="15"/>
      <c r="I3540" s="10">
        <f t="shared" si="1002"/>
        <v>0</v>
      </c>
    </row>
    <row r="3541" spans="1:13">
      <c r="A3541" s="30" t="s">
        <v>24</v>
      </c>
      <c r="B3541" s="11"/>
      <c r="C3541" s="12"/>
      <c r="D3541" s="28"/>
      <c r="E3541" s="28"/>
      <c r="F3541" s="28">
        <f t="shared" si="1001"/>
        <v>0</v>
      </c>
      <c r="G3541" s="10"/>
      <c r="H3541" s="15"/>
      <c r="I3541" s="10">
        <f t="shared" si="1002"/>
        <v>0</v>
      </c>
    </row>
    <row r="3542" spans="1:13">
      <c r="A3542" s="31" t="s">
        <v>25</v>
      </c>
      <c r="B3542" s="11"/>
      <c r="C3542" s="12"/>
      <c r="D3542" s="28"/>
      <c r="E3542" s="28"/>
      <c r="F3542" s="28">
        <f t="shared" si="1001"/>
        <v>0</v>
      </c>
      <c r="G3542" s="10"/>
      <c r="H3542" s="15"/>
      <c r="I3542" s="10">
        <f t="shared" si="1002"/>
        <v>0</v>
      </c>
    </row>
    <row r="3543" spans="1:13">
      <c r="A3543" s="31" t="s">
        <v>25</v>
      </c>
      <c r="B3543" s="11"/>
      <c r="C3543" s="12"/>
      <c r="D3543" s="28"/>
      <c r="E3543" s="28"/>
      <c r="F3543" s="28">
        <f t="shared" si="1001"/>
        <v>0</v>
      </c>
      <c r="G3543" s="10"/>
      <c r="H3543" s="15"/>
      <c r="I3543" s="10">
        <f t="shared" si="1002"/>
        <v>0</v>
      </c>
    </row>
    <row r="3544" spans="1:13">
      <c r="A3544" s="31" t="s">
        <v>25</v>
      </c>
      <c r="B3544" s="11"/>
      <c r="C3544" s="12"/>
      <c r="D3544" s="28"/>
      <c r="E3544" s="28"/>
      <c r="F3544" s="28">
        <f t="shared" si="1001"/>
        <v>0</v>
      </c>
      <c r="G3544" s="10"/>
      <c r="H3544" s="15"/>
      <c r="I3544" s="10">
        <f t="shared" si="1002"/>
        <v>0</v>
      </c>
    </row>
    <row r="3545" spans="1:13">
      <c r="A3545" s="31" t="s">
        <v>39</v>
      </c>
      <c r="B3545" s="11"/>
      <c r="C3545" s="12"/>
      <c r="D3545" s="28"/>
      <c r="E3545" s="28"/>
      <c r="F3545" s="28"/>
      <c r="G3545" s="10"/>
      <c r="H3545" s="15"/>
      <c r="I3545" s="10">
        <f t="shared" ref="I3545:I3547" si="1003">SUM(G3545*H3545)</f>
        <v>0</v>
      </c>
    </row>
    <row r="3546" spans="1:13">
      <c r="A3546" s="31" t="s">
        <v>39</v>
      </c>
      <c r="B3546" s="11"/>
      <c r="C3546" s="12"/>
      <c r="D3546" s="28"/>
      <c r="E3546" s="28"/>
      <c r="F3546" s="28"/>
      <c r="G3546" s="10"/>
      <c r="H3546" s="15"/>
      <c r="I3546" s="10">
        <f t="shared" si="1003"/>
        <v>0</v>
      </c>
    </row>
    <row r="3547" spans="1:13">
      <c r="A3547" s="31" t="s">
        <v>39</v>
      </c>
      <c r="B3547" s="11"/>
      <c r="C3547" s="12"/>
      <c r="D3547" s="28"/>
      <c r="E3547" s="28"/>
      <c r="F3547" s="28"/>
      <c r="G3547" s="10"/>
      <c r="H3547" s="15"/>
      <c r="I3547" s="10">
        <f t="shared" si="1003"/>
        <v>0</v>
      </c>
    </row>
    <row r="3548" spans="1:13">
      <c r="A3548" s="32" t="s">
        <v>28</v>
      </c>
      <c r="B3548" s="11"/>
      <c r="C3548" s="12"/>
      <c r="D3548" s="28"/>
      <c r="E3548" s="28"/>
      <c r="F3548" s="28"/>
      <c r="G3548" s="10"/>
      <c r="H3548" s="15"/>
      <c r="I3548" s="10">
        <f t="shared" ref="I3548:I3566" si="1004">SUM(G3548*H3548)</f>
        <v>0</v>
      </c>
    </row>
    <row r="3549" spans="1:13">
      <c r="A3549" s="32" t="s">
        <v>28</v>
      </c>
      <c r="B3549" s="11"/>
      <c r="C3549" s="12"/>
      <c r="D3549" s="28"/>
      <c r="E3549" s="28"/>
      <c r="F3549" s="28"/>
      <c r="G3549" s="10"/>
      <c r="H3549" s="15"/>
      <c r="I3549" s="10">
        <f t="shared" si="1004"/>
        <v>0</v>
      </c>
    </row>
    <row r="3550" spans="1:13">
      <c r="A3550" s="32" t="s">
        <v>28</v>
      </c>
      <c r="B3550" s="11"/>
      <c r="C3550" s="12"/>
      <c r="D3550" s="28"/>
      <c r="E3550" s="28"/>
      <c r="F3550" s="28"/>
      <c r="G3550" s="10"/>
      <c r="H3550" s="15"/>
      <c r="I3550" s="10">
        <f t="shared" si="1004"/>
        <v>0</v>
      </c>
    </row>
    <row r="3551" spans="1:13">
      <c r="A3551" t="s">
        <v>26</v>
      </c>
      <c r="B3551" s="11"/>
      <c r="C3551" s="12"/>
      <c r="D3551" s="28"/>
      <c r="E3551" s="28"/>
      <c r="F3551" s="28"/>
      <c r="G3551" s="33">
        <v>0.1</v>
      </c>
      <c r="H3551" s="15">
        <f>SUM(I3548:I3550)</f>
        <v>0</v>
      </c>
      <c r="I3551" s="10">
        <f t="shared" si="1004"/>
        <v>0</v>
      </c>
    </row>
    <row r="3552" spans="1:13">
      <c r="B3552" s="11" t="s">
        <v>27</v>
      </c>
      <c r="C3552" s="12"/>
      <c r="D3552" s="28"/>
      <c r="E3552" s="28"/>
      <c r="F3552" s="28"/>
      <c r="G3552" s="10"/>
      <c r="H3552" s="15"/>
      <c r="I3552" s="10">
        <f t="shared" si="1004"/>
        <v>0</v>
      </c>
    </row>
    <row r="3553" spans="2:13">
      <c r="B3553" s="11" t="s">
        <v>13</v>
      </c>
      <c r="C3553" s="12" t="s">
        <v>14</v>
      </c>
      <c r="D3553" s="28" t="s">
        <v>29</v>
      </c>
      <c r="E3553" s="28"/>
      <c r="F3553" s="28">
        <f>SUM(G3539:G3541)</f>
        <v>0</v>
      </c>
      <c r="G3553" s="34">
        <f>SUM(F3553)/20</f>
        <v>0</v>
      </c>
      <c r="H3553" s="23"/>
      <c r="I3553" s="10">
        <f t="shared" si="1004"/>
        <v>0</v>
      </c>
    </row>
    <row r="3554" spans="2:13">
      <c r="B3554" s="11" t="s">
        <v>13</v>
      </c>
      <c r="C3554" s="12" t="s">
        <v>14</v>
      </c>
      <c r="D3554" s="28" t="s">
        <v>30</v>
      </c>
      <c r="E3554" s="28"/>
      <c r="F3554" s="28">
        <f>SUM(G3542:G3544)</f>
        <v>0</v>
      </c>
      <c r="G3554" s="34">
        <f>SUM(F3554)/10</f>
        <v>0</v>
      </c>
      <c r="H3554" s="23"/>
      <c r="I3554" s="10">
        <f t="shared" si="1004"/>
        <v>0</v>
      </c>
    </row>
    <row r="3555" spans="2:13">
      <c r="B3555" s="11" t="s">
        <v>13</v>
      </c>
      <c r="C3555" s="12" t="s">
        <v>14</v>
      </c>
      <c r="D3555" s="28" t="s">
        <v>60</v>
      </c>
      <c r="E3555" s="28"/>
      <c r="F3555" s="81"/>
      <c r="G3555" s="34">
        <f>SUM(F3555)*0.25</f>
        <v>0</v>
      </c>
      <c r="H3555" s="23"/>
      <c r="I3555" s="10">
        <f t="shared" si="1004"/>
        <v>0</v>
      </c>
    </row>
    <row r="3556" spans="2:13">
      <c r="B3556" s="11" t="s">
        <v>13</v>
      </c>
      <c r="C3556" s="12" t="s">
        <v>14</v>
      </c>
      <c r="D3556" s="28"/>
      <c r="E3556" s="28"/>
      <c r="F3556" s="28"/>
      <c r="G3556" s="34"/>
      <c r="H3556" s="23"/>
      <c r="I3556" s="10">
        <f t="shared" si="1004"/>
        <v>0</v>
      </c>
    </row>
    <row r="3557" spans="2:13">
      <c r="B3557" s="11" t="s">
        <v>13</v>
      </c>
      <c r="C3557" s="12" t="s">
        <v>15</v>
      </c>
      <c r="D3557" s="28"/>
      <c r="E3557" s="28"/>
      <c r="F3557" s="28"/>
      <c r="G3557" s="34"/>
      <c r="H3557" s="23"/>
      <c r="I3557" s="10">
        <f t="shared" si="1004"/>
        <v>0</v>
      </c>
    </row>
    <row r="3558" spans="2:13">
      <c r="B3558" s="11" t="s">
        <v>13</v>
      </c>
      <c r="C3558" s="12" t="s">
        <v>15</v>
      </c>
      <c r="D3558" s="28"/>
      <c r="E3558" s="28"/>
      <c r="F3558" s="28"/>
      <c r="G3558" s="34"/>
      <c r="H3558" s="23"/>
      <c r="I3558" s="10">
        <f t="shared" si="1004"/>
        <v>0</v>
      </c>
    </row>
    <row r="3559" spans="2:13">
      <c r="B3559" s="11" t="s">
        <v>13</v>
      </c>
      <c r="C3559" s="12" t="s">
        <v>15</v>
      </c>
      <c r="D3559" s="28"/>
      <c r="E3559" s="28"/>
      <c r="F3559" s="28"/>
      <c r="G3559" s="34"/>
      <c r="H3559" s="23"/>
      <c r="I3559" s="10">
        <f t="shared" si="1004"/>
        <v>0</v>
      </c>
    </row>
    <row r="3560" spans="2:13">
      <c r="B3560" s="11" t="s">
        <v>13</v>
      </c>
      <c r="C3560" s="12" t="s">
        <v>16</v>
      </c>
      <c r="D3560" s="28"/>
      <c r="E3560" s="28"/>
      <c r="F3560" s="28"/>
      <c r="G3560" s="34"/>
      <c r="H3560" s="23"/>
      <c r="I3560" s="10">
        <f t="shared" si="1004"/>
        <v>0</v>
      </c>
    </row>
    <row r="3561" spans="2:13">
      <c r="B3561" s="11" t="s">
        <v>13</v>
      </c>
      <c r="C3561" s="12" t="s">
        <v>16</v>
      </c>
      <c r="D3561" s="28"/>
      <c r="E3561" s="28"/>
      <c r="F3561" s="28"/>
      <c r="G3561" s="34"/>
      <c r="H3561" s="23"/>
      <c r="I3561" s="10">
        <f t="shared" si="1004"/>
        <v>0</v>
      </c>
    </row>
    <row r="3562" spans="2:13">
      <c r="B3562" s="11" t="s">
        <v>21</v>
      </c>
      <c r="C3562" s="12" t="s">
        <v>14</v>
      </c>
      <c r="D3562" s="28"/>
      <c r="E3562" s="28"/>
      <c r="F3562" s="28"/>
      <c r="G3562" s="22">
        <f>SUM(G3553:G3556)</f>
        <v>0</v>
      </c>
      <c r="H3562" s="15">
        <v>37.42</v>
      </c>
      <c r="I3562" s="10">
        <f t="shared" si="1004"/>
        <v>0</v>
      </c>
      <c r="K3562" s="5">
        <f>SUM(G3562)*I3537</f>
        <v>0</v>
      </c>
    </row>
    <row r="3563" spans="2:13">
      <c r="B3563" s="11" t="s">
        <v>21</v>
      </c>
      <c r="C3563" s="12" t="s">
        <v>15</v>
      </c>
      <c r="D3563" s="28"/>
      <c r="E3563" s="28"/>
      <c r="F3563" s="28"/>
      <c r="G3563" s="22">
        <f>SUM(G3557:G3559)</f>
        <v>0</v>
      </c>
      <c r="H3563" s="15">
        <v>37.42</v>
      </c>
      <c r="I3563" s="10">
        <f t="shared" si="1004"/>
        <v>0</v>
      </c>
      <c r="L3563" s="5">
        <f>SUM(G3563)*I3537</f>
        <v>0</v>
      </c>
    </row>
    <row r="3564" spans="2:13">
      <c r="B3564" s="11" t="s">
        <v>21</v>
      </c>
      <c r="C3564" s="12" t="s">
        <v>16</v>
      </c>
      <c r="D3564" s="28"/>
      <c r="E3564" s="28"/>
      <c r="F3564" s="28"/>
      <c r="G3564" s="22">
        <f>SUM(G3560:G3561)</f>
        <v>0</v>
      </c>
      <c r="H3564" s="15">
        <v>37.42</v>
      </c>
      <c r="I3564" s="10">
        <f t="shared" si="1004"/>
        <v>0</v>
      </c>
      <c r="M3564" s="5">
        <f>SUM(G3564)*I3537</f>
        <v>0</v>
      </c>
    </row>
    <row r="3565" spans="2:13">
      <c r="B3565" s="11" t="s">
        <v>13</v>
      </c>
      <c r="C3565" s="12" t="s">
        <v>17</v>
      </c>
      <c r="D3565" s="28"/>
      <c r="E3565" s="28"/>
      <c r="F3565" s="28"/>
      <c r="G3565" s="34"/>
      <c r="H3565" s="15">
        <v>37.42</v>
      </c>
      <c r="I3565" s="10">
        <f t="shared" si="1004"/>
        <v>0</v>
      </c>
      <c r="L3565" s="5">
        <f>SUM(G3565)*I3537</f>
        <v>0</v>
      </c>
    </row>
    <row r="3566" spans="2:13">
      <c r="B3566" s="11" t="s">
        <v>12</v>
      </c>
      <c r="C3566" s="12"/>
      <c r="D3566" s="28"/>
      <c r="E3566" s="28"/>
      <c r="F3566" s="28"/>
      <c r="G3566" s="10"/>
      <c r="H3566" s="15">
        <v>37.42</v>
      </c>
      <c r="I3566" s="10">
        <f t="shared" si="1004"/>
        <v>0</v>
      </c>
    </row>
    <row r="3567" spans="2:13">
      <c r="B3567" s="11" t="s">
        <v>11</v>
      </c>
      <c r="C3567" s="12"/>
      <c r="D3567" s="28"/>
      <c r="E3567" s="28"/>
      <c r="F3567" s="28"/>
      <c r="G3567" s="10">
        <v>1</v>
      </c>
      <c r="H3567" s="15">
        <f>SUM(I3539:I3566)*0.01</f>
        <v>0</v>
      </c>
      <c r="I3567" s="10">
        <f>SUM(G3567*H3567)</f>
        <v>0</v>
      </c>
    </row>
    <row r="3568" spans="2:13" s="2" customFormat="1" ht="13.6">
      <c r="B3568" s="8" t="s">
        <v>10</v>
      </c>
      <c r="D3568" s="27"/>
      <c r="E3568" s="27"/>
      <c r="F3568" s="27"/>
      <c r="G3568" s="6">
        <f>SUM(G3562:G3565)</f>
        <v>0</v>
      </c>
      <c r="H3568" s="14"/>
      <c r="I3568" s="6">
        <f>SUM(I3539:I3567)</f>
        <v>0</v>
      </c>
      <c r="J3568" s="6">
        <f>SUM(I3568)*I3537</f>
        <v>0</v>
      </c>
      <c r="K3568" s="6">
        <f>SUM(K3562:K3567)</f>
        <v>0</v>
      </c>
      <c r="L3568" s="6">
        <f t="shared" ref="L3568" si="1005">SUM(L3562:L3567)</f>
        <v>0</v>
      </c>
      <c r="M3568" s="6">
        <f t="shared" ref="M3568" si="1006">SUM(M3562:M3567)</f>
        <v>0</v>
      </c>
    </row>
    <row r="3569" spans="1:13" ht="15.65">
      <c r="A3569" s="3" t="s">
        <v>9</v>
      </c>
      <c r="B3569" s="78">
        <f>'JMS SHEDULE OF WORKS'!D49</f>
        <v>0</v>
      </c>
      <c r="D3569" s="26">
        <f>'JMS SHEDULE OF WORKS'!F49</f>
        <v>0</v>
      </c>
      <c r="F3569" s="79">
        <f>'JMS SHEDULE OF WORKS'!I49</f>
        <v>0</v>
      </c>
      <c r="H3569" s="13" t="s">
        <v>22</v>
      </c>
      <c r="I3569" s="24">
        <f>'JMS SHEDULE OF WORKS'!G49</f>
        <v>0</v>
      </c>
    </row>
    <row r="3570" spans="1:13" s="2" customFormat="1" ht="13.6">
      <c r="A3570" s="77" t="str">
        <f>'JMS SHEDULE OF WORKS'!A49</f>
        <v>6897/47</v>
      </c>
      <c r="B3570" s="8" t="s">
        <v>3</v>
      </c>
      <c r="C3570" s="2" t="s">
        <v>4</v>
      </c>
      <c r="D3570" s="27" t="s">
        <v>5</v>
      </c>
      <c r="E3570" s="27" t="s">
        <v>5</v>
      </c>
      <c r="F3570" s="27" t="s">
        <v>23</v>
      </c>
      <c r="G3570" s="6" t="s">
        <v>6</v>
      </c>
      <c r="H3570" s="14" t="s">
        <v>7</v>
      </c>
      <c r="I3570" s="6" t="s">
        <v>8</v>
      </c>
      <c r="J3570" s="6"/>
      <c r="K3570" s="6" t="s">
        <v>18</v>
      </c>
      <c r="L3570" s="6" t="s">
        <v>19</v>
      </c>
      <c r="M3570" s="6" t="s">
        <v>20</v>
      </c>
    </row>
    <row r="3571" spans="1:13">
      <c r="A3571" s="30" t="s">
        <v>24</v>
      </c>
      <c r="B3571" s="11"/>
      <c r="C3571" s="12"/>
      <c r="D3571" s="28"/>
      <c r="E3571" s="28"/>
      <c r="F3571" s="28">
        <f t="shared" ref="F3571:F3576" si="1007">SUM(D3571*E3571)</f>
        <v>0</v>
      </c>
      <c r="G3571" s="10"/>
      <c r="H3571" s="15"/>
      <c r="I3571" s="10">
        <f t="shared" ref="I3571:I3576" si="1008">SUM(F3571*G3571)*H3571</f>
        <v>0</v>
      </c>
    </row>
    <row r="3572" spans="1:13">
      <c r="A3572" s="30" t="s">
        <v>24</v>
      </c>
      <c r="B3572" s="11"/>
      <c r="C3572" s="12"/>
      <c r="D3572" s="28"/>
      <c r="E3572" s="28"/>
      <c r="F3572" s="28">
        <f t="shared" si="1007"/>
        <v>0</v>
      </c>
      <c r="G3572" s="10"/>
      <c r="H3572" s="15"/>
      <c r="I3572" s="10">
        <f t="shared" si="1008"/>
        <v>0</v>
      </c>
    </row>
    <row r="3573" spans="1:13">
      <c r="A3573" s="30" t="s">
        <v>24</v>
      </c>
      <c r="B3573" s="11"/>
      <c r="C3573" s="12"/>
      <c r="D3573" s="28"/>
      <c r="E3573" s="28"/>
      <c r="F3573" s="28">
        <f t="shared" si="1007"/>
        <v>0</v>
      </c>
      <c r="G3573" s="10"/>
      <c r="H3573" s="15"/>
      <c r="I3573" s="10">
        <f t="shared" si="1008"/>
        <v>0</v>
      </c>
    </row>
    <row r="3574" spans="1:13">
      <c r="A3574" s="31" t="s">
        <v>25</v>
      </c>
      <c r="B3574" s="11"/>
      <c r="C3574" s="12"/>
      <c r="D3574" s="28"/>
      <c r="E3574" s="28"/>
      <c r="F3574" s="28">
        <f t="shared" si="1007"/>
        <v>0</v>
      </c>
      <c r="G3574" s="10"/>
      <c r="H3574" s="15"/>
      <c r="I3574" s="10">
        <f t="shared" si="1008"/>
        <v>0</v>
      </c>
    </row>
    <row r="3575" spans="1:13">
      <c r="A3575" s="31" t="s">
        <v>25</v>
      </c>
      <c r="B3575" s="11"/>
      <c r="C3575" s="12"/>
      <c r="D3575" s="28"/>
      <c r="E3575" s="28"/>
      <c r="F3575" s="28">
        <f t="shared" si="1007"/>
        <v>0</v>
      </c>
      <c r="G3575" s="10"/>
      <c r="H3575" s="15"/>
      <c r="I3575" s="10">
        <f t="shared" si="1008"/>
        <v>0</v>
      </c>
    </row>
    <row r="3576" spans="1:13">
      <c r="A3576" s="31" t="s">
        <v>25</v>
      </c>
      <c r="B3576" s="11"/>
      <c r="C3576" s="12"/>
      <c r="D3576" s="28"/>
      <c r="E3576" s="28"/>
      <c r="F3576" s="28">
        <f t="shared" si="1007"/>
        <v>0</v>
      </c>
      <c r="G3576" s="10"/>
      <c r="H3576" s="15"/>
      <c r="I3576" s="10">
        <f t="shared" si="1008"/>
        <v>0</v>
      </c>
    </row>
    <row r="3577" spans="1:13">
      <c r="A3577" s="31" t="s">
        <v>39</v>
      </c>
      <c r="B3577" s="11"/>
      <c r="C3577" s="12"/>
      <c r="D3577" s="28"/>
      <c r="E3577" s="28"/>
      <c r="F3577" s="28"/>
      <c r="G3577" s="10"/>
      <c r="H3577" s="15"/>
      <c r="I3577" s="10">
        <f t="shared" ref="I3577:I3579" si="1009">SUM(G3577*H3577)</f>
        <v>0</v>
      </c>
    </row>
    <row r="3578" spans="1:13">
      <c r="A3578" s="31" t="s">
        <v>39</v>
      </c>
      <c r="B3578" s="11"/>
      <c r="C3578" s="12"/>
      <c r="D3578" s="28"/>
      <c r="E3578" s="28"/>
      <c r="F3578" s="28"/>
      <c r="G3578" s="10"/>
      <c r="H3578" s="15"/>
      <c r="I3578" s="10">
        <f t="shared" si="1009"/>
        <v>0</v>
      </c>
    </row>
    <row r="3579" spans="1:13">
      <c r="A3579" s="31" t="s">
        <v>39</v>
      </c>
      <c r="B3579" s="11"/>
      <c r="C3579" s="12"/>
      <c r="D3579" s="28"/>
      <c r="E3579" s="28"/>
      <c r="F3579" s="28"/>
      <c r="G3579" s="10"/>
      <c r="H3579" s="15"/>
      <c r="I3579" s="10">
        <f t="shared" si="1009"/>
        <v>0</v>
      </c>
    </row>
    <row r="3580" spans="1:13">
      <c r="A3580" s="32" t="s">
        <v>28</v>
      </c>
      <c r="B3580" s="11"/>
      <c r="C3580" s="12"/>
      <c r="D3580" s="28"/>
      <c r="E3580" s="28"/>
      <c r="F3580" s="28"/>
      <c r="G3580" s="10"/>
      <c r="H3580" s="15"/>
      <c r="I3580" s="10">
        <f t="shared" ref="I3580:I3598" si="1010">SUM(G3580*H3580)</f>
        <v>0</v>
      </c>
    </row>
    <row r="3581" spans="1:13">
      <c r="A3581" s="32" t="s">
        <v>28</v>
      </c>
      <c r="B3581" s="11"/>
      <c r="C3581" s="12"/>
      <c r="D3581" s="28"/>
      <c r="E3581" s="28"/>
      <c r="F3581" s="28"/>
      <c r="G3581" s="10"/>
      <c r="H3581" s="15"/>
      <c r="I3581" s="10">
        <f t="shared" si="1010"/>
        <v>0</v>
      </c>
    </row>
    <row r="3582" spans="1:13">
      <c r="A3582" s="32" t="s">
        <v>28</v>
      </c>
      <c r="B3582" s="11"/>
      <c r="C3582" s="12"/>
      <c r="D3582" s="28"/>
      <c r="E3582" s="28"/>
      <c r="F3582" s="28"/>
      <c r="G3582" s="10"/>
      <c r="H3582" s="15"/>
      <c r="I3582" s="10">
        <f t="shared" si="1010"/>
        <v>0</v>
      </c>
    </row>
    <row r="3583" spans="1:13">
      <c r="A3583" t="s">
        <v>26</v>
      </c>
      <c r="B3583" s="11"/>
      <c r="C3583" s="12"/>
      <c r="D3583" s="28"/>
      <c r="E3583" s="28"/>
      <c r="F3583" s="28"/>
      <c r="G3583" s="33">
        <v>0.1</v>
      </c>
      <c r="H3583" s="15">
        <f>SUM(I3580:I3582)</f>
        <v>0</v>
      </c>
      <c r="I3583" s="10">
        <f t="shared" si="1010"/>
        <v>0</v>
      </c>
    </row>
    <row r="3584" spans="1:13">
      <c r="B3584" s="11" t="s">
        <v>27</v>
      </c>
      <c r="C3584" s="12"/>
      <c r="D3584" s="28"/>
      <c r="E3584" s="28"/>
      <c r="F3584" s="28"/>
      <c r="G3584" s="10"/>
      <c r="H3584" s="15"/>
      <c r="I3584" s="10">
        <f t="shared" si="1010"/>
        <v>0</v>
      </c>
    </row>
    <row r="3585" spans="2:13">
      <c r="B3585" s="11" t="s">
        <v>13</v>
      </c>
      <c r="C3585" s="12" t="s">
        <v>14</v>
      </c>
      <c r="D3585" s="28" t="s">
        <v>29</v>
      </c>
      <c r="E3585" s="28"/>
      <c r="F3585" s="28">
        <f>SUM(G3571:G3573)</f>
        <v>0</v>
      </c>
      <c r="G3585" s="34">
        <f>SUM(F3585)/20</f>
        <v>0</v>
      </c>
      <c r="H3585" s="23"/>
      <c r="I3585" s="10">
        <f t="shared" si="1010"/>
        <v>0</v>
      </c>
    </row>
    <row r="3586" spans="2:13">
      <c r="B3586" s="11" t="s">
        <v>13</v>
      </c>
      <c r="C3586" s="12" t="s">
        <v>14</v>
      </c>
      <c r="D3586" s="28" t="s">
        <v>30</v>
      </c>
      <c r="E3586" s="28"/>
      <c r="F3586" s="28">
        <f>SUM(G3574:G3576)</f>
        <v>0</v>
      </c>
      <c r="G3586" s="34">
        <f>SUM(F3586)/10</f>
        <v>0</v>
      </c>
      <c r="H3586" s="23"/>
      <c r="I3586" s="10">
        <f t="shared" si="1010"/>
        <v>0</v>
      </c>
    </row>
    <row r="3587" spans="2:13">
      <c r="B3587" s="11" t="s">
        <v>13</v>
      </c>
      <c r="C3587" s="12" t="s">
        <v>14</v>
      </c>
      <c r="D3587" s="28" t="s">
        <v>60</v>
      </c>
      <c r="E3587" s="28"/>
      <c r="F3587" s="81"/>
      <c r="G3587" s="34">
        <f>SUM(F3587)*0.25</f>
        <v>0</v>
      </c>
      <c r="H3587" s="23"/>
      <c r="I3587" s="10">
        <f t="shared" si="1010"/>
        <v>0</v>
      </c>
    </row>
    <row r="3588" spans="2:13">
      <c r="B3588" s="11" t="s">
        <v>13</v>
      </c>
      <c r="C3588" s="12" t="s">
        <v>14</v>
      </c>
      <c r="D3588" s="28"/>
      <c r="E3588" s="28"/>
      <c r="F3588" s="28"/>
      <c r="G3588" s="34"/>
      <c r="H3588" s="23"/>
      <c r="I3588" s="10">
        <f t="shared" si="1010"/>
        <v>0</v>
      </c>
    </row>
    <row r="3589" spans="2:13">
      <c r="B3589" s="11" t="s">
        <v>13</v>
      </c>
      <c r="C3589" s="12" t="s">
        <v>15</v>
      </c>
      <c r="D3589" s="28"/>
      <c r="E3589" s="28"/>
      <c r="F3589" s="28"/>
      <c r="G3589" s="34"/>
      <c r="H3589" s="23"/>
      <c r="I3589" s="10">
        <f t="shared" si="1010"/>
        <v>0</v>
      </c>
    </row>
    <row r="3590" spans="2:13">
      <c r="B3590" s="11" t="s">
        <v>13</v>
      </c>
      <c r="C3590" s="12" t="s">
        <v>15</v>
      </c>
      <c r="D3590" s="28"/>
      <c r="E3590" s="28"/>
      <c r="F3590" s="28"/>
      <c r="G3590" s="34"/>
      <c r="H3590" s="23"/>
      <c r="I3590" s="10">
        <f t="shared" si="1010"/>
        <v>0</v>
      </c>
    </row>
    <row r="3591" spans="2:13">
      <c r="B3591" s="11" t="s">
        <v>13</v>
      </c>
      <c r="C3591" s="12" t="s">
        <v>15</v>
      </c>
      <c r="D3591" s="28"/>
      <c r="E3591" s="28"/>
      <c r="F3591" s="28"/>
      <c r="G3591" s="34"/>
      <c r="H3591" s="23"/>
      <c r="I3591" s="10">
        <f t="shared" si="1010"/>
        <v>0</v>
      </c>
    </row>
    <row r="3592" spans="2:13">
      <c r="B3592" s="11" t="s">
        <v>13</v>
      </c>
      <c r="C3592" s="12" t="s">
        <v>16</v>
      </c>
      <c r="D3592" s="28"/>
      <c r="E3592" s="28"/>
      <c r="F3592" s="28"/>
      <c r="G3592" s="34"/>
      <c r="H3592" s="23"/>
      <c r="I3592" s="10">
        <f t="shared" si="1010"/>
        <v>0</v>
      </c>
    </row>
    <row r="3593" spans="2:13">
      <c r="B3593" s="11" t="s">
        <v>13</v>
      </c>
      <c r="C3593" s="12" t="s">
        <v>16</v>
      </c>
      <c r="D3593" s="28"/>
      <c r="E3593" s="28"/>
      <c r="F3593" s="28"/>
      <c r="G3593" s="34"/>
      <c r="H3593" s="23"/>
      <c r="I3593" s="10">
        <f t="shared" si="1010"/>
        <v>0</v>
      </c>
    </row>
    <row r="3594" spans="2:13">
      <c r="B3594" s="11" t="s">
        <v>21</v>
      </c>
      <c r="C3594" s="12" t="s">
        <v>14</v>
      </c>
      <c r="D3594" s="28"/>
      <c r="E3594" s="28"/>
      <c r="F3594" s="28"/>
      <c r="G3594" s="22">
        <f>SUM(G3585:G3588)</f>
        <v>0</v>
      </c>
      <c r="H3594" s="15">
        <v>37.42</v>
      </c>
      <c r="I3594" s="10">
        <f t="shared" si="1010"/>
        <v>0</v>
      </c>
      <c r="K3594" s="5">
        <f>SUM(G3594)*I3569</f>
        <v>0</v>
      </c>
    </row>
    <row r="3595" spans="2:13">
      <c r="B3595" s="11" t="s">
        <v>21</v>
      </c>
      <c r="C3595" s="12" t="s">
        <v>15</v>
      </c>
      <c r="D3595" s="28"/>
      <c r="E3595" s="28"/>
      <c r="F3595" s="28"/>
      <c r="G3595" s="22">
        <f>SUM(G3589:G3591)</f>
        <v>0</v>
      </c>
      <c r="H3595" s="15">
        <v>37.42</v>
      </c>
      <c r="I3595" s="10">
        <f t="shared" si="1010"/>
        <v>0</v>
      </c>
      <c r="L3595" s="5">
        <f>SUM(G3595)*I3569</f>
        <v>0</v>
      </c>
    </row>
    <row r="3596" spans="2:13">
      <c r="B3596" s="11" t="s">
        <v>21</v>
      </c>
      <c r="C3596" s="12" t="s">
        <v>16</v>
      </c>
      <c r="D3596" s="28"/>
      <c r="E3596" s="28"/>
      <c r="F3596" s="28"/>
      <c r="G3596" s="22">
        <f>SUM(G3592:G3593)</f>
        <v>0</v>
      </c>
      <c r="H3596" s="15">
        <v>37.42</v>
      </c>
      <c r="I3596" s="10">
        <f t="shared" si="1010"/>
        <v>0</v>
      </c>
      <c r="M3596" s="5">
        <f>SUM(G3596)*I3569</f>
        <v>0</v>
      </c>
    </row>
    <row r="3597" spans="2:13">
      <c r="B3597" s="11" t="s">
        <v>13</v>
      </c>
      <c r="C3597" s="12" t="s">
        <v>17</v>
      </c>
      <c r="D3597" s="28"/>
      <c r="E3597" s="28"/>
      <c r="F3597" s="28"/>
      <c r="G3597" s="34"/>
      <c r="H3597" s="15">
        <v>37.42</v>
      </c>
      <c r="I3597" s="10">
        <f t="shared" si="1010"/>
        <v>0</v>
      </c>
      <c r="L3597" s="5">
        <f>SUM(G3597)*I3569</f>
        <v>0</v>
      </c>
    </row>
    <row r="3598" spans="2:13">
      <c r="B3598" s="11" t="s">
        <v>12</v>
      </c>
      <c r="C3598" s="12"/>
      <c r="D3598" s="28"/>
      <c r="E3598" s="28"/>
      <c r="F3598" s="28"/>
      <c r="G3598" s="10"/>
      <c r="H3598" s="15">
        <v>37.42</v>
      </c>
      <c r="I3598" s="10">
        <f t="shared" si="1010"/>
        <v>0</v>
      </c>
    </row>
    <row r="3599" spans="2:13">
      <c r="B3599" s="11" t="s">
        <v>11</v>
      </c>
      <c r="C3599" s="12"/>
      <c r="D3599" s="28"/>
      <c r="E3599" s="28"/>
      <c r="F3599" s="28"/>
      <c r="G3599" s="10">
        <v>1</v>
      </c>
      <c r="H3599" s="15">
        <f>SUM(I3571:I3598)*0.01</f>
        <v>0</v>
      </c>
      <c r="I3599" s="10">
        <f>SUM(G3599*H3599)</f>
        <v>0</v>
      </c>
    </row>
    <row r="3600" spans="2:13" s="2" customFormat="1" ht="13.6">
      <c r="B3600" s="8" t="s">
        <v>10</v>
      </c>
      <c r="D3600" s="27"/>
      <c r="E3600" s="27"/>
      <c r="F3600" s="27"/>
      <c r="G3600" s="6">
        <f>SUM(G3594:G3597)</f>
        <v>0</v>
      </c>
      <c r="H3600" s="14"/>
      <c r="I3600" s="6">
        <f>SUM(I3571:I3599)</f>
        <v>0</v>
      </c>
      <c r="J3600" s="6">
        <f>SUM(I3600)*I3569</f>
        <v>0</v>
      </c>
      <c r="K3600" s="6">
        <f>SUM(K3594:K3599)</f>
        <v>0</v>
      </c>
      <c r="L3600" s="6">
        <f t="shared" ref="L3600" si="1011">SUM(L3594:L3599)</f>
        <v>0</v>
      </c>
      <c r="M3600" s="6">
        <f t="shared" ref="M3600" si="1012">SUM(M3594:M3599)</f>
        <v>0</v>
      </c>
    </row>
    <row r="3601" spans="1:13" ht="15.65">
      <c r="A3601" s="3" t="s">
        <v>9</v>
      </c>
      <c r="B3601" s="78">
        <f>'JMS SHEDULE OF WORKS'!D50</f>
        <v>0</v>
      </c>
      <c r="D3601" s="26">
        <f>'JMS SHEDULE OF WORKS'!F50</f>
        <v>0</v>
      </c>
      <c r="F3601" s="79">
        <f>'JMS SHEDULE OF WORKS'!I50</f>
        <v>0</v>
      </c>
      <c r="H3601" s="13" t="s">
        <v>22</v>
      </c>
      <c r="I3601" s="24">
        <f>'JMS SHEDULE OF WORKS'!G50</f>
        <v>0</v>
      </c>
    </row>
    <row r="3602" spans="1:13" s="2" customFormat="1" ht="13.6">
      <c r="A3602" s="77" t="str">
        <f>'JMS SHEDULE OF WORKS'!A50</f>
        <v>6897/48</v>
      </c>
      <c r="B3602" s="8" t="s">
        <v>3</v>
      </c>
      <c r="C3602" s="2" t="s">
        <v>4</v>
      </c>
      <c r="D3602" s="27" t="s">
        <v>5</v>
      </c>
      <c r="E3602" s="27" t="s">
        <v>5</v>
      </c>
      <c r="F3602" s="27" t="s">
        <v>23</v>
      </c>
      <c r="G3602" s="6" t="s">
        <v>6</v>
      </c>
      <c r="H3602" s="14" t="s">
        <v>7</v>
      </c>
      <c r="I3602" s="6" t="s">
        <v>8</v>
      </c>
      <c r="J3602" s="6"/>
      <c r="K3602" s="6" t="s">
        <v>18</v>
      </c>
      <c r="L3602" s="6" t="s">
        <v>19</v>
      </c>
      <c r="M3602" s="6" t="s">
        <v>20</v>
      </c>
    </row>
    <row r="3603" spans="1:13">
      <c r="A3603" s="30" t="s">
        <v>24</v>
      </c>
      <c r="B3603" s="11"/>
      <c r="C3603" s="12"/>
      <c r="D3603" s="28"/>
      <c r="E3603" s="28"/>
      <c r="F3603" s="28">
        <f t="shared" ref="F3603:F3608" si="1013">SUM(D3603*E3603)</f>
        <v>0</v>
      </c>
      <c r="G3603" s="10"/>
      <c r="H3603" s="15"/>
      <c r="I3603" s="10">
        <f t="shared" ref="I3603:I3608" si="1014">SUM(F3603*G3603)*H3603</f>
        <v>0</v>
      </c>
    </row>
    <row r="3604" spans="1:13">
      <c r="A3604" s="30" t="s">
        <v>24</v>
      </c>
      <c r="B3604" s="11"/>
      <c r="C3604" s="12"/>
      <c r="D3604" s="28"/>
      <c r="E3604" s="28"/>
      <c r="F3604" s="28">
        <f t="shared" si="1013"/>
        <v>0</v>
      </c>
      <c r="G3604" s="10"/>
      <c r="H3604" s="15"/>
      <c r="I3604" s="10">
        <f t="shared" si="1014"/>
        <v>0</v>
      </c>
    </row>
    <row r="3605" spans="1:13">
      <c r="A3605" s="30" t="s">
        <v>24</v>
      </c>
      <c r="B3605" s="11"/>
      <c r="C3605" s="12"/>
      <c r="D3605" s="28"/>
      <c r="E3605" s="28"/>
      <c r="F3605" s="28">
        <f t="shared" si="1013"/>
        <v>0</v>
      </c>
      <c r="G3605" s="10"/>
      <c r="H3605" s="15"/>
      <c r="I3605" s="10">
        <f t="shared" si="1014"/>
        <v>0</v>
      </c>
    </row>
    <row r="3606" spans="1:13">
      <c r="A3606" s="31" t="s">
        <v>25</v>
      </c>
      <c r="B3606" s="11"/>
      <c r="C3606" s="12"/>
      <c r="D3606" s="28"/>
      <c r="E3606" s="28"/>
      <c r="F3606" s="28">
        <f t="shared" si="1013"/>
        <v>0</v>
      </c>
      <c r="G3606" s="10"/>
      <c r="H3606" s="15"/>
      <c r="I3606" s="10">
        <f t="shared" si="1014"/>
        <v>0</v>
      </c>
    </row>
    <row r="3607" spans="1:13">
      <c r="A3607" s="31" t="s">
        <v>25</v>
      </c>
      <c r="B3607" s="11"/>
      <c r="C3607" s="12"/>
      <c r="D3607" s="28"/>
      <c r="E3607" s="28"/>
      <c r="F3607" s="28">
        <f t="shared" si="1013"/>
        <v>0</v>
      </c>
      <c r="G3607" s="10"/>
      <c r="H3607" s="15"/>
      <c r="I3607" s="10">
        <f t="shared" si="1014"/>
        <v>0</v>
      </c>
    </row>
    <row r="3608" spans="1:13">
      <c r="A3608" s="31" t="s">
        <v>25</v>
      </c>
      <c r="B3608" s="11"/>
      <c r="C3608" s="12"/>
      <c r="D3608" s="28"/>
      <c r="E3608" s="28"/>
      <c r="F3608" s="28">
        <f t="shared" si="1013"/>
        <v>0</v>
      </c>
      <c r="G3608" s="10"/>
      <c r="H3608" s="15"/>
      <c r="I3608" s="10">
        <f t="shared" si="1014"/>
        <v>0</v>
      </c>
    </row>
    <row r="3609" spans="1:13">
      <c r="A3609" s="31" t="s">
        <v>39</v>
      </c>
      <c r="B3609" s="11"/>
      <c r="C3609" s="12"/>
      <c r="D3609" s="28"/>
      <c r="E3609" s="28"/>
      <c r="F3609" s="28"/>
      <c r="G3609" s="10"/>
      <c r="H3609" s="15"/>
      <c r="I3609" s="10">
        <f t="shared" ref="I3609:I3611" si="1015">SUM(G3609*H3609)</f>
        <v>0</v>
      </c>
    </row>
    <row r="3610" spans="1:13">
      <c r="A3610" s="31" t="s">
        <v>39</v>
      </c>
      <c r="B3610" s="11"/>
      <c r="C3610" s="12"/>
      <c r="D3610" s="28"/>
      <c r="E3610" s="28"/>
      <c r="F3610" s="28"/>
      <c r="G3610" s="10"/>
      <c r="H3610" s="15"/>
      <c r="I3610" s="10">
        <f t="shared" si="1015"/>
        <v>0</v>
      </c>
    </row>
    <row r="3611" spans="1:13">
      <c r="A3611" s="31" t="s">
        <v>39</v>
      </c>
      <c r="B3611" s="11"/>
      <c r="C3611" s="12"/>
      <c r="D3611" s="28"/>
      <c r="E3611" s="28"/>
      <c r="F3611" s="28"/>
      <c r="G3611" s="10"/>
      <c r="H3611" s="15"/>
      <c r="I3611" s="10">
        <f t="shared" si="1015"/>
        <v>0</v>
      </c>
    </row>
    <row r="3612" spans="1:13">
      <c r="A3612" s="32" t="s">
        <v>28</v>
      </c>
      <c r="B3612" s="11"/>
      <c r="C3612" s="12"/>
      <c r="D3612" s="28"/>
      <c r="E3612" s="28"/>
      <c r="F3612" s="28"/>
      <c r="G3612" s="10"/>
      <c r="H3612" s="15"/>
      <c r="I3612" s="10">
        <f t="shared" ref="I3612:I3630" si="1016">SUM(G3612*H3612)</f>
        <v>0</v>
      </c>
    </row>
    <row r="3613" spans="1:13">
      <c r="A3613" s="32" t="s">
        <v>28</v>
      </c>
      <c r="B3613" s="11"/>
      <c r="C3613" s="12"/>
      <c r="D3613" s="28"/>
      <c r="E3613" s="28"/>
      <c r="F3613" s="28"/>
      <c r="G3613" s="10"/>
      <c r="H3613" s="15"/>
      <c r="I3613" s="10">
        <f t="shared" si="1016"/>
        <v>0</v>
      </c>
    </row>
    <row r="3614" spans="1:13">
      <c r="A3614" s="32" t="s">
        <v>28</v>
      </c>
      <c r="B3614" s="11"/>
      <c r="C3614" s="12"/>
      <c r="D3614" s="28"/>
      <c r="E3614" s="28"/>
      <c r="F3614" s="28"/>
      <c r="G3614" s="10"/>
      <c r="H3614" s="15"/>
      <c r="I3614" s="10">
        <f t="shared" si="1016"/>
        <v>0</v>
      </c>
    </row>
    <row r="3615" spans="1:13">
      <c r="A3615" t="s">
        <v>26</v>
      </c>
      <c r="B3615" s="11"/>
      <c r="C3615" s="12"/>
      <c r="D3615" s="28"/>
      <c r="E3615" s="28"/>
      <c r="F3615" s="28"/>
      <c r="G3615" s="33">
        <v>0.1</v>
      </c>
      <c r="H3615" s="15">
        <f>SUM(I3612:I3614)</f>
        <v>0</v>
      </c>
      <c r="I3615" s="10">
        <f t="shared" si="1016"/>
        <v>0</v>
      </c>
    </row>
    <row r="3616" spans="1:13">
      <c r="B3616" s="11" t="s">
        <v>27</v>
      </c>
      <c r="C3616" s="12"/>
      <c r="D3616" s="28"/>
      <c r="E3616" s="28"/>
      <c r="F3616" s="28"/>
      <c r="G3616" s="10"/>
      <c r="H3616" s="15"/>
      <c r="I3616" s="10">
        <f t="shared" si="1016"/>
        <v>0</v>
      </c>
    </row>
    <row r="3617" spans="2:13">
      <c r="B3617" s="11" t="s">
        <v>13</v>
      </c>
      <c r="C3617" s="12" t="s">
        <v>14</v>
      </c>
      <c r="D3617" s="28" t="s">
        <v>29</v>
      </c>
      <c r="E3617" s="28"/>
      <c r="F3617" s="28">
        <f>SUM(G3603:G3605)</f>
        <v>0</v>
      </c>
      <c r="G3617" s="34">
        <f>SUM(F3617)/20</f>
        <v>0</v>
      </c>
      <c r="H3617" s="23"/>
      <c r="I3617" s="10">
        <f t="shared" si="1016"/>
        <v>0</v>
      </c>
    </row>
    <row r="3618" spans="2:13">
      <c r="B3618" s="11" t="s">
        <v>13</v>
      </c>
      <c r="C3618" s="12" t="s">
        <v>14</v>
      </c>
      <c r="D3618" s="28" t="s">
        <v>30</v>
      </c>
      <c r="E3618" s="28"/>
      <c r="F3618" s="28">
        <f>SUM(G3606:G3608)</f>
        <v>0</v>
      </c>
      <c r="G3618" s="34">
        <f>SUM(F3618)/10</f>
        <v>0</v>
      </c>
      <c r="H3618" s="23"/>
      <c r="I3618" s="10">
        <f t="shared" si="1016"/>
        <v>0</v>
      </c>
    </row>
    <row r="3619" spans="2:13">
      <c r="B3619" s="11" t="s">
        <v>13</v>
      </c>
      <c r="C3619" s="12" t="s">
        <v>14</v>
      </c>
      <c r="D3619" s="28" t="s">
        <v>60</v>
      </c>
      <c r="E3619" s="28"/>
      <c r="F3619" s="81"/>
      <c r="G3619" s="34">
        <f>SUM(F3619)*0.25</f>
        <v>0</v>
      </c>
      <c r="H3619" s="23"/>
      <c r="I3619" s="10">
        <f t="shared" si="1016"/>
        <v>0</v>
      </c>
    </row>
    <row r="3620" spans="2:13">
      <c r="B3620" s="11" t="s">
        <v>13</v>
      </c>
      <c r="C3620" s="12" t="s">
        <v>14</v>
      </c>
      <c r="D3620" s="28"/>
      <c r="E3620" s="28"/>
      <c r="F3620" s="28"/>
      <c r="G3620" s="34"/>
      <c r="H3620" s="23"/>
      <c r="I3620" s="10">
        <f t="shared" si="1016"/>
        <v>0</v>
      </c>
    </row>
    <row r="3621" spans="2:13">
      <c r="B3621" s="11" t="s">
        <v>13</v>
      </c>
      <c r="C3621" s="12" t="s">
        <v>15</v>
      </c>
      <c r="D3621" s="28"/>
      <c r="E3621" s="28"/>
      <c r="F3621" s="28"/>
      <c r="G3621" s="34"/>
      <c r="H3621" s="23"/>
      <c r="I3621" s="10">
        <f t="shared" si="1016"/>
        <v>0</v>
      </c>
    </row>
    <row r="3622" spans="2:13">
      <c r="B3622" s="11" t="s">
        <v>13</v>
      </c>
      <c r="C3622" s="12" t="s">
        <v>15</v>
      </c>
      <c r="D3622" s="28"/>
      <c r="E3622" s="28"/>
      <c r="F3622" s="28"/>
      <c r="G3622" s="34"/>
      <c r="H3622" s="23"/>
      <c r="I3622" s="10">
        <f t="shared" si="1016"/>
        <v>0</v>
      </c>
    </row>
    <row r="3623" spans="2:13">
      <c r="B3623" s="11" t="s">
        <v>13</v>
      </c>
      <c r="C3623" s="12" t="s">
        <v>15</v>
      </c>
      <c r="D3623" s="28"/>
      <c r="E3623" s="28"/>
      <c r="F3623" s="28"/>
      <c r="G3623" s="34"/>
      <c r="H3623" s="23"/>
      <c r="I3623" s="10">
        <f t="shared" si="1016"/>
        <v>0</v>
      </c>
    </row>
    <row r="3624" spans="2:13">
      <c r="B3624" s="11" t="s">
        <v>13</v>
      </c>
      <c r="C3624" s="12" t="s">
        <v>16</v>
      </c>
      <c r="D3624" s="28"/>
      <c r="E3624" s="28"/>
      <c r="F3624" s="28"/>
      <c r="G3624" s="34"/>
      <c r="H3624" s="23"/>
      <c r="I3624" s="10">
        <f t="shared" si="1016"/>
        <v>0</v>
      </c>
    </row>
    <row r="3625" spans="2:13">
      <c r="B3625" s="11" t="s">
        <v>13</v>
      </c>
      <c r="C3625" s="12" t="s">
        <v>16</v>
      </c>
      <c r="D3625" s="28"/>
      <c r="E3625" s="28"/>
      <c r="F3625" s="28"/>
      <c r="G3625" s="34"/>
      <c r="H3625" s="23"/>
      <c r="I3625" s="10">
        <f t="shared" si="1016"/>
        <v>0</v>
      </c>
    </row>
    <row r="3626" spans="2:13">
      <c r="B3626" s="11" t="s">
        <v>21</v>
      </c>
      <c r="C3626" s="12" t="s">
        <v>14</v>
      </c>
      <c r="D3626" s="28"/>
      <c r="E3626" s="28"/>
      <c r="F3626" s="28"/>
      <c r="G3626" s="22">
        <f>SUM(G3617:G3620)</f>
        <v>0</v>
      </c>
      <c r="H3626" s="15">
        <v>37.42</v>
      </c>
      <c r="I3626" s="10">
        <f t="shared" si="1016"/>
        <v>0</v>
      </c>
      <c r="K3626" s="5">
        <f>SUM(G3626)*I3601</f>
        <v>0</v>
      </c>
    </row>
    <row r="3627" spans="2:13">
      <c r="B3627" s="11" t="s">
        <v>21</v>
      </c>
      <c r="C3627" s="12" t="s">
        <v>15</v>
      </c>
      <c r="D3627" s="28"/>
      <c r="E3627" s="28"/>
      <c r="F3627" s="28"/>
      <c r="G3627" s="22">
        <f>SUM(G3621:G3623)</f>
        <v>0</v>
      </c>
      <c r="H3627" s="15">
        <v>37.42</v>
      </c>
      <c r="I3627" s="10">
        <f t="shared" si="1016"/>
        <v>0</v>
      </c>
      <c r="L3627" s="5">
        <f>SUM(G3627)*I3601</f>
        <v>0</v>
      </c>
    </row>
    <row r="3628" spans="2:13">
      <c r="B3628" s="11" t="s">
        <v>21</v>
      </c>
      <c r="C3628" s="12" t="s">
        <v>16</v>
      </c>
      <c r="D3628" s="28"/>
      <c r="E3628" s="28"/>
      <c r="F3628" s="28"/>
      <c r="G3628" s="22">
        <f>SUM(G3624:G3625)</f>
        <v>0</v>
      </c>
      <c r="H3628" s="15">
        <v>37.42</v>
      </c>
      <c r="I3628" s="10">
        <f t="shared" si="1016"/>
        <v>0</v>
      </c>
      <c r="M3628" s="5">
        <f>SUM(G3628)*I3601</f>
        <v>0</v>
      </c>
    </row>
    <row r="3629" spans="2:13">
      <c r="B3629" s="11" t="s">
        <v>13</v>
      </c>
      <c r="C3629" s="12" t="s">
        <v>17</v>
      </c>
      <c r="D3629" s="28"/>
      <c r="E3629" s="28"/>
      <c r="F3629" s="28"/>
      <c r="G3629" s="34"/>
      <c r="H3629" s="15">
        <v>37.42</v>
      </c>
      <c r="I3629" s="10">
        <f t="shared" si="1016"/>
        <v>0</v>
      </c>
      <c r="L3629" s="5">
        <f>SUM(G3629)*I3601</f>
        <v>0</v>
      </c>
    </row>
    <row r="3630" spans="2:13">
      <c r="B3630" s="11" t="s">
        <v>12</v>
      </c>
      <c r="C3630" s="12"/>
      <c r="D3630" s="28"/>
      <c r="E3630" s="28"/>
      <c r="F3630" s="28"/>
      <c r="G3630" s="10"/>
      <c r="H3630" s="15">
        <v>37.42</v>
      </c>
      <c r="I3630" s="10">
        <f t="shared" si="1016"/>
        <v>0</v>
      </c>
    </row>
    <row r="3631" spans="2:13">
      <c r="B3631" s="11" t="s">
        <v>11</v>
      </c>
      <c r="C3631" s="12"/>
      <c r="D3631" s="28"/>
      <c r="E3631" s="28"/>
      <c r="F3631" s="28"/>
      <c r="G3631" s="10">
        <v>1</v>
      </c>
      <c r="H3631" s="15">
        <f>SUM(I3603:I3630)*0.01</f>
        <v>0</v>
      </c>
      <c r="I3631" s="10">
        <f>SUM(G3631*H3631)</f>
        <v>0</v>
      </c>
    </row>
    <row r="3632" spans="2:13" s="2" customFormat="1" ht="13.6">
      <c r="B3632" s="8" t="s">
        <v>10</v>
      </c>
      <c r="D3632" s="27"/>
      <c r="E3632" s="27"/>
      <c r="F3632" s="27"/>
      <c r="G3632" s="6">
        <f>SUM(G3626:G3629)</f>
        <v>0</v>
      </c>
      <c r="H3632" s="14"/>
      <c r="I3632" s="6">
        <f>SUM(I3603:I3631)</f>
        <v>0</v>
      </c>
      <c r="J3632" s="6">
        <f>SUM(I3632)*I3601</f>
        <v>0</v>
      </c>
      <c r="K3632" s="6">
        <f>SUM(K3626:K3631)</f>
        <v>0</v>
      </c>
      <c r="L3632" s="6">
        <f t="shared" ref="L3632" si="1017">SUM(L3626:L3631)</f>
        <v>0</v>
      </c>
      <c r="M3632" s="6">
        <f t="shared" ref="M3632" si="1018">SUM(M3626:M3631)</f>
        <v>0</v>
      </c>
    </row>
    <row r="3633" spans="1:13" ht="15.65">
      <c r="A3633" s="3" t="s">
        <v>9</v>
      </c>
      <c r="B3633" s="78">
        <f>'JMS SHEDULE OF WORKS'!D51</f>
        <v>0</v>
      </c>
      <c r="D3633" s="26">
        <f>'JMS SHEDULE OF WORKS'!F51</f>
        <v>0</v>
      </c>
      <c r="F3633" s="79">
        <f>'JMS SHEDULE OF WORKS'!I51</f>
        <v>0</v>
      </c>
      <c r="H3633" s="13" t="s">
        <v>22</v>
      </c>
      <c r="I3633" s="24">
        <f>'JMS SHEDULE OF WORKS'!G51</f>
        <v>0</v>
      </c>
    </row>
    <row r="3634" spans="1:13" s="2" customFormat="1" ht="13.6">
      <c r="A3634" s="77" t="str">
        <f>'JMS SHEDULE OF WORKS'!A51</f>
        <v>6897/49</v>
      </c>
      <c r="B3634" s="8" t="s">
        <v>3</v>
      </c>
      <c r="C3634" s="2" t="s">
        <v>4</v>
      </c>
      <c r="D3634" s="27" t="s">
        <v>5</v>
      </c>
      <c r="E3634" s="27" t="s">
        <v>5</v>
      </c>
      <c r="F3634" s="27" t="s">
        <v>23</v>
      </c>
      <c r="G3634" s="6" t="s">
        <v>6</v>
      </c>
      <c r="H3634" s="14" t="s">
        <v>7</v>
      </c>
      <c r="I3634" s="6" t="s">
        <v>8</v>
      </c>
      <c r="J3634" s="6"/>
      <c r="K3634" s="6" t="s">
        <v>18</v>
      </c>
      <c r="L3634" s="6" t="s">
        <v>19</v>
      </c>
      <c r="M3634" s="6" t="s">
        <v>20</v>
      </c>
    </row>
    <row r="3635" spans="1:13">
      <c r="A3635" s="30" t="s">
        <v>24</v>
      </c>
      <c r="B3635" s="11"/>
      <c r="C3635" s="12"/>
      <c r="D3635" s="28"/>
      <c r="E3635" s="28"/>
      <c r="F3635" s="28">
        <f t="shared" ref="F3635:F3640" si="1019">SUM(D3635*E3635)</f>
        <v>0</v>
      </c>
      <c r="G3635" s="10"/>
      <c r="H3635" s="15"/>
      <c r="I3635" s="10">
        <f t="shared" ref="I3635:I3640" si="1020">SUM(F3635*G3635)*H3635</f>
        <v>0</v>
      </c>
    </row>
    <row r="3636" spans="1:13">
      <c r="A3636" s="30" t="s">
        <v>24</v>
      </c>
      <c r="B3636" s="11"/>
      <c r="C3636" s="12"/>
      <c r="D3636" s="28"/>
      <c r="E3636" s="28"/>
      <c r="F3636" s="28">
        <f t="shared" si="1019"/>
        <v>0</v>
      </c>
      <c r="G3636" s="10"/>
      <c r="H3636" s="15"/>
      <c r="I3636" s="10">
        <f t="shared" si="1020"/>
        <v>0</v>
      </c>
    </row>
    <row r="3637" spans="1:13">
      <c r="A3637" s="30" t="s">
        <v>24</v>
      </c>
      <c r="B3637" s="11"/>
      <c r="C3637" s="12"/>
      <c r="D3637" s="28"/>
      <c r="E3637" s="28"/>
      <c r="F3637" s="28">
        <f t="shared" si="1019"/>
        <v>0</v>
      </c>
      <c r="G3637" s="10"/>
      <c r="H3637" s="15"/>
      <c r="I3637" s="10">
        <f t="shared" si="1020"/>
        <v>0</v>
      </c>
    </row>
    <row r="3638" spans="1:13">
      <c r="A3638" s="31" t="s">
        <v>25</v>
      </c>
      <c r="B3638" s="11"/>
      <c r="C3638" s="12"/>
      <c r="D3638" s="28"/>
      <c r="E3638" s="28"/>
      <c r="F3638" s="28">
        <f t="shared" si="1019"/>
        <v>0</v>
      </c>
      <c r="G3638" s="10"/>
      <c r="H3638" s="15"/>
      <c r="I3638" s="10">
        <f t="shared" si="1020"/>
        <v>0</v>
      </c>
    </row>
    <row r="3639" spans="1:13">
      <c r="A3639" s="31" t="s">
        <v>25</v>
      </c>
      <c r="B3639" s="11"/>
      <c r="C3639" s="12"/>
      <c r="D3639" s="28"/>
      <c r="E3639" s="28"/>
      <c r="F3639" s="28">
        <f t="shared" si="1019"/>
        <v>0</v>
      </c>
      <c r="G3639" s="10"/>
      <c r="H3639" s="15"/>
      <c r="I3639" s="10">
        <f t="shared" si="1020"/>
        <v>0</v>
      </c>
    </row>
    <row r="3640" spans="1:13">
      <c r="A3640" s="31" t="s">
        <v>25</v>
      </c>
      <c r="B3640" s="11"/>
      <c r="C3640" s="12"/>
      <c r="D3640" s="28"/>
      <c r="E3640" s="28"/>
      <c r="F3640" s="28">
        <f t="shared" si="1019"/>
        <v>0</v>
      </c>
      <c r="G3640" s="10"/>
      <c r="H3640" s="15"/>
      <c r="I3640" s="10">
        <f t="shared" si="1020"/>
        <v>0</v>
      </c>
    </row>
    <row r="3641" spans="1:13">
      <c r="A3641" s="31" t="s">
        <v>39</v>
      </c>
      <c r="B3641" s="11"/>
      <c r="C3641" s="12"/>
      <c r="D3641" s="28"/>
      <c r="E3641" s="28"/>
      <c r="F3641" s="28"/>
      <c r="G3641" s="10"/>
      <c r="H3641" s="15"/>
      <c r="I3641" s="10">
        <f t="shared" ref="I3641:I3643" si="1021">SUM(G3641*H3641)</f>
        <v>0</v>
      </c>
    </row>
    <row r="3642" spans="1:13">
      <c r="A3642" s="31" t="s">
        <v>39</v>
      </c>
      <c r="B3642" s="11"/>
      <c r="C3642" s="12"/>
      <c r="D3642" s="28"/>
      <c r="E3642" s="28"/>
      <c r="F3642" s="28"/>
      <c r="G3642" s="10"/>
      <c r="H3642" s="15"/>
      <c r="I3642" s="10">
        <f t="shared" si="1021"/>
        <v>0</v>
      </c>
    </row>
    <row r="3643" spans="1:13">
      <c r="A3643" s="31" t="s">
        <v>39</v>
      </c>
      <c r="B3643" s="11"/>
      <c r="C3643" s="12"/>
      <c r="D3643" s="28"/>
      <c r="E3643" s="28"/>
      <c r="F3643" s="28"/>
      <c r="G3643" s="10"/>
      <c r="H3643" s="15"/>
      <c r="I3643" s="10">
        <f t="shared" si="1021"/>
        <v>0</v>
      </c>
    </row>
    <row r="3644" spans="1:13">
      <c r="A3644" s="32" t="s">
        <v>28</v>
      </c>
      <c r="B3644" s="11"/>
      <c r="C3644" s="12"/>
      <c r="D3644" s="28"/>
      <c r="E3644" s="28"/>
      <c r="F3644" s="28"/>
      <c r="G3644" s="10"/>
      <c r="H3644" s="15"/>
      <c r="I3644" s="10">
        <f t="shared" ref="I3644:I3662" si="1022">SUM(G3644*H3644)</f>
        <v>0</v>
      </c>
    </row>
    <row r="3645" spans="1:13">
      <c r="A3645" s="32" t="s">
        <v>28</v>
      </c>
      <c r="B3645" s="11"/>
      <c r="C3645" s="12"/>
      <c r="D3645" s="28"/>
      <c r="E3645" s="28"/>
      <c r="F3645" s="28"/>
      <c r="G3645" s="10"/>
      <c r="H3645" s="15"/>
      <c r="I3645" s="10">
        <f t="shared" si="1022"/>
        <v>0</v>
      </c>
    </row>
    <row r="3646" spans="1:13">
      <c r="A3646" s="32" t="s">
        <v>28</v>
      </c>
      <c r="B3646" s="11"/>
      <c r="C3646" s="12"/>
      <c r="D3646" s="28"/>
      <c r="E3646" s="28"/>
      <c r="F3646" s="28"/>
      <c r="G3646" s="10"/>
      <c r="H3646" s="15"/>
      <c r="I3646" s="10">
        <f t="shared" si="1022"/>
        <v>0</v>
      </c>
    </row>
    <row r="3647" spans="1:13">
      <c r="A3647" t="s">
        <v>26</v>
      </c>
      <c r="B3647" s="11"/>
      <c r="C3647" s="12"/>
      <c r="D3647" s="28"/>
      <c r="E3647" s="28"/>
      <c r="F3647" s="28"/>
      <c r="G3647" s="33">
        <v>0.1</v>
      </c>
      <c r="H3647" s="15">
        <f>SUM(I3644:I3646)</f>
        <v>0</v>
      </c>
      <c r="I3647" s="10">
        <f t="shared" si="1022"/>
        <v>0</v>
      </c>
    </row>
    <row r="3648" spans="1:13">
      <c r="B3648" s="11" t="s">
        <v>27</v>
      </c>
      <c r="C3648" s="12"/>
      <c r="D3648" s="28"/>
      <c r="E3648" s="28"/>
      <c r="F3648" s="28"/>
      <c r="G3648" s="10"/>
      <c r="H3648" s="15"/>
      <c r="I3648" s="10">
        <f t="shared" si="1022"/>
        <v>0</v>
      </c>
    </row>
    <row r="3649" spans="2:13">
      <c r="B3649" s="11" t="s">
        <v>13</v>
      </c>
      <c r="C3649" s="12" t="s">
        <v>14</v>
      </c>
      <c r="D3649" s="28" t="s">
        <v>29</v>
      </c>
      <c r="E3649" s="28"/>
      <c r="F3649" s="28">
        <f>SUM(G3635:G3637)</f>
        <v>0</v>
      </c>
      <c r="G3649" s="34">
        <f>SUM(F3649)/20</f>
        <v>0</v>
      </c>
      <c r="H3649" s="23"/>
      <c r="I3649" s="10">
        <f t="shared" si="1022"/>
        <v>0</v>
      </c>
    </row>
    <row r="3650" spans="2:13">
      <c r="B3650" s="11" t="s">
        <v>13</v>
      </c>
      <c r="C3650" s="12" t="s">
        <v>14</v>
      </c>
      <c r="D3650" s="28" t="s">
        <v>30</v>
      </c>
      <c r="E3650" s="28"/>
      <c r="F3650" s="28">
        <f>SUM(G3638:G3640)</f>
        <v>0</v>
      </c>
      <c r="G3650" s="34">
        <f>SUM(F3650)/10</f>
        <v>0</v>
      </c>
      <c r="H3650" s="23"/>
      <c r="I3650" s="10">
        <f t="shared" si="1022"/>
        <v>0</v>
      </c>
    </row>
    <row r="3651" spans="2:13">
      <c r="B3651" s="11" t="s">
        <v>13</v>
      </c>
      <c r="C3651" s="12" t="s">
        <v>14</v>
      </c>
      <c r="D3651" s="28" t="s">
        <v>60</v>
      </c>
      <c r="E3651" s="28"/>
      <c r="F3651" s="81"/>
      <c r="G3651" s="34">
        <f>SUM(F3651)*0.25</f>
        <v>0</v>
      </c>
      <c r="H3651" s="23"/>
      <c r="I3651" s="10">
        <f t="shared" si="1022"/>
        <v>0</v>
      </c>
    </row>
    <row r="3652" spans="2:13">
      <c r="B3652" s="11" t="s">
        <v>13</v>
      </c>
      <c r="C3652" s="12" t="s">
        <v>14</v>
      </c>
      <c r="D3652" s="28"/>
      <c r="E3652" s="28"/>
      <c r="F3652" s="28"/>
      <c r="G3652" s="34"/>
      <c r="H3652" s="23"/>
      <c r="I3652" s="10">
        <f t="shared" si="1022"/>
        <v>0</v>
      </c>
    </row>
    <row r="3653" spans="2:13">
      <c r="B3653" s="11" t="s">
        <v>13</v>
      </c>
      <c r="C3653" s="12" t="s">
        <v>15</v>
      </c>
      <c r="D3653" s="28"/>
      <c r="E3653" s="28"/>
      <c r="F3653" s="28"/>
      <c r="G3653" s="34"/>
      <c r="H3653" s="23"/>
      <c r="I3653" s="10">
        <f t="shared" si="1022"/>
        <v>0</v>
      </c>
    </row>
    <row r="3654" spans="2:13">
      <c r="B3654" s="11" t="s">
        <v>13</v>
      </c>
      <c r="C3654" s="12" t="s">
        <v>15</v>
      </c>
      <c r="D3654" s="28"/>
      <c r="E3654" s="28"/>
      <c r="F3654" s="28"/>
      <c r="G3654" s="34"/>
      <c r="H3654" s="23"/>
      <c r="I3654" s="10">
        <f t="shared" si="1022"/>
        <v>0</v>
      </c>
    </row>
    <row r="3655" spans="2:13">
      <c r="B3655" s="11" t="s">
        <v>13</v>
      </c>
      <c r="C3655" s="12" t="s">
        <v>15</v>
      </c>
      <c r="D3655" s="28"/>
      <c r="E3655" s="28"/>
      <c r="F3655" s="28"/>
      <c r="G3655" s="34"/>
      <c r="H3655" s="23"/>
      <c r="I3655" s="10">
        <f t="shared" si="1022"/>
        <v>0</v>
      </c>
    </row>
    <row r="3656" spans="2:13">
      <c r="B3656" s="11" t="s">
        <v>13</v>
      </c>
      <c r="C3656" s="12" t="s">
        <v>16</v>
      </c>
      <c r="D3656" s="28"/>
      <c r="E3656" s="28"/>
      <c r="F3656" s="28"/>
      <c r="G3656" s="34"/>
      <c r="H3656" s="23"/>
      <c r="I3656" s="10">
        <f t="shared" si="1022"/>
        <v>0</v>
      </c>
    </row>
    <row r="3657" spans="2:13">
      <c r="B3657" s="11" t="s">
        <v>13</v>
      </c>
      <c r="C3657" s="12" t="s">
        <v>16</v>
      </c>
      <c r="D3657" s="28"/>
      <c r="E3657" s="28"/>
      <c r="F3657" s="28"/>
      <c r="G3657" s="34"/>
      <c r="H3657" s="23"/>
      <c r="I3657" s="10">
        <f t="shared" si="1022"/>
        <v>0</v>
      </c>
    </row>
    <row r="3658" spans="2:13">
      <c r="B3658" s="11" t="s">
        <v>21</v>
      </c>
      <c r="C3658" s="12" t="s">
        <v>14</v>
      </c>
      <c r="D3658" s="28"/>
      <c r="E3658" s="28"/>
      <c r="F3658" s="28"/>
      <c r="G3658" s="22">
        <f>SUM(G3649:G3652)</f>
        <v>0</v>
      </c>
      <c r="H3658" s="15">
        <v>37.42</v>
      </c>
      <c r="I3658" s="10">
        <f t="shared" si="1022"/>
        <v>0</v>
      </c>
      <c r="K3658" s="5">
        <f>SUM(G3658)*I3633</f>
        <v>0</v>
      </c>
    </row>
    <row r="3659" spans="2:13">
      <c r="B3659" s="11" t="s">
        <v>21</v>
      </c>
      <c r="C3659" s="12" t="s">
        <v>15</v>
      </c>
      <c r="D3659" s="28"/>
      <c r="E3659" s="28"/>
      <c r="F3659" s="28"/>
      <c r="G3659" s="22">
        <f>SUM(G3653:G3655)</f>
        <v>0</v>
      </c>
      <c r="H3659" s="15">
        <v>37.42</v>
      </c>
      <c r="I3659" s="10">
        <f t="shared" si="1022"/>
        <v>0</v>
      </c>
      <c r="L3659" s="5">
        <f>SUM(G3659)*I3633</f>
        <v>0</v>
      </c>
    </row>
    <row r="3660" spans="2:13">
      <c r="B3660" s="11" t="s">
        <v>21</v>
      </c>
      <c r="C3660" s="12" t="s">
        <v>16</v>
      </c>
      <c r="D3660" s="28"/>
      <c r="E3660" s="28"/>
      <c r="F3660" s="28"/>
      <c r="G3660" s="22">
        <f>SUM(G3656:G3657)</f>
        <v>0</v>
      </c>
      <c r="H3660" s="15">
        <v>37.42</v>
      </c>
      <c r="I3660" s="10">
        <f t="shared" si="1022"/>
        <v>0</v>
      </c>
      <c r="M3660" s="5">
        <f>SUM(G3660)*I3633</f>
        <v>0</v>
      </c>
    </row>
    <row r="3661" spans="2:13">
      <c r="B3661" s="11" t="s">
        <v>13</v>
      </c>
      <c r="C3661" s="12" t="s">
        <v>17</v>
      </c>
      <c r="D3661" s="28"/>
      <c r="E3661" s="28"/>
      <c r="F3661" s="28"/>
      <c r="G3661" s="34"/>
      <c r="H3661" s="15">
        <v>37.42</v>
      </c>
      <c r="I3661" s="10">
        <f t="shared" si="1022"/>
        <v>0</v>
      </c>
      <c r="L3661" s="5">
        <f>SUM(G3661)*I3633</f>
        <v>0</v>
      </c>
    </row>
    <row r="3662" spans="2:13">
      <c r="B3662" s="11" t="s">
        <v>12</v>
      </c>
      <c r="C3662" s="12"/>
      <c r="D3662" s="28"/>
      <c r="E3662" s="28"/>
      <c r="F3662" s="28"/>
      <c r="G3662" s="10"/>
      <c r="H3662" s="15">
        <v>37.42</v>
      </c>
      <c r="I3662" s="10">
        <f t="shared" si="1022"/>
        <v>0</v>
      </c>
    </row>
    <row r="3663" spans="2:13">
      <c r="B3663" s="11" t="s">
        <v>11</v>
      </c>
      <c r="C3663" s="12"/>
      <c r="D3663" s="28"/>
      <c r="E3663" s="28"/>
      <c r="F3663" s="28"/>
      <c r="G3663" s="10">
        <v>1</v>
      </c>
      <c r="H3663" s="15">
        <f>SUM(I3635:I3662)*0.01</f>
        <v>0</v>
      </c>
      <c r="I3663" s="10">
        <f>SUM(G3663*H3663)</f>
        <v>0</v>
      </c>
    </row>
    <row r="3664" spans="2:13" s="2" customFormat="1" ht="13.6">
      <c r="B3664" s="8" t="s">
        <v>10</v>
      </c>
      <c r="D3664" s="27"/>
      <c r="E3664" s="27"/>
      <c r="F3664" s="27"/>
      <c r="G3664" s="6">
        <f>SUM(G3658:G3661)</f>
        <v>0</v>
      </c>
      <c r="H3664" s="14"/>
      <c r="I3664" s="6">
        <f>SUM(I3635:I3663)</f>
        <v>0</v>
      </c>
      <c r="J3664" s="6">
        <f>SUM(I3664)*I3633</f>
        <v>0</v>
      </c>
      <c r="K3664" s="6">
        <f>SUM(K3658:K3663)</f>
        <v>0</v>
      </c>
      <c r="L3664" s="6">
        <f t="shared" ref="L3664" si="1023">SUM(L3658:L3663)</f>
        <v>0</v>
      </c>
      <c r="M3664" s="6">
        <f t="shared" ref="M3664" si="1024">SUM(M3658:M3663)</f>
        <v>0</v>
      </c>
    </row>
    <row r="3665" spans="1:13" ht="15.65">
      <c r="A3665" s="3" t="s">
        <v>9</v>
      </c>
      <c r="B3665" s="78">
        <f>'JMS SHEDULE OF WORKS'!D52</f>
        <v>0</v>
      </c>
      <c r="D3665" s="26">
        <f>'JMS SHEDULE OF WORKS'!F52</f>
        <v>0</v>
      </c>
      <c r="F3665" s="79">
        <f>'JMS SHEDULE OF WORKS'!I52</f>
        <v>0</v>
      </c>
      <c r="H3665" s="13" t="s">
        <v>22</v>
      </c>
      <c r="I3665" s="24">
        <f>'JMS SHEDULE OF WORKS'!G52</f>
        <v>0</v>
      </c>
    </row>
    <row r="3666" spans="1:13" s="2" customFormat="1" ht="13.6">
      <c r="A3666" s="77" t="str">
        <f>'JMS SHEDULE OF WORKS'!A52</f>
        <v>6897/50</v>
      </c>
      <c r="B3666" s="8" t="s">
        <v>3</v>
      </c>
      <c r="C3666" s="2" t="s">
        <v>4</v>
      </c>
      <c r="D3666" s="27" t="s">
        <v>5</v>
      </c>
      <c r="E3666" s="27" t="s">
        <v>5</v>
      </c>
      <c r="F3666" s="27" t="s">
        <v>23</v>
      </c>
      <c r="G3666" s="6" t="s">
        <v>6</v>
      </c>
      <c r="H3666" s="14" t="s">
        <v>7</v>
      </c>
      <c r="I3666" s="6" t="s">
        <v>8</v>
      </c>
      <c r="J3666" s="6"/>
      <c r="K3666" s="6" t="s">
        <v>18</v>
      </c>
      <c r="L3666" s="6" t="s">
        <v>19</v>
      </c>
      <c r="M3666" s="6" t="s">
        <v>20</v>
      </c>
    </row>
    <row r="3667" spans="1:13">
      <c r="A3667" s="30" t="s">
        <v>24</v>
      </c>
      <c r="B3667" s="11"/>
      <c r="C3667" s="12"/>
      <c r="D3667" s="28"/>
      <c r="E3667" s="28"/>
      <c r="F3667" s="28">
        <f t="shared" ref="F3667:F3672" si="1025">SUM(D3667*E3667)</f>
        <v>0</v>
      </c>
      <c r="G3667" s="10"/>
      <c r="H3667" s="15"/>
      <c r="I3667" s="10">
        <f t="shared" ref="I3667:I3672" si="1026">SUM(F3667*G3667)*H3667</f>
        <v>0</v>
      </c>
    </row>
    <row r="3668" spans="1:13">
      <c r="A3668" s="30" t="s">
        <v>24</v>
      </c>
      <c r="B3668" s="11"/>
      <c r="C3668" s="12"/>
      <c r="D3668" s="28"/>
      <c r="E3668" s="28"/>
      <c r="F3668" s="28">
        <f t="shared" si="1025"/>
        <v>0</v>
      </c>
      <c r="G3668" s="10"/>
      <c r="H3668" s="15"/>
      <c r="I3668" s="10">
        <f t="shared" si="1026"/>
        <v>0</v>
      </c>
    </row>
    <row r="3669" spans="1:13">
      <c r="A3669" s="30" t="s">
        <v>24</v>
      </c>
      <c r="B3669" s="11"/>
      <c r="C3669" s="12"/>
      <c r="D3669" s="28"/>
      <c r="E3669" s="28"/>
      <c r="F3669" s="28">
        <f t="shared" si="1025"/>
        <v>0</v>
      </c>
      <c r="G3669" s="10"/>
      <c r="H3669" s="15"/>
      <c r="I3669" s="10">
        <f t="shared" si="1026"/>
        <v>0</v>
      </c>
    </row>
    <row r="3670" spans="1:13">
      <c r="A3670" s="31" t="s">
        <v>25</v>
      </c>
      <c r="B3670" s="11"/>
      <c r="C3670" s="12"/>
      <c r="D3670" s="28"/>
      <c r="E3670" s="28"/>
      <c r="F3670" s="28">
        <f t="shared" si="1025"/>
        <v>0</v>
      </c>
      <c r="G3670" s="10"/>
      <c r="H3670" s="15"/>
      <c r="I3670" s="10">
        <f t="shared" si="1026"/>
        <v>0</v>
      </c>
    </row>
    <row r="3671" spans="1:13">
      <c r="A3671" s="31" t="s">
        <v>25</v>
      </c>
      <c r="B3671" s="11"/>
      <c r="C3671" s="12"/>
      <c r="D3671" s="28"/>
      <c r="E3671" s="28"/>
      <c r="F3671" s="28">
        <f t="shared" si="1025"/>
        <v>0</v>
      </c>
      <c r="G3671" s="10"/>
      <c r="H3671" s="15"/>
      <c r="I3671" s="10">
        <f t="shared" si="1026"/>
        <v>0</v>
      </c>
    </row>
    <row r="3672" spans="1:13">
      <c r="A3672" s="31" t="s">
        <v>25</v>
      </c>
      <c r="B3672" s="11"/>
      <c r="C3672" s="12"/>
      <c r="D3672" s="28"/>
      <c r="E3672" s="28"/>
      <c r="F3672" s="28">
        <f t="shared" si="1025"/>
        <v>0</v>
      </c>
      <c r="G3672" s="10"/>
      <c r="H3672" s="15"/>
      <c r="I3672" s="10">
        <f t="shared" si="1026"/>
        <v>0</v>
      </c>
    </row>
    <row r="3673" spans="1:13">
      <c r="A3673" s="31" t="s">
        <v>39</v>
      </c>
      <c r="B3673" s="11"/>
      <c r="C3673" s="12"/>
      <c r="D3673" s="28"/>
      <c r="E3673" s="28"/>
      <c r="F3673" s="28"/>
      <c r="G3673" s="10"/>
      <c r="H3673" s="15"/>
      <c r="I3673" s="10">
        <f t="shared" ref="I3673:I3675" si="1027">SUM(G3673*H3673)</f>
        <v>0</v>
      </c>
    </row>
    <row r="3674" spans="1:13">
      <c r="A3674" s="31" t="s">
        <v>39</v>
      </c>
      <c r="B3674" s="11"/>
      <c r="C3674" s="12"/>
      <c r="D3674" s="28"/>
      <c r="E3674" s="28"/>
      <c r="F3674" s="28"/>
      <c r="G3674" s="10"/>
      <c r="H3674" s="15"/>
      <c r="I3674" s="10">
        <f t="shared" si="1027"/>
        <v>0</v>
      </c>
    </row>
    <row r="3675" spans="1:13">
      <c r="A3675" s="31" t="s">
        <v>39</v>
      </c>
      <c r="B3675" s="11"/>
      <c r="C3675" s="12"/>
      <c r="D3675" s="28"/>
      <c r="E3675" s="28"/>
      <c r="F3675" s="28"/>
      <c r="G3675" s="10"/>
      <c r="H3675" s="15"/>
      <c r="I3675" s="10">
        <f t="shared" si="1027"/>
        <v>0</v>
      </c>
    </row>
    <row r="3676" spans="1:13">
      <c r="A3676" s="32" t="s">
        <v>28</v>
      </c>
      <c r="B3676" s="11"/>
      <c r="C3676" s="12"/>
      <c r="D3676" s="28"/>
      <c r="E3676" s="28"/>
      <c r="F3676" s="28"/>
      <c r="G3676" s="10"/>
      <c r="H3676" s="15"/>
      <c r="I3676" s="10">
        <f t="shared" ref="I3676:I3694" si="1028">SUM(G3676*H3676)</f>
        <v>0</v>
      </c>
    </row>
    <row r="3677" spans="1:13">
      <c r="A3677" s="32" t="s">
        <v>28</v>
      </c>
      <c r="B3677" s="11"/>
      <c r="C3677" s="12"/>
      <c r="D3677" s="28"/>
      <c r="E3677" s="28"/>
      <c r="F3677" s="28"/>
      <c r="G3677" s="10"/>
      <c r="H3677" s="15"/>
      <c r="I3677" s="10">
        <f t="shared" si="1028"/>
        <v>0</v>
      </c>
    </row>
    <row r="3678" spans="1:13">
      <c r="A3678" s="32" t="s">
        <v>28</v>
      </c>
      <c r="B3678" s="11"/>
      <c r="C3678" s="12"/>
      <c r="D3678" s="28"/>
      <c r="E3678" s="28"/>
      <c r="F3678" s="28"/>
      <c r="G3678" s="10"/>
      <c r="H3678" s="15"/>
      <c r="I3678" s="10">
        <f t="shared" si="1028"/>
        <v>0</v>
      </c>
    </row>
    <row r="3679" spans="1:13">
      <c r="A3679" t="s">
        <v>26</v>
      </c>
      <c r="B3679" s="11"/>
      <c r="C3679" s="12"/>
      <c r="D3679" s="28"/>
      <c r="E3679" s="28"/>
      <c r="F3679" s="28"/>
      <c r="G3679" s="33">
        <v>0.1</v>
      </c>
      <c r="H3679" s="15">
        <f>SUM(I3676:I3678)</f>
        <v>0</v>
      </c>
      <c r="I3679" s="10">
        <f t="shared" si="1028"/>
        <v>0</v>
      </c>
    </row>
    <row r="3680" spans="1:13">
      <c r="B3680" s="11" t="s">
        <v>27</v>
      </c>
      <c r="C3680" s="12"/>
      <c r="D3680" s="28"/>
      <c r="E3680" s="28"/>
      <c r="F3680" s="28"/>
      <c r="G3680" s="10"/>
      <c r="H3680" s="15"/>
      <c r="I3680" s="10">
        <f t="shared" si="1028"/>
        <v>0</v>
      </c>
    </row>
    <row r="3681" spans="2:13">
      <c r="B3681" s="11" t="s">
        <v>13</v>
      </c>
      <c r="C3681" s="12" t="s">
        <v>14</v>
      </c>
      <c r="D3681" s="28" t="s">
        <v>29</v>
      </c>
      <c r="E3681" s="28"/>
      <c r="F3681" s="28">
        <f>SUM(G3667:G3669)</f>
        <v>0</v>
      </c>
      <c r="G3681" s="34">
        <f>SUM(F3681)/20</f>
        <v>0</v>
      </c>
      <c r="H3681" s="23"/>
      <c r="I3681" s="10">
        <f t="shared" si="1028"/>
        <v>0</v>
      </c>
    </row>
    <row r="3682" spans="2:13">
      <c r="B3682" s="11" t="s">
        <v>13</v>
      </c>
      <c r="C3682" s="12" t="s">
        <v>14</v>
      </c>
      <c r="D3682" s="28" t="s">
        <v>30</v>
      </c>
      <c r="E3682" s="28"/>
      <c r="F3682" s="28">
        <f>SUM(G3670:G3672)</f>
        <v>0</v>
      </c>
      <c r="G3682" s="34">
        <f>SUM(F3682)/10</f>
        <v>0</v>
      </c>
      <c r="H3682" s="23"/>
      <c r="I3682" s="10">
        <f t="shared" si="1028"/>
        <v>0</v>
      </c>
    </row>
    <row r="3683" spans="2:13">
      <c r="B3683" s="11" t="s">
        <v>13</v>
      </c>
      <c r="C3683" s="12" t="s">
        <v>14</v>
      </c>
      <c r="D3683" s="28" t="s">
        <v>60</v>
      </c>
      <c r="E3683" s="28"/>
      <c r="F3683" s="81"/>
      <c r="G3683" s="34">
        <f>SUM(F3683)*0.25</f>
        <v>0</v>
      </c>
      <c r="H3683" s="23"/>
      <c r="I3683" s="10">
        <f t="shared" si="1028"/>
        <v>0</v>
      </c>
    </row>
    <row r="3684" spans="2:13">
      <c r="B3684" s="11" t="s">
        <v>13</v>
      </c>
      <c r="C3684" s="12" t="s">
        <v>14</v>
      </c>
      <c r="D3684" s="28"/>
      <c r="E3684" s="28"/>
      <c r="F3684" s="28"/>
      <c r="G3684" s="34"/>
      <c r="H3684" s="23"/>
      <c r="I3684" s="10">
        <f t="shared" si="1028"/>
        <v>0</v>
      </c>
    </row>
    <row r="3685" spans="2:13">
      <c r="B3685" s="11" t="s">
        <v>13</v>
      </c>
      <c r="C3685" s="12" t="s">
        <v>15</v>
      </c>
      <c r="D3685" s="28"/>
      <c r="E3685" s="28"/>
      <c r="F3685" s="28"/>
      <c r="G3685" s="34"/>
      <c r="H3685" s="23"/>
      <c r="I3685" s="10">
        <f t="shared" si="1028"/>
        <v>0</v>
      </c>
    </row>
    <row r="3686" spans="2:13">
      <c r="B3686" s="11" t="s">
        <v>13</v>
      </c>
      <c r="C3686" s="12" t="s">
        <v>15</v>
      </c>
      <c r="D3686" s="28"/>
      <c r="E3686" s="28"/>
      <c r="F3686" s="28"/>
      <c r="G3686" s="34"/>
      <c r="H3686" s="23"/>
      <c r="I3686" s="10">
        <f t="shared" si="1028"/>
        <v>0</v>
      </c>
    </row>
    <row r="3687" spans="2:13">
      <c r="B3687" s="11" t="s">
        <v>13</v>
      </c>
      <c r="C3687" s="12" t="s">
        <v>15</v>
      </c>
      <c r="D3687" s="28"/>
      <c r="E3687" s="28"/>
      <c r="F3687" s="28"/>
      <c r="G3687" s="34"/>
      <c r="H3687" s="23"/>
      <c r="I3687" s="10">
        <f t="shared" si="1028"/>
        <v>0</v>
      </c>
    </row>
    <row r="3688" spans="2:13">
      <c r="B3688" s="11" t="s">
        <v>13</v>
      </c>
      <c r="C3688" s="12" t="s">
        <v>16</v>
      </c>
      <c r="D3688" s="28"/>
      <c r="E3688" s="28"/>
      <c r="F3688" s="28"/>
      <c r="G3688" s="34"/>
      <c r="H3688" s="23"/>
      <c r="I3688" s="10">
        <f t="shared" si="1028"/>
        <v>0</v>
      </c>
    </row>
    <row r="3689" spans="2:13">
      <c r="B3689" s="11" t="s">
        <v>13</v>
      </c>
      <c r="C3689" s="12" t="s">
        <v>16</v>
      </c>
      <c r="D3689" s="28"/>
      <c r="E3689" s="28"/>
      <c r="F3689" s="28"/>
      <c r="G3689" s="34"/>
      <c r="H3689" s="23"/>
      <c r="I3689" s="10">
        <f t="shared" si="1028"/>
        <v>0</v>
      </c>
    </row>
    <row r="3690" spans="2:13">
      <c r="B3690" s="11" t="s">
        <v>21</v>
      </c>
      <c r="C3690" s="12" t="s">
        <v>14</v>
      </c>
      <c r="D3690" s="28"/>
      <c r="E3690" s="28"/>
      <c r="F3690" s="28"/>
      <c r="G3690" s="22">
        <f>SUM(G3681:G3684)</f>
        <v>0</v>
      </c>
      <c r="H3690" s="15">
        <v>37.42</v>
      </c>
      <c r="I3690" s="10">
        <f t="shared" si="1028"/>
        <v>0</v>
      </c>
      <c r="K3690" s="5">
        <f>SUM(G3690)*I3665</f>
        <v>0</v>
      </c>
    </row>
    <row r="3691" spans="2:13">
      <c r="B3691" s="11" t="s">
        <v>21</v>
      </c>
      <c r="C3691" s="12" t="s">
        <v>15</v>
      </c>
      <c r="D3691" s="28"/>
      <c r="E3691" s="28"/>
      <c r="F3691" s="28"/>
      <c r="G3691" s="22">
        <f>SUM(G3685:G3687)</f>
        <v>0</v>
      </c>
      <c r="H3691" s="15">
        <v>37.42</v>
      </c>
      <c r="I3691" s="10">
        <f t="shared" si="1028"/>
        <v>0</v>
      </c>
      <c r="L3691" s="5">
        <f>SUM(G3691)*I3665</f>
        <v>0</v>
      </c>
    </row>
    <row r="3692" spans="2:13">
      <c r="B3692" s="11" t="s">
        <v>21</v>
      </c>
      <c r="C3692" s="12" t="s">
        <v>16</v>
      </c>
      <c r="D3692" s="28"/>
      <c r="E3692" s="28"/>
      <c r="F3692" s="28"/>
      <c r="G3692" s="22">
        <f>SUM(G3688:G3689)</f>
        <v>0</v>
      </c>
      <c r="H3692" s="15">
        <v>37.42</v>
      </c>
      <c r="I3692" s="10">
        <f t="shared" si="1028"/>
        <v>0</v>
      </c>
      <c r="M3692" s="5">
        <f>SUM(G3692)*I3665</f>
        <v>0</v>
      </c>
    </row>
    <row r="3693" spans="2:13">
      <c r="B3693" s="11" t="s">
        <v>13</v>
      </c>
      <c r="C3693" s="12" t="s">
        <v>17</v>
      </c>
      <c r="D3693" s="28"/>
      <c r="E3693" s="28"/>
      <c r="F3693" s="28"/>
      <c r="G3693" s="34"/>
      <c r="H3693" s="15">
        <v>37.42</v>
      </c>
      <c r="I3693" s="10">
        <f t="shared" si="1028"/>
        <v>0</v>
      </c>
      <c r="L3693" s="5">
        <f>SUM(G3693)*I3665</f>
        <v>0</v>
      </c>
    </row>
    <row r="3694" spans="2:13">
      <c r="B3694" s="11" t="s">
        <v>12</v>
      </c>
      <c r="C3694" s="12"/>
      <c r="D3694" s="28"/>
      <c r="E3694" s="28"/>
      <c r="F3694" s="28"/>
      <c r="G3694" s="10"/>
      <c r="H3694" s="15">
        <v>37.42</v>
      </c>
      <c r="I3694" s="10">
        <f t="shared" si="1028"/>
        <v>0</v>
      </c>
    </row>
    <row r="3695" spans="2:13">
      <c r="B3695" s="11" t="s">
        <v>11</v>
      </c>
      <c r="C3695" s="12"/>
      <c r="D3695" s="28"/>
      <c r="E3695" s="28"/>
      <c r="F3695" s="28"/>
      <c r="G3695" s="10">
        <v>1</v>
      </c>
      <c r="H3695" s="15">
        <f>SUM(I3667:I3694)*0.01</f>
        <v>0</v>
      </c>
      <c r="I3695" s="10">
        <f>SUM(G3695*H3695)</f>
        <v>0</v>
      </c>
    </row>
    <row r="3696" spans="2:13" s="2" customFormat="1" ht="13.6">
      <c r="B3696" s="8" t="s">
        <v>10</v>
      </c>
      <c r="D3696" s="27"/>
      <c r="E3696" s="27"/>
      <c r="F3696" s="27"/>
      <c r="G3696" s="6">
        <f>SUM(G3690:G3693)</f>
        <v>0</v>
      </c>
      <c r="H3696" s="14"/>
      <c r="I3696" s="6">
        <f>SUM(I3667:I3695)</f>
        <v>0</v>
      </c>
      <c r="J3696" s="6">
        <f>SUM(I3696)*I3665</f>
        <v>0</v>
      </c>
      <c r="K3696" s="6">
        <f>SUM(K3690:K3695)</f>
        <v>0</v>
      </c>
      <c r="L3696" s="6">
        <f t="shared" ref="L3696" si="1029">SUM(L3690:L3695)</f>
        <v>0</v>
      </c>
      <c r="M3696" s="6">
        <f t="shared" ref="M3696" si="1030">SUM(M3690:M3695)</f>
        <v>0</v>
      </c>
    </row>
    <row r="3697" spans="1:13" ht="15.65">
      <c r="A3697" s="3" t="s">
        <v>9</v>
      </c>
      <c r="B3697" s="78">
        <f>'JMS SHEDULE OF WORKS'!D53</f>
        <v>0</v>
      </c>
      <c r="D3697" s="26">
        <f>'JMS SHEDULE OF WORKS'!F53</f>
        <v>0</v>
      </c>
      <c r="F3697" s="79">
        <f>'JMS SHEDULE OF WORKS'!I53</f>
        <v>0</v>
      </c>
      <c r="H3697" s="13" t="s">
        <v>22</v>
      </c>
      <c r="I3697" s="24">
        <f>'JMS SHEDULE OF WORKS'!G53</f>
        <v>0</v>
      </c>
    </row>
    <row r="3698" spans="1:13" s="2" customFormat="1" ht="13.6">
      <c r="A3698" s="77" t="str">
        <f>'JMS SHEDULE OF WORKS'!A53</f>
        <v>6897/51</v>
      </c>
      <c r="B3698" s="8" t="s">
        <v>3</v>
      </c>
      <c r="C3698" s="2" t="s">
        <v>4</v>
      </c>
      <c r="D3698" s="27" t="s">
        <v>5</v>
      </c>
      <c r="E3698" s="27" t="s">
        <v>5</v>
      </c>
      <c r="F3698" s="27" t="s">
        <v>23</v>
      </c>
      <c r="G3698" s="6" t="s">
        <v>6</v>
      </c>
      <c r="H3698" s="14" t="s">
        <v>7</v>
      </c>
      <c r="I3698" s="6" t="s">
        <v>8</v>
      </c>
      <c r="J3698" s="6"/>
      <c r="K3698" s="6" t="s">
        <v>18</v>
      </c>
      <c r="L3698" s="6" t="s">
        <v>19</v>
      </c>
      <c r="M3698" s="6" t="s">
        <v>20</v>
      </c>
    </row>
    <row r="3699" spans="1:13">
      <c r="A3699" s="30" t="s">
        <v>24</v>
      </c>
      <c r="B3699" s="11"/>
      <c r="C3699" s="12"/>
      <c r="D3699" s="28"/>
      <c r="E3699" s="28"/>
      <c r="F3699" s="28">
        <f t="shared" ref="F3699:F3704" si="1031">SUM(D3699*E3699)</f>
        <v>0</v>
      </c>
      <c r="G3699" s="10"/>
      <c r="H3699" s="15"/>
      <c r="I3699" s="10">
        <f t="shared" ref="I3699:I3704" si="1032">SUM(F3699*G3699)*H3699</f>
        <v>0</v>
      </c>
    </row>
    <row r="3700" spans="1:13">
      <c r="A3700" s="30" t="s">
        <v>24</v>
      </c>
      <c r="B3700" s="11"/>
      <c r="C3700" s="12"/>
      <c r="D3700" s="28"/>
      <c r="E3700" s="28"/>
      <c r="F3700" s="28">
        <f t="shared" si="1031"/>
        <v>0</v>
      </c>
      <c r="G3700" s="10"/>
      <c r="H3700" s="15"/>
      <c r="I3700" s="10">
        <f t="shared" si="1032"/>
        <v>0</v>
      </c>
    </row>
    <row r="3701" spans="1:13">
      <c r="A3701" s="30" t="s">
        <v>24</v>
      </c>
      <c r="B3701" s="11"/>
      <c r="C3701" s="12"/>
      <c r="D3701" s="28"/>
      <c r="E3701" s="28"/>
      <c r="F3701" s="28">
        <f t="shared" si="1031"/>
        <v>0</v>
      </c>
      <c r="G3701" s="10"/>
      <c r="H3701" s="15"/>
      <c r="I3701" s="10">
        <f t="shared" si="1032"/>
        <v>0</v>
      </c>
    </row>
    <row r="3702" spans="1:13">
      <c r="A3702" s="31" t="s">
        <v>25</v>
      </c>
      <c r="B3702" s="11"/>
      <c r="C3702" s="12"/>
      <c r="D3702" s="28"/>
      <c r="E3702" s="28"/>
      <c r="F3702" s="28">
        <f t="shared" si="1031"/>
        <v>0</v>
      </c>
      <c r="G3702" s="10"/>
      <c r="H3702" s="15"/>
      <c r="I3702" s="10">
        <f t="shared" si="1032"/>
        <v>0</v>
      </c>
    </row>
    <row r="3703" spans="1:13">
      <c r="A3703" s="31" t="s">
        <v>25</v>
      </c>
      <c r="B3703" s="11"/>
      <c r="C3703" s="12"/>
      <c r="D3703" s="28"/>
      <c r="E3703" s="28"/>
      <c r="F3703" s="28">
        <f t="shared" si="1031"/>
        <v>0</v>
      </c>
      <c r="G3703" s="10"/>
      <c r="H3703" s="15"/>
      <c r="I3703" s="10">
        <f t="shared" si="1032"/>
        <v>0</v>
      </c>
    </row>
    <row r="3704" spans="1:13">
      <c r="A3704" s="31" t="s">
        <v>25</v>
      </c>
      <c r="B3704" s="11"/>
      <c r="C3704" s="12"/>
      <c r="D3704" s="28"/>
      <c r="E3704" s="28"/>
      <c r="F3704" s="28">
        <f t="shared" si="1031"/>
        <v>0</v>
      </c>
      <c r="G3704" s="10"/>
      <c r="H3704" s="15"/>
      <c r="I3704" s="10">
        <f t="shared" si="1032"/>
        <v>0</v>
      </c>
    </row>
    <row r="3705" spans="1:13">
      <c r="A3705" s="31" t="s">
        <v>39</v>
      </c>
      <c r="B3705" s="11"/>
      <c r="C3705" s="12"/>
      <c r="D3705" s="28"/>
      <c r="E3705" s="28"/>
      <c r="F3705" s="28"/>
      <c r="G3705" s="10"/>
      <c r="H3705" s="15"/>
      <c r="I3705" s="10">
        <f t="shared" ref="I3705:I3707" si="1033">SUM(G3705*H3705)</f>
        <v>0</v>
      </c>
    </row>
    <row r="3706" spans="1:13">
      <c r="A3706" s="31" t="s">
        <v>39</v>
      </c>
      <c r="B3706" s="11"/>
      <c r="C3706" s="12"/>
      <c r="D3706" s="28"/>
      <c r="E3706" s="28"/>
      <c r="F3706" s="28"/>
      <c r="G3706" s="10"/>
      <c r="H3706" s="15"/>
      <c r="I3706" s="10">
        <f t="shared" si="1033"/>
        <v>0</v>
      </c>
    </row>
    <row r="3707" spans="1:13">
      <c r="A3707" s="31" t="s">
        <v>39</v>
      </c>
      <c r="B3707" s="11"/>
      <c r="C3707" s="12"/>
      <c r="D3707" s="28"/>
      <c r="E3707" s="28"/>
      <c r="F3707" s="28"/>
      <c r="G3707" s="10"/>
      <c r="H3707" s="15"/>
      <c r="I3707" s="10">
        <f t="shared" si="1033"/>
        <v>0</v>
      </c>
    </row>
    <row r="3708" spans="1:13">
      <c r="A3708" s="32" t="s">
        <v>28</v>
      </c>
      <c r="B3708" s="11"/>
      <c r="C3708" s="12"/>
      <c r="D3708" s="28"/>
      <c r="E3708" s="28"/>
      <c r="F3708" s="28"/>
      <c r="G3708" s="10"/>
      <c r="H3708" s="15"/>
      <c r="I3708" s="10">
        <f t="shared" ref="I3708:I3726" si="1034">SUM(G3708*H3708)</f>
        <v>0</v>
      </c>
    </row>
    <row r="3709" spans="1:13">
      <c r="A3709" s="32" t="s">
        <v>28</v>
      </c>
      <c r="B3709" s="11"/>
      <c r="C3709" s="12"/>
      <c r="D3709" s="28"/>
      <c r="E3709" s="28"/>
      <c r="F3709" s="28"/>
      <c r="G3709" s="10"/>
      <c r="H3709" s="15"/>
      <c r="I3709" s="10">
        <f t="shared" si="1034"/>
        <v>0</v>
      </c>
    </row>
    <row r="3710" spans="1:13">
      <c r="A3710" s="32" t="s">
        <v>28</v>
      </c>
      <c r="B3710" s="11"/>
      <c r="C3710" s="12"/>
      <c r="D3710" s="28"/>
      <c r="E3710" s="28"/>
      <c r="F3710" s="28"/>
      <c r="G3710" s="10"/>
      <c r="H3710" s="15"/>
      <c r="I3710" s="10">
        <f t="shared" si="1034"/>
        <v>0</v>
      </c>
    </row>
    <row r="3711" spans="1:13">
      <c r="A3711" t="s">
        <v>26</v>
      </c>
      <c r="B3711" s="11"/>
      <c r="C3711" s="12"/>
      <c r="D3711" s="28"/>
      <c r="E3711" s="28"/>
      <c r="F3711" s="28"/>
      <c r="G3711" s="33">
        <v>0.1</v>
      </c>
      <c r="H3711" s="15">
        <f>SUM(I3708:I3710)</f>
        <v>0</v>
      </c>
      <c r="I3711" s="10">
        <f t="shared" si="1034"/>
        <v>0</v>
      </c>
    </row>
    <row r="3712" spans="1:13">
      <c r="B3712" s="11" t="s">
        <v>27</v>
      </c>
      <c r="C3712" s="12"/>
      <c r="D3712" s="28"/>
      <c r="E3712" s="28"/>
      <c r="F3712" s="28"/>
      <c r="G3712" s="10"/>
      <c r="H3712" s="15"/>
      <c r="I3712" s="10">
        <f t="shared" si="1034"/>
        <v>0</v>
      </c>
    </row>
    <row r="3713" spans="2:13">
      <c r="B3713" s="11" t="s">
        <v>13</v>
      </c>
      <c r="C3713" s="12" t="s">
        <v>14</v>
      </c>
      <c r="D3713" s="28" t="s">
        <v>29</v>
      </c>
      <c r="E3713" s="28"/>
      <c r="F3713" s="28">
        <f>SUM(G3699:G3701)</f>
        <v>0</v>
      </c>
      <c r="G3713" s="34">
        <f>SUM(F3713)/20</f>
        <v>0</v>
      </c>
      <c r="H3713" s="23"/>
      <c r="I3713" s="10">
        <f t="shared" si="1034"/>
        <v>0</v>
      </c>
    </row>
    <row r="3714" spans="2:13">
      <c r="B3714" s="11" t="s">
        <v>13</v>
      </c>
      <c r="C3714" s="12" t="s">
        <v>14</v>
      </c>
      <c r="D3714" s="28" t="s">
        <v>30</v>
      </c>
      <c r="E3714" s="28"/>
      <c r="F3714" s="28">
        <f>SUM(G3702:G3704)</f>
        <v>0</v>
      </c>
      <c r="G3714" s="34">
        <f>SUM(F3714)/10</f>
        <v>0</v>
      </c>
      <c r="H3714" s="23"/>
      <c r="I3714" s="10">
        <f t="shared" si="1034"/>
        <v>0</v>
      </c>
    </row>
    <row r="3715" spans="2:13">
      <c r="B3715" s="11" t="s">
        <v>13</v>
      </c>
      <c r="C3715" s="12" t="s">
        <v>14</v>
      </c>
      <c r="D3715" s="28" t="s">
        <v>60</v>
      </c>
      <c r="E3715" s="28"/>
      <c r="F3715" s="81"/>
      <c r="G3715" s="34">
        <f>SUM(F3715)*0.25</f>
        <v>0</v>
      </c>
      <c r="H3715" s="23"/>
      <c r="I3715" s="10">
        <f t="shared" si="1034"/>
        <v>0</v>
      </c>
    </row>
    <row r="3716" spans="2:13">
      <c r="B3716" s="11" t="s">
        <v>13</v>
      </c>
      <c r="C3716" s="12" t="s">
        <v>14</v>
      </c>
      <c r="D3716" s="28"/>
      <c r="E3716" s="28"/>
      <c r="F3716" s="28"/>
      <c r="G3716" s="34"/>
      <c r="H3716" s="23"/>
      <c r="I3716" s="10">
        <f t="shared" si="1034"/>
        <v>0</v>
      </c>
    </row>
    <row r="3717" spans="2:13">
      <c r="B3717" s="11" t="s">
        <v>13</v>
      </c>
      <c r="C3717" s="12" t="s">
        <v>15</v>
      </c>
      <c r="D3717" s="28"/>
      <c r="E3717" s="28"/>
      <c r="F3717" s="28"/>
      <c r="G3717" s="34"/>
      <c r="H3717" s="23"/>
      <c r="I3717" s="10">
        <f t="shared" si="1034"/>
        <v>0</v>
      </c>
    </row>
    <row r="3718" spans="2:13">
      <c r="B3718" s="11" t="s">
        <v>13</v>
      </c>
      <c r="C3718" s="12" t="s">
        <v>15</v>
      </c>
      <c r="D3718" s="28"/>
      <c r="E3718" s="28"/>
      <c r="F3718" s="28"/>
      <c r="G3718" s="34"/>
      <c r="H3718" s="23"/>
      <c r="I3718" s="10">
        <f t="shared" si="1034"/>
        <v>0</v>
      </c>
    </row>
    <row r="3719" spans="2:13">
      <c r="B3719" s="11" t="s">
        <v>13</v>
      </c>
      <c r="C3719" s="12" t="s">
        <v>15</v>
      </c>
      <c r="D3719" s="28"/>
      <c r="E3719" s="28"/>
      <c r="F3719" s="28"/>
      <c r="G3719" s="34"/>
      <c r="H3719" s="23"/>
      <c r="I3719" s="10">
        <f t="shared" si="1034"/>
        <v>0</v>
      </c>
    </row>
    <row r="3720" spans="2:13">
      <c r="B3720" s="11" t="s">
        <v>13</v>
      </c>
      <c r="C3720" s="12" t="s">
        <v>16</v>
      </c>
      <c r="D3720" s="28"/>
      <c r="E3720" s="28"/>
      <c r="F3720" s="28"/>
      <c r="G3720" s="34"/>
      <c r="H3720" s="23"/>
      <c r="I3720" s="10">
        <f t="shared" si="1034"/>
        <v>0</v>
      </c>
    </row>
    <row r="3721" spans="2:13">
      <c r="B3721" s="11" t="s">
        <v>13</v>
      </c>
      <c r="C3721" s="12" t="s">
        <v>16</v>
      </c>
      <c r="D3721" s="28"/>
      <c r="E3721" s="28"/>
      <c r="F3721" s="28"/>
      <c r="G3721" s="34"/>
      <c r="H3721" s="23"/>
      <c r="I3721" s="10">
        <f t="shared" si="1034"/>
        <v>0</v>
      </c>
    </row>
    <row r="3722" spans="2:13">
      <c r="B3722" s="11" t="s">
        <v>21</v>
      </c>
      <c r="C3722" s="12" t="s">
        <v>14</v>
      </c>
      <c r="D3722" s="28"/>
      <c r="E3722" s="28"/>
      <c r="F3722" s="28"/>
      <c r="G3722" s="22">
        <f>SUM(G3713:G3716)</f>
        <v>0</v>
      </c>
      <c r="H3722" s="15">
        <v>37.42</v>
      </c>
      <c r="I3722" s="10">
        <f t="shared" si="1034"/>
        <v>0</v>
      </c>
      <c r="K3722" s="5">
        <f>SUM(G3722)*I3697</f>
        <v>0</v>
      </c>
    </row>
    <row r="3723" spans="2:13">
      <c r="B3723" s="11" t="s">
        <v>21</v>
      </c>
      <c r="C3723" s="12" t="s">
        <v>15</v>
      </c>
      <c r="D3723" s="28"/>
      <c r="E3723" s="28"/>
      <c r="F3723" s="28"/>
      <c r="G3723" s="22">
        <f>SUM(G3717:G3719)</f>
        <v>0</v>
      </c>
      <c r="H3723" s="15">
        <v>37.42</v>
      </c>
      <c r="I3723" s="10">
        <f t="shared" si="1034"/>
        <v>0</v>
      </c>
      <c r="L3723" s="5">
        <f>SUM(G3723)*I3697</f>
        <v>0</v>
      </c>
    </row>
    <row r="3724" spans="2:13">
      <c r="B3724" s="11" t="s">
        <v>21</v>
      </c>
      <c r="C3724" s="12" t="s">
        <v>16</v>
      </c>
      <c r="D3724" s="28"/>
      <c r="E3724" s="28"/>
      <c r="F3724" s="28"/>
      <c r="G3724" s="22">
        <f>SUM(G3720:G3721)</f>
        <v>0</v>
      </c>
      <c r="H3724" s="15">
        <v>37.42</v>
      </c>
      <c r="I3724" s="10">
        <f t="shared" si="1034"/>
        <v>0</v>
      </c>
      <c r="M3724" s="5">
        <f>SUM(G3724)*I3697</f>
        <v>0</v>
      </c>
    </row>
    <row r="3725" spans="2:13">
      <c r="B3725" s="11" t="s">
        <v>13</v>
      </c>
      <c r="C3725" s="12" t="s">
        <v>17</v>
      </c>
      <c r="D3725" s="28"/>
      <c r="E3725" s="28"/>
      <c r="F3725" s="28"/>
      <c r="G3725" s="34"/>
      <c r="H3725" s="15">
        <v>37.42</v>
      </c>
      <c r="I3725" s="10">
        <f t="shared" si="1034"/>
        <v>0</v>
      </c>
      <c r="L3725" s="5">
        <f>SUM(G3725)*I3697</f>
        <v>0</v>
      </c>
    </row>
    <row r="3726" spans="2:13">
      <c r="B3726" s="11" t="s">
        <v>12</v>
      </c>
      <c r="C3726" s="12"/>
      <c r="D3726" s="28"/>
      <c r="E3726" s="28"/>
      <c r="F3726" s="28"/>
      <c r="G3726" s="10"/>
      <c r="H3726" s="15">
        <v>37.42</v>
      </c>
      <c r="I3726" s="10">
        <f t="shared" si="1034"/>
        <v>0</v>
      </c>
    </row>
    <row r="3727" spans="2:13">
      <c r="B3727" s="11" t="s">
        <v>11</v>
      </c>
      <c r="C3727" s="12"/>
      <c r="D3727" s="28"/>
      <c r="E3727" s="28"/>
      <c r="F3727" s="28"/>
      <c r="G3727" s="10">
        <v>1</v>
      </c>
      <c r="H3727" s="15">
        <f>SUM(I3699:I3726)*0.01</f>
        <v>0</v>
      </c>
      <c r="I3727" s="10">
        <f>SUM(G3727*H3727)</f>
        <v>0</v>
      </c>
    </row>
    <row r="3728" spans="2:13" s="2" customFormat="1" ht="13.6">
      <c r="B3728" s="8" t="s">
        <v>10</v>
      </c>
      <c r="D3728" s="27"/>
      <c r="E3728" s="27"/>
      <c r="F3728" s="27"/>
      <c r="G3728" s="6">
        <f>SUM(G3722:G3725)</f>
        <v>0</v>
      </c>
      <c r="H3728" s="14"/>
      <c r="I3728" s="6">
        <f>SUM(I3699:I3727)</f>
        <v>0</v>
      </c>
      <c r="J3728" s="6">
        <f>SUM(I3728)*I3697</f>
        <v>0</v>
      </c>
      <c r="K3728" s="6">
        <f>SUM(K3722:K3727)</f>
        <v>0</v>
      </c>
      <c r="L3728" s="6">
        <f t="shared" ref="L3728" si="1035">SUM(L3722:L3727)</f>
        <v>0</v>
      </c>
      <c r="M3728" s="6">
        <f t="shared" ref="M3728" si="1036">SUM(M3722:M3727)</f>
        <v>0</v>
      </c>
    </row>
    <row r="3729" spans="1:13" ht="15.65">
      <c r="A3729" s="3" t="s">
        <v>9</v>
      </c>
      <c r="B3729" s="78">
        <f>'JMS SHEDULE OF WORKS'!D54</f>
        <v>0</v>
      </c>
      <c r="D3729" s="26">
        <f>'JMS SHEDULE OF WORKS'!F54</f>
        <v>0</v>
      </c>
      <c r="F3729" s="79">
        <f>'JMS SHEDULE OF WORKS'!I54</f>
        <v>0</v>
      </c>
      <c r="H3729" s="13" t="s">
        <v>22</v>
      </c>
      <c r="I3729" s="24">
        <f>'JMS SHEDULE OF WORKS'!G54</f>
        <v>0</v>
      </c>
    </row>
    <row r="3730" spans="1:13" s="2" customFormat="1" ht="13.6">
      <c r="A3730" s="77" t="str">
        <f>'JMS SHEDULE OF WORKS'!A54</f>
        <v>6897/52</v>
      </c>
      <c r="B3730" s="8" t="s">
        <v>3</v>
      </c>
      <c r="C3730" s="2" t="s">
        <v>4</v>
      </c>
      <c r="D3730" s="27" t="s">
        <v>5</v>
      </c>
      <c r="E3730" s="27" t="s">
        <v>5</v>
      </c>
      <c r="F3730" s="27" t="s">
        <v>23</v>
      </c>
      <c r="G3730" s="6" t="s">
        <v>6</v>
      </c>
      <c r="H3730" s="14" t="s">
        <v>7</v>
      </c>
      <c r="I3730" s="6" t="s">
        <v>8</v>
      </c>
      <c r="J3730" s="6"/>
      <c r="K3730" s="6" t="s">
        <v>18</v>
      </c>
      <c r="L3730" s="6" t="s">
        <v>19</v>
      </c>
      <c r="M3730" s="6" t="s">
        <v>20</v>
      </c>
    </row>
    <row r="3731" spans="1:13">
      <c r="A3731" s="30" t="s">
        <v>24</v>
      </c>
      <c r="B3731" s="11"/>
      <c r="C3731" s="12"/>
      <c r="D3731" s="28"/>
      <c r="E3731" s="28"/>
      <c r="F3731" s="28">
        <f t="shared" ref="F3731:F3736" si="1037">SUM(D3731*E3731)</f>
        <v>0</v>
      </c>
      <c r="G3731" s="10"/>
      <c r="H3731" s="15"/>
      <c r="I3731" s="10">
        <f t="shared" ref="I3731:I3736" si="1038">SUM(F3731*G3731)*H3731</f>
        <v>0</v>
      </c>
    </row>
    <row r="3732" spans="1:13">
      <c r="A3732" s="30" t="s">
        <v>24</v>
      </c>
      <c r="B3732" s="11"/>
      <c r="C3732" s="12"/>
      <c r="D3732" s="28"/>
      <c r="E3732" s="28"/>
      <c r="F3732" s="28">
        <f t="shared" si="1037"/>
        <v>0</v>
      </c>
      <c r="G3732" s="10"/>
      <c r="H3732" s="15"/>
      <c r="I3732" s="10">
        <f t="shared" si="1038"/>
        <v>0</v>
      </c>
    </row>
    <row r="3733" spans="1:13">
      <c r="A3733" s="30" t="s">
        <v>24</v>
      </c>
      <c r="B3733" s="11"/>
      <c r="C3733" s="12"/>
      <c r="D3733" s="28"/>
      <c r="E3733" s="28"/>
      <c r="F3733" s="28">
        <f t="shared" si="1037"/>
        <v>0</v>
      </c>
      <c r="G3733" s="10"/>
      <c r="H3733" s="15"/>
      <c r="I3733" s="10">
        <f t="shared" si="1038"/>
        <v>0</v>
      </c>
    </row>
    <row r="3734" spans="1:13">
      <c r="A3734" s="31" t="s">
        <v>25</v>
      </c>
      <c r="B3734" s="11"/>
      <c r="C3734" s="12"/>
      <c r="D3734" s="28"/>
      <c r="E3734" s="28"/>
      <c r="F3734" s="28">
        <f t="shared" si="1037"/>
        <v>0</v>
      </c>
      <c r="G3734" s="10"/>
      <c r="H3734" s="15"/>
      <c r="I3734" s="10">
        <f t="shared" si="1038"/>
        <v>0</v>
      </c>
    </row>
    <row r="3735" spans="1:13">
      <c r="A3735" s="31" t="s">
        <v>25</v>
      </c>
      <c r="B3735" s="11"/>
      <c r="C3735" s="12"/>
      <c r="D3735" s="28"/>
      <c r="E3735" s="28"/>
      <c r="F3735" s="28">
        <f t="shared" si="1037"/>
        <v>0</v>
      </c>
      <c r="G3735" s="10"/>
      <c r="H3735" s="15"/>
      <c r="I3735" s="10">
        <f t="shared" si="1038"/>
        <v>0</v>
      </c>
    </row>
    <row r="3736" spans="1:13">
      <c r="A3736" s="31" t="s">
        <v>25</v>
      </c>
      <c r="B3736" s="11"/>
      <c r="C3736" s="12"/>
      <c r="D3736" s="28"/>
      <c r="E3736" s="28"/>
      <c r="F3736" s="28">
        <f t="shared" si="1037"/>
        <v>0</v>
      </c>
      <c r="G3736" s="10"/>
      <c r="H3736" s="15"/>
      <c r="I3736" s="10">
        <f t="shared" si="1038"/>
        <v>0</v>
      </c>
    </row>
    <row r="3737" spans="1:13">
      <c r="A3737" s="31" t="s">
        <v>39</v>
      </c>
      <c r="B3737" s="11"/>
      <c r="C3737" s="12"/>
      <c r="D3737" s="28"/>
      <c r="E3737" s="28"/>
      <c r="F3737" s="28"/>
      <c r="G3737" s="10"/>
      <c r="H3737" s="15"/>
      <c r="I3737" s="10">
        <f t="shared" ref="I3737:I3739" si="1039">SUM(G3737*H3737)</f>
        <v>0</v>
      </c>
    </row>
    <row r="3738" spans="1:13">
      <c r="A3738" s="31" t="s">
        <v>39</v>
      </c>
      <c r="B3738" s="11"/>
      <c r="C3738" s="12"/>
      <c r="D3738" s="28"/>
      <c r="E3738" s="28"/>
      <c r="F3738" s="28"/>
      <c r="G3738" s="10"/>
      <c r="H3738" s="15"/>
      <c r="I3738" s="10">
        <f t="shared" si="1039"/>
        <v>0</v>
      </c>
    </row>
    <row r="3739" spans="1:13">
      <c r="A3739" s="31" t="s">
        <v>39</v>
      </c>
      <c r="B3739" s="11"/>
      <c r="C3739" s="12"/>
      <c r="D3739" s="28"/>
      <c r="E3739" s="28"/>
      <c r="F3739" s="28"/>
      <c r="G3739" s="10"/>
      <c r="H3739" s="15"/>
      <c r="I3739" s="10">
        <f t="shared" si="1039"/>
        <v>0</v>
      </c>
    </row>
    <row r="3740" spans="1:13">
      <c r="A3740" s="32" t="s">
        <v>28</v>
      </c>
      <c r="B3740" s="11"/>
      <c r="C3740" s="12"/>
      <c r="D3740" s="28"/>
      <c r="E3740" s="28"/>
      <c r="F3740" s="28"/>
      <c r="G3740" s="10"/>
      <c r="H3740" s="15"/>
      <c r="I3740" s="10">
        <f t="shared" ref="I3740:I3758" si="1040">SUM(G3740*H3740)</f>
        <v>0</v>
      </c>
    </row>
    <row r="3741" spans="1:13">
      <c r="A3741" s="32" t="s">
        <v>28</v>
      </c>
      <c r="B3741" s="11"/>
      <c r="C3741" s="12"/>
      <c r="D3741" s="28"/>
      <c r="E3741" s="28"/>
      <c r="F3741" s="28"/>
      <c r="G3741" s="10"/>
      <c r="H3741" s="15"/>
      <c r="I3741" s="10">
        <f t="shared" si="1040"/>
        <v>0</v>
      </c>
    </row>
    <row r="3742" spans="1:13">
      <c r="A3742" s="32" t="s">
        <v>28</v>
      </c>
      <c r="B3742" s="11"/>
      <c r="C3742" s="12"/>
      <c r="D3742" s="28"/>
      <c r="E3742" s="28"/>
      <c r="F3742" s="28"/>
      <c r="G3742" s="10"/>
      <c r="H3742" s="15"/>
      <c r="I3742" s="10">
        <f t="shared" si="1040"/>
        <v>0</v>
      </c>
    </row>
    <row r="3743" spans="1:13">
      <c r="A3743" t="s">
        <v>26</v>
      </c>
      <c r="B3743" s="11"/>
      <c r="C3743" s="12"/>
      <c r="D3743" s="28"/>
      <c r="E3743" s="28"/>
      <c r="F3743" s="28"/>
      <c r="G3743" s="33">
        <v>0.1</v>
      </c>
      <c r="H3743" s="15">
        <f>SUM(I3740:I3742)</f>
        <v>0</v>
      </c>
      <c r="I3743" s="10">
        <f t="shared" si="1040"/>
        <v>0</v>
      </c>
    </row>
    <row r="3744" spans="1:13">
      <c r="B3744" s="11" t="s">
        <v>27</v>
      </c>
      <c r="C3744" s="12"/>
      <c r="D3744" s="28"/>
      <c r="E3744" s="28"/>
      <c r="F3744" s="28"/>
      <c r="G3744" s="10"/>
      <c r="H3744" s="15"/>
      <c r="I3744" s="10">
        <f t="shared" si="1040"/>
        <v>0</v>
      </c>
    </row>
    <row r="3745" spans="2:13">
      <c r="B3745" s="11" t="s">
        <v>13</v>
      </c>
      <c r="C3745" s="12" t="s">
        <v>14</v>
      </c>
      <c r="D3745" s="28" t="s">
        <v>29</v>
      </c>
      <c r="E3745" s="28"/>
      <c r="F3745" s="28">
        <f>SUM(G3731:G3733)</f>
        <v>0</v>
      </c>
      <c r="G3745" s="34">
        <f>SUM(F3745)/20</f>
        <v>0</v>
      </c>
      <c r="H3745" s="23"/>
      <c r="I3745" s="10">
        <f t="shared" si="1040"/>
        <v>0</v>
      </c>
    </row>
    <row r="3746" spans="2:13">
      <c r="B3746" s="11" t="s">
        <v>13</v>
      </c>
      <c r="C3746" s="12" t="s">
        <v>14</v>
      </c>
      <c r="D3746" s="28" t="s">
        <v>30</v>
      </c>
      <c r="E3746" s="28"/>
      <c r="F3746" s="28">
        <f>SUM(G3734:G3736)</f>
        <v>0</v>
      </c>
      <c r="G3746" s="34">
        <f>SUM(F3746)/10</f>
        <v>0</v>
      </c>
      <c r="H3746" s="23"/>
      <c r="I3746" s="10">
        <f t="shared" si="1040"/>
        <v>0</v>
      </c>
    </row>
    <row r="3747" spans="2:13">
      <c r="B3747" s="11" t="s">
        <v>13</v>
      </c>
      <c r="C3747" s="12" t="s">
        <v>14</v>
      </c>
      <c r="D3747" s="28" t="s">
        <v>60</v>
      </c>
      <c r="E3747" s="28"/>
      <c r="F3747" s="81"/>
      <c r="G3747" s="34">
        <f>SUM(F3747)*0.25</f>
        <v>0</v>
      </c>
      <c r="H3747" s="23"/>
      <c r="I3747" s="10">
        <f t="shared" si="1040"/>
        <v>0</v>
      </c>
    </row>
    <row r="3748" spans="2:13">
      <c r="B3748" s="11" t="s">
        <v>13</v>
      </c>
      <c r="C3748" s="12" t="s">
        <v>14</v>
      </c>
      <c r="D3748" s="28"/>
      <c r="E3748" s="28"/>
      <c r="F3748" s="28"/>
      <c r="G3748" s="34"/>
      <c r="H3748" s="23"/>
      <c r="I3748" s="10">
        <f t="shared" si="1040"/>
        <v>0</v>
      </c>
    </row>
    <row r="3749" spans="2:13">
      <c r="B3749" s="11" t="s">
        <v>13</v>
      </c>
      <c r="C3749" s="12" t="s">
        <v>15</v>
      </c>
      <c r="D3749" s="28"/>
      <c r="E3749" s="28"/>
      <c r="F3749" s="28"/>
      <c r="G3749" s="34"/>
      <c r="H3749" s="23"/>
      <c r="I3749" s="10">
        <f t="shared" si="1040"/>
        <v>0</v>
      </c>
    </row>
    <row r="3750" spans="2:13">
      <c r="B3750" s="11" t="s">
        <v>13</v>
      </c>
      <c r="C3750" s="12" t="s">
        <v>15</v>
      </c>
      <c r="D3750" s="28"/>
      <c r="E3750" s="28"/>
      <c r="F3750" s="28"/>
      <c r="G3750" s="34"/>
      <c r="H3750" s="23"/>
      <c r="I3750" s="10">
        <f t="shared" si="1040"/>
        <v>0</v>
      </c>
    </row>
    <row r="3751" spans="2:13">
      <c r="B3751" s="11" t="s">
        <v>13</v>
      </c>
      <c r="C3751" s="12" t="s">
        <v>15</v>
      </c>
      <c r="D3751" s="28"/>
      <c r="E3751" s="28"/>
      <c r="F3751" s="28"/>
      <c r="G3751" s="34"/>
      <c r="H3751" s="23"/>
      <c r="I3751" s="10">
        <f t="shared" si="1040"/>
        <v>0</v>
      </c>
    </row>
    <row r="3752" spans="2:13">
      <c r="B3752" s="11" t="s">
        <v>13</v>
      </c>
      <c r="C3752" s="12" t="s">
        <v>16</v>
      </c>
      <c r="D3752" s="28"/>
      <c r="E3752" s="28"/>
      <c r="F3752" s="28"/>
      <c r="G3752" s="34"/>
      <c r="H3752" s="23"/>
      <c r="I3752" s="10">
        <f t="shared" si="1040"/>
        <v>0</v>
      </c>
    </row>
    <row r="3753" spans="2:13">
      <c r="B3753" s="11" t="s">
        <v>13</v>
      </c>
      <c r="C3753" s="12" t="s">
        <v>16</v>
      </c>
      <c r="D3753" s="28"/>
      <c r="E3753" s="28"/>
      <c r="F3753" s="28"/>
      <c r="G3753" s="34"/>
      <c r="H3753" s="23"/>
      <c r="I3753" s="10">
        <f t="shared" si="1040"/>
        <v>0</v>
      </c>
    </row>
    <row r="3754" spans="2:13">
      <c r="B3754" s="11" t="s">
        <v>21</v>
      </c>
      <c r="C3754" s="12" t="s">
        <v>14</v>
      </c>
      <c r="D3754" s="28"/>
      <c r="E3754" s="28"/>
      <c r="F3754" s="28"/>
      <c r="G3754" s="22">
        <f>SUM(G3745:G3748)</f>
        <v>0</v>
      </c>
      <c r="H3754" s="15">
        <v>37.42</v>
      </c>
      <c r="I3754" s="10">
        <f t="shared" si="1040"/>
        <v>0</v>
      </c>
      <c r="K3754" s="5">
        <f>SUM(G3754)*I3729</f>
        <v>0</v>
      </c>
    </row>
    <row r="3755" spans="2:13">
      <c r="B3755" s="11" t="s">
        <v>21</v>
      </c>
      <c r="C3755" s="12" t="s">
        <v>15</v>
      </c>
      <c r="D3755" s="28"/>
      <c r="E3755" s="28"/>
      <c r="F3755" s="28"/>
      <c r="G3755" s="22">
        <f>SUM(G3749:G3751)</f>
        <v>0</v>
      </c>
      <c r="H3755" s="15">
        <v>37.42</v>
      </c>
      <c r="I3755" s="10">
        <f t="shared" si="1040"/>
        <v>0</v>
      </c>
      <c r="L3755" s="5">
        <f>SUM(G3755)*I3729</f>
        <v>0</v>
      </c>
    </row>
    <row r="3756" spans="2:13">
      <c r="B3756" s="11" t="s">
        <v>21</v>
      </c>
      <c r="C3756" s="12" t="s">
        <v>16</v>
      </c>
      <c r="D3756" s="28"/>
      <c r="E3756" s="28"/>
      <c r="F3756" s="28"/>
      <c r="G3756" s="22">
        <f>SUM(G3752:G3753)</f>
        <v>0</v>
      </c>
      <c r="H3756" s="15">
        <v>37.42</v>
      </c>
      <c r="I3756" s="10">
        <f t="shared" si="1040"/>
        <v>0</v>
      </c>
      <c r="M3756" s="5">
        <f>SUM(G3756)*I3729</f>
        <v>0</v>
      </c>
    </row>
    <row r="3757" spans="2:13">
      <c r="B3757" s="11" t="s">
        <v>13</v>
      </c>
      <c r="C3757" s="12" t="s">
        <v>17</v>
      </c>
      <c r="D3757" s="28"/>
      <c r="E3757" s="28"/>
      <c r="F3757" s="28"/>
      <c r="G3757" s="34"/>
      <c r="H3757" s="15">
        <v>37.42</v>
      </c>
      <c r="I3757" s="10">
        <f t="shared" si="1040"/>
        <v>0</v>
      </c>
      <c r="L3757" s="5">
        <f>SUM(G3757)*I3729</f>
        <v>0</v>
      </c>
    </row>
    <row r="3758" spans="2:13">
      <c r="B3758" s="11" t="s">
        <v>12</v>
      </c>
      <c r="C3758" s="12"/>
      <c r="D3758" s="28"/>
      <c r="E3758" s="28"/>
      <c r="F3758" s="28"/>
      <c r="G3758" s="10"/>
      <c r="H3758" s="15">
        <v>37.42</v>
      </c>
      <c r="I3758" s="10">
        <f t="shared" si="1040"/>
        <v>0</v>
      </c>
    </row>
    <row r="3759" spans="2:13">
      <c r="B3759" s="11" t="s">
        <v>11</v>
      </c>
      <c r="C3759" s="12"/>
      <c r="D3759" s="28"/>
      <c r="E3759" s="28"/>
      <c r="F3759" s="28"/>
      <c r="G3759" s="10">
        <v>1</v>
      </c>
      <c r="H3759" s="15">
        <f>SUM(I3731:I3758)*0.01</f>
        <v>0</v>
      </c>
      <c r="I3759" s="10">
        <f>SUM(G3759*H3759)</f>
        <v>0</v>
      </c>
    </row>
    <row r="3760" spans="2:13" s="2" customFormat="1" ht="13.6">
      <c r="B3760" s="8" t="s">
        <v>10</v>
      </c>
      <c r="D3760" s="27"/>
      <c r="E3760" s="27"/>
      <c r="F3760" s="27"/>
      <c r="G3760" s="6">
        <f>SUM(G3754:G3757)</f>
        <v>0</v>
      </c>
      <c r="H3760" s="14"/>
      <c r="I3760" s="6">
        <f>SUM(I3731:I3759)</f>
        <v>0</v>
      </c>
      <c r="J3760" s="6">
        <f>SUM(I3760)*I3729</f>
        <v>0</v>
      </c>
      <c r="K3760" s="6">
        <f>SUM(K3754:K3759)</f>
        <v>0</v>
      </c>
      <c r="L3760" s="6">
        <f t="shared" ref="L3760" si="1041">SUM(L3754:L3759)</f>
        <v>0</v>
      </c>
      <c r="M3760" s="6">
        <f t="shared" ref="M3760" si="1042">SUM(M3754:M3759)</f>
        <v>0</v>
      </c>
    </row>
    <row r="3761" spans="1:13" ht="15.65">
      <c r="A3761" s="3" t="s">
        <v>9</v>
      </c>
      <c r="B3761" s="78">
        <f>'JMS SHEDULE OF WORKS'!D55</f>
        <v>0</v>
      </c>
      <c r="D3761" s="26">
        <f>'JMS SHEDULE OF WORKS'!F55</f>
        <v>0</v>
      </c>
      <c r="F3761" s="79">
        <f>'JMS SHEDULE OF WORKS'!I55</f>
        <v>0</v>
      </c>
      <c r="H3761" s="13" t="s">
        <v>22</v>
      </c>
      <c r="I3761" s="24">
        <f>'JMS SHEDULE OF WORKS'!G55</f>
        <v>0</v>
      </c>
    </row>
    <row r="3762" spans="1:13" s="2" customFormat="1" ht="13.6">
      <c r="A3762" s="77" t="str">
        <f>'JMS SHEDULE OF WORKS'!A55</f>
        <v>6897/53</v>
      </c>
      <c r="B3762" s="8" t="s">
        <v>3</v>
      </c>
      <c r="C3762" s="2" t="s">
        <v>4</v>
      </c>
      <c r="D3762" s="27" t="s">
        <v>5</v>
      </c>
      <c r="E3762" s="27" t="s">
        <v>5</v>
      </c>
      <c r="F3762" s="27" t="s">
        <v>23</v>
      </c>
      <c r="G3762" s="6" t="s">
        <v>6</v>
      </c>
      <c r="H3762" s="14" t="s">
        <v>7</v>
      </c>
      <c r="I3762" s="6" t="s">
        <v>8</v>
      </c>
      <c r="J3762" s="6"/>
      <c r="K3762" s="6" t="s">
        <v>18</v>
      </c>
      <c r="L3762" s="6" t="s">
        <v>19</v>
      </c>
      <c r="M3762" s="6" t="s">
        <v>20</v>
      </c>
    </row>
    <row r="3763" spans="1:13">
      <c r="A3763" s="30" t="s">
        <v>24</v>
      </c>
      <c r="B3763" s="11"/>
      <c r="C3763" s="12"/>
      <c r="D3763" s="28"/>
      <c r="E3763" s="28"/>
      <c r="F3763" s="28">
        <f t="shared" ref="F3763:F3768" si="1043">SUM(D3763*E3763)</f>
        <v>0</v>
      </c>
      <c r="G3763" s="10"/>
      <c r="H3763" s="15"/>
      <c r="I3763" s="10">
        <f t="shared" ref="I3763:I3768" si="1044">SUM(F3763*G3763)*H3763</f>
        <v>0</v>
      </c>
    </row>
    <row r="3764" spans="1:13">
      <c r="A3764" s="30" t="s">
        <v>24</v>
      </c>
      <c r="B3764" s="11"/>
      <c r="C3764" s="12"/>
      <c r="D3764" s="28"/>
      <c r="E3764" s="28"/>
      <c r="F3764" s="28">
        <f t="shared" si="1043"/>
        <v>0</v>
      </c>
      <c r="G3764" s="10"/>
      <c r="H3764" s="15"/>
      <c r="I3764" s="10">
        <f t="shared" si="1044"/>
        <v>0</v>
      </c>
    </row>
    <row r="3765" spans="1:13">
      <c r="A3765" s="30" t="s">
        <v>24</v>
      </c>
      <c r="B3765" s="11"/>
      <c r="C3765" s="12"/>
      <c r="D3765" s="28"/>
      <c r="E3765" s="28"/>
      <c r="F3765" s="28">
        <f t="shared" si="1043"/>
        <v>0</v>
      </c>
      <c r="G3765" s="10"/>
      <c r="H3765" s="15"/>
      <c r="I3765" s="10">
        <f t="shared" si="1044"/>
        <v>0</v>
      </c>
    </row>
    <row r="3766" spans="1:13">
      <c r="A3766" s="31" t="s">
        <v>25</v>
      </c>
      <c r="B3766" s="11"/>
      <c r="C3766" s="12"/>
      <c r="D3766" s="28"/>
      <c r="E3766" s="28"/>
      <c r="F3766" s="28">
        <f t="shared" si="1043"/>
        <v>0</v>
      </c>
      <c r="G3766" s="10"/>
      <c r="H3766" s="15"/>
      <c r="I3766" s="10">
        <f t="shared" si="1044"/>
        <v>0</v>
      </c>
    </row>
    <row r="3767" spans="1:13">
      <c r="A3767" s="31" t="s">
        <v>25</v>
      </c>
      <c r="B3767" s="11"/>
      <c r="C3767" s="12"/>
      <c r="D3767" s="28"/>
      <c r="E3767" s="28"/>
      <c r="F3767" s="28">
        <f t="shared" si="1043"/>
        <v>0</v>
      </c>
      <c r="G3767" s="10"/>
      <c r="H3767" s="15"/>
      <c r="I3767" s="10">
        <f t="shared" si="1044"/>
        <v>0</v>
      </c>
    </row>
    <row r="3768" spans="1:13">
      <c r="A3768" s="31" t="s">
        <v>25</v>
      </c>
      <c r="B3768" s="11"/>
      <c r="C3768" s="12"/>
      <c r="D3768" s="28"/>
      <c r="E3768" s="28"/>
      <c r="F3768" s="28">
        <f t="shared" si="1043"/>
        <v>0</v>
      </c>
      <c r="G3768" s="10"/>
      <c r="H3768" s="15"/>
      <c r="I3768" s="10">
        <f t="shared" si="1044"/>
        <v>0</v>
      </c>
    </row>
    <row r="3769" spans="1:13">
      <c r="A3769" s="31" t="s">
        <v>39</v>
      </c>
      <c r="B3769" s="11"/>
      <c r="C3769" s="12"/>
      <c r="D3769" s="28"/>
      <c r="E3769" s="28"/>
      <c r="F3769" s="28"/>
      <c r="G3769" s="10"/>
      <c r="H3769" s="15"/>
      <c r="I3769" s="10">
        <f t="shared" ref="I3769:I3771" si="1045">SUM(G3769*H3769)</f>
        <v>0</v>
      </c>
    </row>
    <row r="3770" spans="1:13">
      <c r="A3770" s="31" t="s">
        <v>39</v>
      </c>
      <c r="B3770" s="11"/>
      <c r="C3770" s="12"/>
      <c r="D3770" s="28"/>
      <c r="E3770" s="28"/>
      <c r="F3770" s="28"/>
      <c r="G3770" s="10"/>
      <c r="H3770" s="15"/>
      <c r="I3770" s="10">
        <f t="shared" si="1045"/>
        <v>0</v>
      </c>
    </row>
    <row r="3771" spans="1:13">
      <c r="A3771" s="31" t="s">
        <v>39</v>
      </c>
      <c r="B3771" s="11"/>
      <c r="C3771" s="12"/>
      <c r="D3771" s="28"/>
      <c r="E3771" s="28"/>
      <c r="F3771" s="28"/>
      <c r="G3771" s="10"/>
      <c r="H3771" s="15"/>
      <c r="I3771" s="10">
        <f t="shared" si="1045"/>
        <v>0</v>
      </c>
    </row>
    <row r="3772" spans="1:13">
      <c r="A3772" s="32" t="s">
        <v>28</v>
      </c>
      <c r="B3772" s="11"/>
      <c r="C3772" s="12"/>
      <c r="D3772" s="28"/>
      <c r="E3772" s="28"/>
      <c r="F3772" s="28"/>
      <c r="G3772" s="10"/>
      <c r="H3772" s="15"/>
      <c r="I3772" s="10">
        <f t="shared" ref="I3772:I3790" si="1046">SUM(G3772*H3772)</f>
        <v>0</v>
      </c>
    </row>
    <row r="3773" spans="1:13">
      <c r="A3773" s="32" t="s">
        <v>28</v>
      </c>
      <c r="B3773" s="11"/>
      <c r="C3773" s="12"/>
      <c r="D3773" s="28"/>
      <c r="E3773" s="28"/>
      <c r="F3773" s="28"/>
      <c r="G3773" s="10"/>
      <c r="H3773" s="15"/>
      <c r="I3773" s="10">
        <f t="shared" si="1046"/>
        <v>0</v>
      </c>
    </row>
    <row r="3774" spans="1:13">
      <c r="A3774" s="32" t="s">
        <v>28</v>
      </c>
      <c r="B3774" s="11"/>
      <c r="C3774" s="12"/>
      <c r="D3774" s="28"/>
      <c r="E3774" s="28"/>
      <c r="F3774" s="28"/>
      <c r="G3774" s="10"/>
      <c r="H3774" s="15"/>
      <c r="I3774" s="10">
        <f t="shared" si="1046"/>
        <v>0</v>
      </c>
    </row>
    <row r="3775" spans="1:13">
      <c r="A3775" t="s">
        <v>26</v>
      </c>
      <c r="B3775" s="11"/>
      <c r="C3775" s="12"/>
      <c r="D3775" s="28"/>
      <c r="E3775" s="28"/>
      <c r="F3775" s="28"/>
      <c r="G3775" s="33">
        <v>0.1</v>
      </c>
      <c r="H3775" s="15">
        <f>SUM(I3772:I3774)</f>
        <v>0</v>
      </c>
      <c r="I3775" s="10">
        <f t="shared" si="1046"/>
        <v>0</v>
      </c>
    </row>
    <row r="3776" spans="1:13">
      <c r="B3776" s="11" t="s">
        <v>27</v>
      </c>
      <c r="C3776" s="12"/>
      <c r="D3776" s="28"/>
      <c r="E3776" s="28"/>
      <c r="F3776" s="28"/>
      <c r="G3776" s="10"/>
      <c r="H3776" s="15"/>
      <c r="I3776" s="10">
        <f t="shared" si="1046"/>
        <v>0</v>
      </c>
    </row>
    <row r="3777" spans="2:13">
      <c r="B3777" s="11" t="s">
        <v>13</v>
      </c>
      <c r="C3777" s="12" t="s">
        <v>14</v>
      </c>
      <c r="D3777" s="28" t="s">
        <v>29</v>
      </c>
      <c r="E3777" s="28"/>
      <c r="F3777" s="28">
        <f>SUM(G3763:G3765)</f>
        <v>0</v>
      </c>
      <c r="G3777" s="34">
        <f>SUM(F3777)/20</f>
        <v>0</v>
      </c>
      <c r="H3777" s="23"/>
      <c r="I3777" s="10">
        <f t="shared" si="1046"/>
        <v>0</v>
      </c>
    </row>
    <row r="3778" spans="2:13">
      <c r="B3778" s="11" t="s">
        <v>13</v>
      </c>
      <c r="C3778" s="12" t="s">
        <v>14</v>
      </c>
      <c r="D3778" s="28" t="s">
        <v>30</v>
      </c>
      <c r="E3778" s="28"/>
      <c r="F3778" s="28">
        <f>SUM(G3766:G3768)</f>
        <v>0</v>
      </c>
      <c r="G3778" s="34">
        <f>SUM(F3778)/10</f>
        <v>0</v>
      </c>
      <c r="H3778" s="23"/>
      <c r="I3778" s="10">
        <f t="shared" si="1046"/>
        <v>0</v>
      </c>
    </row>
    <row r="3779" spans="2:13">
      <c r="B3779" s="11" t="s">
        <v>13</v>
      </c>
      <c r="C3779" s="12" t="s">
        <v>14</v>
      </c>
      <c r="D3779" s="28" t="s">
        <v>60</v>
      </c>
      <c r="E3779" s="28"/>
      <c r="F3779" s="81"/>
      <c r="G3779" s="34">
        <f>SUM(F3779)*0.25</f>
        <v>0</v>
      </c>
      <c r="H3779" s="23"/>
      <c r="I3779" s="10">
        <f t="shared" si="1046"/>
        <v>0</v>
      </c>
    </row>
    <row r="3780" spans="2:13">
      <c r="B3780" s="11" t="s">
        <v>13</v>
      </c>
      <c r="C3780" s="12" t="s">
        <v>14</v>
      </c>
      <c r="D3780" s="28"/>
      <c r="E3780" s="28"/>
      <c r="F3780" s="28"/>
      <c r="G3780" s="34"/>
      <c r="H3780" s="23"/>
      <c r="I3780" s="10">
        <f t="shared" si="1046"/>
        <v>0</v>
      </c>
    </row>
    <row r="3781" spans="2:13">
      <c r="B3781" s="11" t="s">
        <v>13</v>
      </c>
      <c r="C3781" s="12" t="s">
        <v>15</v>
      </c>
      <c r="D3781" s="28"/>
      <c r="E3781" s="28"/>
      <c r="F3781" s="28"/>
      <c r="G3781" s="34"/>
      <c r="H3781" s="23"/>
      <c r="I3781" s="10">
        <f t="shared" si="1046"/>
        <v>0</v>
      </c>
    </row>
    <row r="3782" spans="2:13">
      <c r="B3782" s="11" t="s">
        <v>13</v>
      </c>
      <c r="C3782" s="12" t="s">
        <v>15</v>
      </c>
      <c r="D3782" s="28"/>
      <c r="E3782" s="28"/>
      <c r="F3782" s="28"/>
      <c r="G3782" s="34"/>
      <c r="H3782" s="23"/>
      <c r="I3782" s="10">
        <f t="shared" si="1046"/>
        <v>0</v>
      </c>
    </row>
    <row r="3783" spans="2:13">
      <c r="B3783" s="11" t="s">
        <v>13</v>
      </c>
      <c r="C3783" s="12" t="s">
        <v>15</v>
      </c>
      <c r="D3783" s="28"/>
      <c r="E3783" s="28"/>
      <c r="F3783" s="28"/>
      <c r="G3783" s="34"/>
      <c r="H3783" s="23"/>
      <c r="I3783" s="10">
        <f t="shared" si="1046"/>
        <v>0</v>
      </c>
    </row>
    <row r="3784" spans="2:13">
      <c r="B3784" s="11" t="s">
        <v>13</v>
      </c>
      <c r="C3784" s="12" t="s">
        <v>16</v>
      </c>
      <c r="D3784" s="28"/>
      <c r="E3784" s="28"/>
      <c r="F3784" s="28"/>
      <c r="G3784" s="34"/>
      <c r="H3784" s="23"/>
      <c r="I3784" s="10">
        <f t="shared" si="1046"/>
        <v>0</v>
      </c>
    </row>
    <row r="3785" spans="2:13">
      <c r="B3785" s="11" t="s">
        <v>13</v>
      </c>
      <c r="C3785" s="12" t="s">
        <v>16</v>
      </c>
      <c r="D3785" s="28"/>
      <c r="E3785" s="28"/>
      <c r="F3785" s="28"/>
      <c r="G3785" s="34"/>
      <c r="H3785" s="23"/>
      <c r="I3785" s="10">
        <f t="shared" si="1046"/>
        <v>0</v>
      </c>
    </row>
    <row r="3786" spans="2:13">
      <c r="B3786" s="11" t="s">
        <v>21</v>
      </c>
      <c r="C3786" s="12" t="s">
        <v>14</v>
      </c>
      <c r="D3786" s="28"/>
      <c r="E3786" s="28"/>
      <c r="F3786" s="28"/>
      <c r="G3786" s="22">
        <f>SUM(G3777:G3780)</f>
        <v>0</v>
      </c>
      <c r="H3786" s="15">
        <v>37.42</v>
      </c>
      <c r="I3786" s="10">
        <f t="shared" si="1046"/>
        <v>0</v>
      </c>
      <c r="K3786" s="5">
        <f>SUM(G3786)*I3761</f>
        <v>0</v>
      </c>
    </row>
    <row r="3787" spans="2:13">
      <c r="B3787" s="11" t="s">
        <v>21</v>
      </c>
      <c r="C3787" s="12" t="s">
        <v>15</v>
      </c>
      <c r="D3787" s="28"/>
      <c r="E3787" s="28"/>
      <c r="F3787" s="28"/>
      <c r="G3787" s="22">
        <f>SUM(G3781:G3783)</f>
        <v>0</v>
      </c>
      <c r="H3787" s="15">
        <v>37.42</v>
      </c>
      <c r="I3787" s="10">
        <f t="shared" si="1046"/>
        <v>0</v>
      </c>
      <c r="L3787" s="5">
        <f>SUM(G3787)*I3761</f>
        <v>0</v>
      </c>
    </row>
    <row r="3788" spans="2:13">
      <c r="B3788" s="11" t="s">
        <v>21</v>
      </c>
      <c r="C3788" s="12" t="s">
        <v>16</v>
      </c>
      <c r="D3788" s="28"/>
      <c r="E3788" s="28"/>
      <c r="F3788" s="28"/>
      <c r="G3788" s="22">
        <f>SUM(G3784:G3785)</f>
        <v>0</v>
      </c>
      <c r="H3788" s="15">
        <v>37.42</v>
      </c>
      <c r="I3788" s="10">
        <f t="shared" si="1046"/>
        <v>0</v>
      </c>
      <c r="M3788" s="5">
        <f>SUM(G3788)*I3761</f>
        <v>0</v>
      </c>
    </row>
    <row r="3789" spans="2:13">
      <c r="B3789" s="11" t="s">
        <v>13</v>
      </c>
      <c r="C3789" s="12" t="s">
        <v>17</v>
      </c>
      <c r="D3789" s="28"/>
      <c r="E3789" s="28"/>
      <c r="F3789" s="28"/>
      <c r="G3789" s="34"/>
      <c r="H3789" s="15">
        <v>37.42</v>
      </c>
      <c r="I3789" s="10">
        <f t="shared" si="1046"/>
        <v>0</v>
      </c>
      <c r="L3789" s="5">
        <f>SUM(G3789)*I3761</f>
        <v>0</v>
      </c>
    </row>
    <row r="3790" spans="2:13">
      <c r="B3790" s="11" t="s">
        <v>12</v>
      </c>
      <c r="C3790" s="12"/>
      <c r="D3790" s="28"/>
      <c r="E3790" s="28"/>
      <c r="F3790" s="28"/>
      <c r="G3790" s="10"/>
      <c r="H3790" s="15">
        <v>37.42</v>
      </c>
      <c r="I3790" s="10">
        <f t="shared" si="1046"/>
        <v>0</v>
      </c>
    </row>
    <row r="3791" spans="2:13">
      <c r="B3791" s="11" t="s">
        <v>11</v>
      </c>
      <c r="C3791" s="12"/>
      <c r="D3791" s="28"/>
      <c r="E3791" s="28"/>
      <c r="F3791" s="28"/>
      <c r="G3791" s="10">
        <v>1</v>
      </c>
      <c r="H3791" s="15">
        <f>SUM(I3763:I3790)*0.01</f>
        <v>0</v>
      </c>
      <c r="I3791" s="10">
        <f>SUM(G3791*H3791)</f>
        <v>0</v>
      </c>
    </row>
    <row r="3792" spans="2:13" s="2" customFormat="1" ht="13.6">
      <c r="B3792" s="8" t="s">
        <v>10</v>
      </c>
      <c r="D3792" s="27"/>
      <c r="E3792" s="27"/>
      <c r="F3792" s="27"/>
      <c r="G3792" s="6">
        <f>SUM(G3786:G3789)</f>
        <v>0</v>
      </c>
      <c r="H3792" s="14"/>
      <c r="I3792" s="6">
        <f>SUM(I3763:I3791)</f>
        <v>0</v>
      </c>
      <c r="J3792" s="6">
        <f>SUM(I3792)*I3761</f>
        <v>0</v>
      </c>
      <c r="K3792" s="6">
        <f>SUM(K3786:K3791)</f>
        <v>0</v>
      </c>
      <c r="L3792" s="6">
        <f t="shared" ref="L3792" si="1047">SUM(L3786:L3791)</f>
        <v>0</v>
      </c>
      <c r="M3792" s="6">
        <f t="shared" ref="M3792" si="1048">SUM(M3786:M3791)</f>
        <v>0</v>
      </c>
    </row>
    <row r="3793" spans="1:13" ht="15.65">
      <c r="A3793" s="3" t="s">
        <v>9</v>
      </c>
      <c r="B3793" s="78">
        <f>'JMS SHEDULE OF WORKS'!D56</f>
        <v>0</v>
      </c>
      <c r="D3793" s="26">
        <f>'JMS SHEDULE OF WORKS'!F56</f>
        <v>0</v>
      </c>
      <c r="F3793" s="79">
        <f>'JMS SHEDULE OF WORKS'!I56</f>
        <v>0</v>
      </c>
      <c r="H3793" s="13" t="s">
        <v>22</v>
      </c>
      <c r="I3793" s="24">
        <f>'JMS SHEDULE OF WORKS'!G56</f>
        <v>0</v>
      </c>
    </row>
    <row r="3794" spans="1:13" s="2" customFormat="1" ht="13.6">
      <c r="A3794" s="77" t="str">
        <f>'JMS SHEDULE OF WORKS'!A56</f>
        <v>6897/54</v>
      </c>
      <c r="B3794" s="8" t="s">
        <v>3</v>
      </c>
      <c r="C3794" s="2" t="s">
        <v>4</v>
      </c>
      <c r="D3794" s="27" t="s">
        <v>5</v>
      </c>
      <c r="E3794" s="27" t="s">
        <v>5</v>
      </c>
      <c r="F3794" s="27" t="s">
        <v>23</v>
      </c>
      <c r="G3794" s="6" t="s">
        <v>6</v>
      </c>
      <c r="H3794" s="14" t="s">
        <v>7</v>
      </c>
      <c r="I3794" s="6" t="s">
        <v>8</v>
      </c>
      <c r="J3794" s="6"/>
      <c r="K3794" s="6" t="s">
        <v>18</v>
      </c>
      <c r="L3794" s="6" t="s">
        <v>19</v>
      </c>
      <c r="M3794" s="6" t="s">
        <v>20</v>
      </c>
    </row>
    <row r="3795" spans="1:13">
      <c r="A3795" s="30" t="s">
        <v>24</v>
      </c>
      <c r="B3795" s="11"/>
      <c r="C3795" s="12"/>
      <c r="D3795" s="28"/>
      <c r="E3795" s="28"/>
      <c r="F3795" s="28">
        <f t="shared" ref="F3795:F3800" si="1049">SUM(D3795*E3795)</f>
        <v>0</v>
      </c>
      <c r="G3795" s="10"/>
      <c r="H3795" s="15"/>
      <c r="I3795" s="10">
        <f t="shared" ref="I3795:I3800" si="1050">SUM(F3795*G3795)*H3795</f>
        <v>0</v>
      </c>
    </row>
    <row r="3796" spans="1:13">
      <c r="A3796" s="30" t="s">
        <v>24</v>
      </c>
      <c r="B3796" s="11"/>
      <c r="C3796" s="12"/>
      <c r="D3796" s="28"/>
      <c r="E3796" s="28"/>
      <c r="F3796" s="28">
        <f t="shared" si="1049"/>
        <v>0</v>
      </c>
      <c r="G3796" s="10"/>
      <c r="H3796" s="15"/>
      <c r="I3796" s="10">
        <f t="shared" si="1050"/>
        <v>0</v>
      </c>
    </row>
    <row r="3797" spans="1:13">
      <c r="A3797" s="30" t="s">
        <v>24</v>
      </c>
      <c r="B3797" s="11"/>
      <c r="C3797" s="12"/>
      <c r="D3797" s="28"/>
      <c r="E3797" s="28"/>
      <c r="F3797" s="28">
        <f t="shared" si="1049"/>
        <v>0</v>
      </c>
      <c r="G3797" s="10"/>
      <c r="H3797" s="15"/>
      <c r="I3797" s="10">
        <f t="shared" si="1050"/>
        <v>0</v>
      </c>
    </row>
    <row r="3798" spans="1:13">
      <c r="A3798" s="31" t="s">
        <v>25</v>
      </c>
      <c r="B3798" s="11"/>
      <c r="C3798" s="12"/>
      <c r="D3798" s="28"/>
      <c r="E3798" s="28"/>
      <c r="F3798" s="28">
        <f t="shared" si="1049"/>
        <v>0</v>
      </c>
      <c r="G3798" s="10"/>
      <c r="H3798" s="15"/>
      <c r="I3798" s="10">
        <f t="shared" si="1050"/>
        <v>0</v>
      </c>
    </row>
    <row r="3799" spans="1:13">
      <c r="A3799" s="31" t="s">
        <v>25</v>
      </c>
      <c r="B3799" s="11"/>
      <c r="C3799" s="12"/>
      <c r="D3799" s="28"/>
      <c r="E3799" s="28"/>
      <c r="F3799" s="28">
        <f t="shared" si="1049"/>
        <v>0</v>
      </c>
      <c r="G3799" s="10"/>
      <c r="H3799" s="15"/>
      <c r="I3799" s="10">
        <f t="shared" si="1050"/>
        <v>0</v>
      </c>
    </row>
    <row r="3800" spans="1:13">
      <c r="A3800" s="31" t="s">
        <v>25</v>
      </c>
      <c r="B3800" s="11"/>
      <c r="C3800" s="12"/>
      <c r="D3800" s="28"/>
      <c r="E3800" s="28"/>
      <c r="F3800" s="28">
        <f t="shared" si="1049"/>
        <v>0</v>
      </c>
      <c r="G3800" s="10"/>
      <c r="H3800" s="15"/>
      <c r="I3800" s="10">
        <f t="shared" si="1050"/>
        <v>0</v>
      </c>
    </row>
    <row r="3801" spans="1:13">
      <c r="A3801" s="31" t="s">
        <v>39</v>
      </c>
      <c r="B3801" s="11"/>
      <c r="C3801" s="12"/>
      <c r="D3801" s="28"/>
      <c r="E3801" s="28"/>
      <c r="F3801" s="28"/>
      <c r="G3801" s="10"/>
      <c r="H3801" s="15"/>
      <c r="I3801" s="10">
        <f t="shared" ref="I3801:I3803" si="1051">SUM(G3801*H3801)</f>
        <v>0</v>
      </c>
    </row>
    <row r="3802" spans="1:13">
      <c r="A3802" s="31" t="s">
        <v>39</v>
      </c>
      <c r="B3802" s="11"/>
      <c r="C3802" s="12"/>
      <c r="D3802" s="28"/>
      <c r="E3802" s="28"/>
      <c r="F3802" s="28"/>
      <c r="G3802" s="10"/>
      <c r="H3802" s="15"/>
      <c r="I3802" s="10">
        <f t="shared" si="1051"/>
        <v>0</v>
      </c>
    </row>
    <row r="3803" spans="1:13">
      <c r="A3803" s="31" t="s">
        <v>39</v>
      </c>
      <c r="B3803" s="11"/>
      <c r="C3803" s="12"/>
      <c r="D3803" s="28"/>
      <c r="E3803" s="28"/>
      <c r="F3803" s="28"/>
      <c r="G3803" s="10"/>
      <c r="H3803" s="15"/>
      <c r="I3803" s="10">
        <f t="shared" si="1051"/>
        <v>0</v>
      </c>
    </row>
    <row r="3804" spans="1:13">
      <c r="A3804" s="32" t="s">
        <v>28</v>
      </c>
      <c r="B3804" s="11"/>
      <c r="C3804" s="12"/>
      <c r="D3804" s="28"/>
      <c r="E3804" s="28"/>
      <c r="F3804" s="28"/>
      <c r="G3804" s="10"/>
      <c r="H3804" s="15"/>
      <c r="I3804" s="10">
        <f t="shared" ref="I3804:I3822" si="1052">SUM(G3804*H3804)</f>
        <v>0</v>
      </c>
    </row>
    <row r="3805" spans="1:13">
      <c r="A3805" s="32" t="s">
        <v>28</v>
      </c>
      <c r="B3805" s="11"/>
      <c r="C3805" s="12"/>
      <c r="D3805" s="28"/>
      <c r="E3805" s="28"/>
      <c r="F3805" s="28"/>
      <c r="G3805" s="10"/>
      <c r="H3805" s="15"/>
      <c r="I3805" s="10">
        <f t="shared" si="1052"/>
        <v>0</v>
      </c>
    </row>
    <row r="3806" spans="1:13">
      <c r="A3806" s="32" t="s">
        <v>28</v>
      </c>
      <c r="B3806" s="11"/>
      <c r="C3806" s="12"/>
      <c r="D3806" s="28"/>
      <c r="E3806" s="28"/>
      <c r="F3806" s="28"/>
      <c r="G3806" s="10"/>
      <c r="H3806" s="15"/>
      <c r="I3806" s="10">
        <f t="shared" si="1052"/>
        <v>0</v>
      </c>
    </row>
    <row r="3807" spans="1:13">
      <c r="A3807" t="s">
        <v>26</v>
      </c>
      <c r="B3807" s="11"/>
      <c r="C3807" s="12"/>
      <c r="D3807" s="28"/>
      <c r="E3807" s="28"/>
      <c r="F3807" s="28"/>
      <c r="G3807" s="33">
        <v>0.1</v>
      </c>
      <c r="H3807" s="15">
        <f>SUM(I3804:I3806)</f>
        <v>0</v>
      </c>
      <c r="I3807" s="10">
        <f t="shared" si="1052"/>
        <v>0</v>
      </c>
    </row>
    <row r="3808" spans="1:13">
      <c r="B3808" s="11" t="s">
        <v>27</v>
      </c>
      <c r="C3808" s="12"/>
      <c r="D3808" s="28"/>
      <c r="E3808" s="28"/>
      <c r="F3808" s="28"/>
      <c r="G3808" s="10"/>
      <c r="H3808" s="15"/>
      <c r="I3808" s="10">
        <f t="shared" si="1052"/>
        <v>0</v>
      </c>
    </row>
    <row r="3809" spans="2:13">
      <c r="B3809" s="11" t="s">
        <v>13</v>
      </c>
      <c r="C3809" s="12" t="s">
        <v>14</v>
      </c>
      <c r="D3809" s="28" t="s">
        <v>29</v>
      </c>
      <c r="E3809" s="28"/>
      <c r="F3809" s="28">
        <f>SUM(G3795:G3797)</f>
        <v>0</v>
      </c>
      <c r="G3809" s="34">
        <f>SUM(F3809)/20</f>
        <v>0</v>
      </c>
      <c r="H3809" s="23"/>
      <c r="I3809" s="10">
        <f t="shared" si="1052"/>
        <v>0</v>
      </c>
    </row>
    <row r="3810" spans="2:13">
      <c r="B3810" s="11" t="s">
        <v>13</v>
      </c>
      <c r="C3810" s="12" t="s">
        <v>14</v>
      </c>
      <c r="D3810" s="28" t="s">
        <v>30</v>
      </c>
      <c r="E3810" s="28"/>
      <c r="F3810" s="28">
        <f>SUM(G3798:G3800)</f>
        <v>0</v>
      </c>
      <c r="G3810" s="34">
        <f>SUM(F3810)/10</f>
        <v>0</v>
      </c>
      <c r="H3810" s="23"/>
      <c r="I3810" s="10">
        <f t="shared" si="1052"/>
        <v>0</v>
      </c>
    </row>
    <row r="3811" spans="2:13">
      <c r="B3811" s="11" t="s">
        <v>13</v>
      </c>
      <c r="C3811" s="12" t="s">
        <v>14</v>
      </c>
      <c r="D3811" s="28" t="s">
        <v>60</v>
      </c>
      <c r="E3811" s="28"/>
      <c r="F3811" s="81"/>
      <c r="G3811" s="34">
        <f>SUM(F3811)*0.25</f>
        <v>0</v>
      </c>
      <c r="H3811" s="23"/>
      <c r="I3811" s="10">
        <f t="shared" si="1052"/>
        <v>0</v>
      </c>
    </row>
    <row r="3812" spans="2:13">
      <c r="B3812" s="11" t="s">
        <v>13</v>
      </c>
      <c r="C3812" s="12" t="s">
        <v>14</v>
      </c>
      <c r="D3812" s="28"/>
      <c r="E3812" s="28"/>
      <c r="F3812" s="28"/>
      <c r="G3812" s="34"/>
      <c r="H3812" s="23"/>
      <c r="I3812" s="10">
        <f t="shared" si="1052"/>
        <v>0</v>
      </c>
    </row>
    <row r="3813" spans="2:13">
      <c r="B3813" s="11" t="s">
        <v>13</v>
      </c>
      <c r="C3813" s="12" t="s">
        <v>15</v>
      </c>
      <c r="D3813" s="28"/>
      <c r="E3813" s="28"/>
      <c r="F3813" s="28"/>
      <c r="G3813" s="34"/>
      <c r="H3813" s="23"/>
      <c r="I3813" s="10">
        <f t="shared" si="1052"/>
        <v>0</v>
      </c>
    </row>
    <row r="3814" spans="2:13">
      <c r="B3814" s="11" t="s">
        <v>13</v>
      </c>
      <c r="C3814" s="12" t="s">
        <v>15</v>
      </c>
      <c r="D3814" s="28"/>
      <c r="E3814" s="28"/>
      <c r="F3814" s="28"/>
      <c r="G3814" s="34"/>
      <c r="H3814" s="23"/>
      <c r="I3814" s="10">
        <f t="shared" si="1052"/>
        <v>0</v>
      </c>
    </row>
    <row r="3815" spans="2:13">
      <c r="B3815" s="11" t="s">
        <v>13</v>
      </c>
      <c r="C3815" s="12" t="s">
        <v>15</v>
      </c>
      <c r="D3815" s="28"/>
      <c r="E3815" s="28"/>
      <c r="F3815" s="28"/>
      <c r="G3815" s="34"/>
      <c r="H3815" s="23"/>
      <c r="I3815" s="10">
        <f t="shared" si="1052"/>
        <v>0</v>
      </c>
    </row>
    <row r="3816" spans="2:13">
      <c r="B3816" s="11" t="s">
        <v>13</v>
      </c>
      <c r="C3816" s="12" t="s">
        <v>16</v>
      </c>
      <c r="D3816" s="28"/>
      <c r="E3816" s="28"/>
      <c r="F3816" s="28"/>
      <c r="G3816" s="34"/>
      <c r="H3816" s="23"/>
      <c r="I3816" s="10">
        <f t="shared" si="1052"/>
        <v>0</v>
      </c>
    </row>
    <row r="3817" spans="2:13">
      <c r="B3817" s="11" t="s">
        <v>13</v>
      </c>
      <c r="C3817" s="12" t="s">
        <v>16</v>
      </c>
      <c r="D3817" s="28"/>
      <c r="E3817" s="28"/>
      <c r="F3817" s="28"/>
      <c r="G3817" s="34"/>
      <c r="H3817" s="23"/>
      <c r="I3817" s="10">
        <f t="shared" si="1052"/>
        <v>0</v>
      </c>
    </row>
    <row r="3818" spans="2:13">
      <c r="B3818" s="11" t="s">
        <v>21</v>
      </c>
      <c r="C3818" s="12" t="s">
        <v>14</v>
      </c>
      <c r="D3818" s="28"/>
      <c r="E3818" s="28"/>
      <c r="F3818" s="28"/>
      <c r="G3818" s="22">
        <f>SUM(G3809:G3812)</f>
        <v>0</v>
      </c>
      <c r="H3818" s="15">
        <v>37.42</v>
      </c>
      <c r="I3818" s="10">
        <f t="shared" si="1052"/>
        <v>0</v>
      </c>
      <c r="K3818" s="5">
        <f>SUM(G3818)*I3793</f>
        <v>0</v>
      </c>
    </row>
    <row r="3819" spans="2:13">
      <c r="B3819" s="11" t="s">
        <v>21</v>
      </c>
      <c r="C3819" s="12" t="s">
        <v>15</v>
      </c>
      <c r="D3819" s="28"/>
      <c r="E3819" s="28"/>
      <c r="F3819" s="28"/>
      <c r="G3819" s="22">
        <f>SUM(G3813:G3815)</f>
        <v>0</v>
      </c>
      <c r="H3819" s="15">
        <v>37.42</v>
      </c>
      <c r="I3819" s="10">
        <f t="shared" si="1052"/>
        <v>0</v>
      </c>
      <c r="L3819" s="5">
        <f>SUM(G3819)*I3793</f>
        <v>0</v>
      </c>
    </row>
    <row r="3820" spans="2:13">
      <c r="B3820" s="11" t="s">
        <v>21</v>
      </c>
      <c r="C3820" s="12" t="s">
        <v>16</v>
      </c>
      <c r="D3820" s="28"/>
      <c r="E3820" s="28"/>
      <c r="F3820" s="28"/>
      <c r="G3820" s="22">
        <f>SUM(G3816:G3817)</f>
        <v>0</v>
      </c>
      <c r="H3820" s="15">
        <v>37.42</v>
      </c>
      <c r="I3820" s="10">
        <f t="shared" si="1052"/>
        <v>0</v>
      </c>
      <c r="M3820" s="5">
        <f>SUM(G3820)*I3793</f>
        <v>0</v>
      </c>
    </row>
    <row r="3821" spans="2:13">
      <c r="B3821" s="11" t="s">
        <v>13</v>
      </c>
      <c r="C3821" s="12" t="s">
        <v>17</v>
      </c>
      <c r="D3821" s="28"/>
      <c r="E3821" s="28"/>
      <c r="F3821" s="28"/>
      <c r="G3821" s="34"/>
      <c r="H3821" s="15">
        <v>37.42</v>
      </c>
      <c r="I3821" s="10">
        <f t="shared" si="1052"/>
        <v>0</v>
      </c>
      <c r="L3821" s="5">
        <f>SUM(G3821)*I3793</f>
        <v>0</v>
      </c>
    </row>
    <row r="3822" spans="2:13">
      <c r="B3822" s="11" t="s">
        <v>12</v>
      </c>
      <c r="C3822" s="12"/>
      <c r="D3822" s="28"/>
      <c r="E3822" s="28"/>
      <c r="F3822" s="28"/>
      <c r="G3822" s="10"/>
      <c r="H3822" s="15">
        <v>37.42</v>
      </c>
      <c r="I3822" s="10">
        <f t="shared" si="1052"/>
        <v>0</v>
      </c>
    </row>
    <row r="3823" spans="2:13">
      <c r="B3823" s="11" t="s">
        <v>11</v>
      </c>
      <c r="C3823" s="12"/>
      <c r="D3823" s="28"/>
      <c r="E3823" s="28"/>
      <c r="F3823" s="28"/>
      <c r="G3823" s="10">
        <v>1</v>
      </c>
      <c r="H3823" s="15">
        <f>SUM(I3795:I3822)*0.01</f>
        <v>0</v>
      </c>
      <c r="I3823" s="10">
        <f>SUM(G3823*H3823)</f>
        <v>0</v>
      </c>
    </row>
    <row r="3824" spans="2:13" s="2" customFormat="1" ht="13.6">
      <c r="B3824" s="8" t="s">
        <v>10</v>
      </c>
      <c r="D3824" s="27"/>
      <c r="E3824" s="27"/>
      <c r="F3824" s="27"/>
      <c r="G3824" s="6">
        <f>SUM(G3818:G3821)</f>
        <v>0</v>
      </c>
      <c r="H3824" s="14"/>
      <c r="I3824" s="6">
        <f>SUM(I3795:I3823)</f>
        <v>0</v>
      </c>
      <c r="J3824" s="6">
        <f>SUM(I3824)*I3793</f>
        <v>0</v>
      </c>
      <c r="K3824" s="6">
        <f>SUM(K3818:K3823)</f>
        <v>0</v>
      </c>
      <c r="L3824" s="6">
        <f t="shared" ref="L3824" si="1053">SUM(L3818:L3823)</f>
        <v>0</v>
      </c>
      <c r="M3824" s="6">
        <f t="shared" ref="M3824" si="1054">SUM(M3818:M3823)</f>
        <v>0</v>
      </c>
    </row>
    <row r="3825" spans="1:13" ht="15.65">
      <c r="A3825" s="3" t="s">
        <v>9</v>
      </c>
      <c r="B3825" s="78">
        <f>'JMS SHEDULE OF WORKS'!D57</f>
        <v>0</v>
      </c>
      <c r="D3825" s="26">
        <f>'JMS SHEDULE OF WORKS'!F57</f>
        <v>0</v>
      </c>
      <c r="F3825" s="79">
        <f>'JMS SHEDULE OF WORKS'!I57</f>
        <v>0</v>
      </c>
      <c r="H3825" s="13" t="s">
        <v>22</v>
      </c>
      <c r="I3825" s="24">
        <f>'JMS SHEDULE OF WORKS'!G57</f>
        <v>0</v>
      </c>
    </row>
    <row r="3826" spans="1:13" s="2" customFormat="1" ht="13.6">
      <c r="A3826" s="77" t="str">
        <f>'JMS SHEDULE OF WORKS'!A57</f>
        <v>6897/55</v>
      </c>
      <c r="B3826" s="8" t="s">
        <v>3</v>
      </c>
      <c r="C3826" s="2" t="s">
        <v>4</v>
      </c>
      <c r="D3826" s="27" t="s">
        <v>5</v>
      </c>
      <c r="E3826" s="27" t="s">
        <v>5</v>
      </c>
      <c r="F3826" s="27" t="s">
        <v>23</v>
      </c>
      <c r="G3826" s="6" t="s">
        <v>6</v>
      </c>
      <c r="H3826" s="14" t="s">
        <v>7</v>
      </c>
      <c r="I3826" s="6" t="s">
        <v>8</v>
      </c>
      <c r="J3826" s="6"/>
      <c r="K3826" s="6" t="s">
        <v>18</v>
      </c>
      <c r="L3826" s="6" t="s">
        <v>19</v>
      </c>
      <c r="M3826" s="6" t="s">
        <v>20</v>
      </c>
    </row>
    <row r="3827" spans="1:13">
      <c r="A3827" s="30" t="s">
        <v>24</v>
      </c>
      <c r="B3827" s="11"/>
      <c r="C3827" s="12"/>
      <c r="D3827" s="28"/>
      <c r="E3827" s="28"/>
      <c r="F3827" s="28">
        <f t="shared" ref="F3827:F3832" si="1055">SUM(D3827*E3827)</f>
        <v>0</v>
      </c>
      <c r="G3827" s="10"/>
      <c r="H3827" s="15"/>
      <c r="I3827" s="10">
        <f t="shared" ref="I3827:I3832" si="1056">SUM(F3827*G3827)*H3827</f>
        <v>0</v>
      </c>
    </row>
    <row r="3828" spans="1:13">
      <c r="A3828" s="30" t="s">
        <v>24</v>
      </c>
      <c r="B3828" s="11"/>
      <c r="C3828" s="12"/>
      <c r="D3828" s="28"/>
      <c r="E3828" s="28"/>
      <c r="F3828" s="28">
        <f t="shared" si="1055"/>
        <v>0</v>
      </c>
      <c r="G3828" s="10"/>
      <c r="H3828" s="15"/>
      <c r="I3828" s="10">
        <f t="shared" si="1056"/>
        <v>0</v>
      </c>
    </row>
    <row r="3829" spans="1:13">
      <c r="A3829" s="30" t="s">
        <v>24</v>
      </c>
      <c r="B3829" s="11"/>
      <c r="C3829" s="12"/>
      <c r="D3829" s="28"/>
      <c r="E3829" s="28"/>
      <c r="F3829" s="28">
        <f t="shared" si="1055"/>
        <v>0</v>
      </c>
      <c r="G3829" s="10"/>
      <c r="H3829" s="15"/>
      <c r="I3829" s="10">
        <f t="shared" si="1056"/>
        <v>0</v>
      </c>
    </row>
    <row r="3830" spans="1:13">
      <c r="A3830" s="31" t="s">
        <v>25</v>
      </c>
      <c r="B3830" s="11"/>
      <c r="C3830" s="12"/>
      <c r="D3830" s="28"/>
      <c r="E3830" s="28"/>
      <c r="F3830" s="28">
        <f t="shared" si="1055"/>
        <v>0</v>
      </c>
      <c r="G3830" s="10"/>
      <c r="H3830" s="15"/>
      <c r="I3830" s="10">
        <f t="shared" si="1056"/>
        <v>0</v>
      </c>
    </row>
    <row r="3831" spans="1:13">
      <c r="A3831" s="31" t="s">
        <v>25</v>
      </c>
      <c r="B3831" s="11"/>
      <c r="C3831" s="12"/>
      <c r="D3831" s="28"/>
      <c r="E3831" s="28"/>
      <c r="F3831" s="28">
        <f t="shared" si="1055"/>
        <v>0</v>
      </c>
      <c r="G3831" s="10"/>
      <c r="H3831" s="15"/>
      <c r="I3831" s="10">
        <f t="shared" si="1056"/>
        <v>0</v>
      </c>
    </row>
    <row r="3832" spans="1:13">
      <c r="A3832" s="31" t="s">
        <v>25</v>
      </c>
      <c r="B3832" s="11"/>
      <c r="C3832" s="12"/>
      <c r="D3832" s="28"/>
      <c r="E3832" s="28"/>
      <c r="F3832" s="28">
        <f t="shared" si="1055"/>
        <v>0</v>
      </c>
      <c r="G3832" s="10"/>
      <c r="H3832" s="15"/>
      <c r="I3832" s="10">
        <f t="shared" si="1056"/>
        <v>0</v>
      </c>
    </row>
    <row r="3833" spans="1:13">
      <c r="A3833" s="31" t="s">
        <v>39</v>
      </c>
      <c r="B3833" s="11"/>
      <c r="C3833" s="12"/>
      <c r="D3833" s="28"/>
      <c r="E3833" s="28"/>
      <c r="F3833" s="28"/>
      <c r="G3833" s="10"/>
      <c r="H3833" s="15"/>
      <c r="I3833" s="10">
        <f t="shared" ref="I3833:I3835" si="1057">SUM(G3833*H3833)</f>
        <v>0</v>
      </c>
    </row>
    <row r="3834" spans="1:13">
      <c r="A3834" s="31" t="s">
        <v>39</v>
      </c>
      <c r="B3834" s="11"/>
      <c r="C3834" s="12"/>
      <c r="D3834" s="28"/>
      <c r="E3834" s="28"/>
      <c r="F3834" s="28"/>
      <c r="G3834" s="10"/>
      <c r="H3834" s="15"/>
      <c r="I3834" s="10">
        <f t="shared" si="1057"/>
        <v>0</v>
      </c>
    </row>
    <row r="3835" spans="1:13">
      <c r="A3835" s="31" t="s">
        <v>39</v>
      </c>
      <c r="B3835" s="11"/>
      <c r="C3835" s="12"/>
      <c r="D3835" s="28"/>
      <c r="E3835" s="28"/>
      <c r="F3835" s="28"/>
      <c r="G3835" s="10"/>
      <c r="H3835" s="15"/>
      <c r="I3835" s="10">
        <f t="shared" si="1057"/>
        <v>0</v>
      </c>
    </row>
    <row r="3836" spans="1:13">
      <c r="A3836" s="32" t="s">
        <v>28</v>
      </c>
      <c r="B3836" s="11"/>
      <c r="C3836" s="12"/>
      <c r="D3836" s="28"/>
      <c r="E3836" s="28"/>
      <c r="F3836" s="28"/>
      <c r="G3836" s="10"/>
      <c r="H3836" s="15"/>
      <c r="I3836" s="10">
        <f t="shared" ref="I3836:I3854" si="1058">SUM(G3836*H3836)</f>
        <v>0</v>
      </c>
    </row>
    <row r="3837" spans="1:13">
      <c r="A3837" s="32" t="s">
        <v>28</v>
      </c>
      <c r="B3837" s="11"/>
      <c r="C3837" s="12"/>
      <c r="D3837" s="28"/>
      <c r="E3837" s="28"/>
      <c r="F3837" s="28"/>
      <c r="G3837" s="10"/>
      <c r="H3837" s="15"/>
      <c r="I3837" s="10">
        <f t="shared" si="1058"/>
        <v>0</v>
      </c>
    </row>
    <row r="3838" spans="1:13">
      <c r="A3838" s="32" t="s">
        <v>28</v>
      </c>
      <c r="B3838" s="11"/>
      <c r="C3838" s="12"/>
      <c r="D3838" s="28"/>
      <c r="E3838" s="28"/>
      <c r="F3838" s="28"/>
      <c r="G3838" s="10"/>
      <c r="H3838" s="15"/>
      <c r="I3838" s="10">
        <f t="shared" si="1058"/>
        <v>0</v>
      </c>
    </row>
    <row r="3839" spans="1:13">
      <c r="A3839" t="s">
        <v>26</v>
      </c>
      <c r="B3839" s="11"/>
      <c r="C3839" s="12"/>
      <c r="D3839" s="28"/>
      <c r="E3839" s="28"/>
      <c r="F3839" s="28"/>
      <c r="G3839" s="33">
        <v>0.1</v>
      </c>
      <c r="H3839" s="15">
        <f>SUM(I3836:I3838)</f>
        <v>0</v>
      </c>
      <c r="I3839" s="10">
        <f t="shared" si="1058"/>
        <v>0</v>
      </c>
    </row>
    <row r="3840" spans="1:13">
      <c r="B3840" s="11" t="s">
        <v>27</v>
      </c>
      <c r="C3840" s="12"/>
      <c r="D3840" s="28"/>
      <c r="E3840" s="28"/>
      <c r="F3840" s="28"/>
      <c r="G3840" s="10"/>
      <c r="H3840" s="15"/>
      <c r="I3840" s="10">
        <f t="shared" si="1058"/>
        <v>0</v>
      </c>
    </row>
    <row r="3841" spans="2:13">
      <c r="B3841" s="11" t="s">
        <v>13</v>
      </c>
      <c r="C3841" s="12" t="s">
        <v>14</v>
      </c>
      <c r="D3841" s="28" t="s">
        <v>29</v>
      </c>
      <c r="E3841" s="28"/>
      <c r="F3841" s="28">
        <f>SUM(G3827:G3829)</f>
        <v>0</v>
      </c>
      <c r="G3841" s="34">
        <f>SUM(F3841)/20</f>
        <v>0</v>
      </c>
      <c r="H3841" s="23"/>
      <c r="I3841" s="10">
        <f t="shared" si="1058"/>
        <v>0</v>
      </c>
    </row>
    <row r="3842" spans="2:13">
      <c r="B3842" s="11" t="s">
        <v>13</v>
      </c>
      <c r="C3842" s="12" t="s">
        <v>14</v>
      </c>
      <c r="D3842" s="28" t="s">
        <v>30</v>
      </c>
      <c r="E3842" s="28"/>
      <c r="F3842" s="28">
        <f>SUM(G3830:G3832)</f>
        <v>0</v>
      </c>
      <c r="G3842" s="34">
        <f>SUM(F3842)/10</f>
        <v>0</v>
      </c>
      <c r="H3842" s="23"/>
      <c r="I3842" s="10">
        <f t="shared" si="1058"/>
        <v>0</v>
      </c>
    </row>
    <row r="3843" spans="2:13">
      <c r="B3843" s="11" t="s">
        <v>13</v>
      </c>
      <c r="C3843" s="12" t="s">
        <v>14</v>
      </c>
      <c r="D3843" s="28" t="s">
        <v>60</v>
      </c>
      <c r="E3843" s="28"/>
      <c r="F3843" s="81"/>
      <c r="G3843" s="34">
        <f>SUM(F3843)*0.25</f>
        <v>0</v>
      </c>
      <c r="H3843" s="23"/>
      <c r="I3843" s="10">
        <f t="shared" si="1058"/>
        <v>0</v>
      </c>
    </row>
    <row r="3844" spans="2:13">
      <c r="B3844" s="11" t="s">
        <v>13</v>
      </c>
      <c r="C3844" s="12" t="s">
        <v>14</v>
      </c>
      <c r="D3844" s="28"/>
      <c r="E3844" s="28"/>
      <c r="F3844" s="28"/>
      <c r="G3844" s="34"/>
      <c r="H3844" s="23"/>
      <c r="I3844" s="10">
        <f t="shared" si="1058"/>
        <v>0</v>
      </c>
    </row>
    <row r="3845" spans="2:13">
      <c r="B3845" s="11" t="s">
        <v>13</v>
      </c>
      <c r="C3845" s="12" t="s">
        <v>15</v>
      </c>
      <c r="D3845" s="28"/>
      <c r="E3845" s="28"/>
      <c r="F3845" s="28"/>
      <c r="G3845" s="34"/>
      <c r="H3845" s="23"/>
      <c r="I3845" s="10">
        <f t="shared" si="1058"/>
        <v>0</v>
      </c>
    </row>
    <row r="3846" spans="2:13">
      <c r="B3846" s="11" t="s">
        <v>13</v>
      </c>
      <c r="C3846" s="12" t="s">
        <v>15</v>
      </c>
      <c r="D3846" s="28"/>
      <c r="E3846" s="28"/>
      <c r="F3846" s="28"/>
      <c r="G3846" s="34"/>
      <c r="H3846" s="23"/>
      <c r="I3846" s="10">
        <f t="shared" si="1058"/>
        <v>0</v>
      </c>
    </row>
    <row r="3847" spans="2:13">
      <c r="B3847" s="11" t="s">
        <v>13</v>
      </c>
      <c r="C3847" s="12" t="s">
        <v>15</v>
      </c>
      <c r="D3847" s="28"/>
      <c r="E3847" s="28"/>
      <c r="F3847" s="28"/>
      <c r="G3847" s="34"/>
      <c r="H3847" s="23"/>
      <c r="I3847" s="10">
        <f t="shared" si="1058"/>
        <v>0</v>
      </c>
    </row>
    <row r="3848" spans="2:13">
      <c r="B3848" s="11" t="s">
        <v>13</v>
      </c>
      <c r="C3848" s="12" t="s">
        <v>16</v>
      </c>
      <c r="D3848" s="28"/>
      <c r="E3848" s="28"/>
      <c r="F3848" s="28"/>
      <c r="G3848" s="34"/>
      <c r="H3848" s="23"/>
      <c r="I3848" s="10">
        <f t="shared" si="1058"/>
        <v>0</v>
      </c>
    </row>
    <row r="3849" spans="2:13">
      <c r="B3849" s="11" t="s">
        <v>13</v>
      </c>
      <c r="C3849" s="12" t="s">
        <v>16</v>
      </c>
      <c r="D3849" s="28"/>
      <c r="E3849" s="28"/>
      <c r="F3849" s="28"/>
      <c r="G3849" s="34"/>
      <c r="H3849" s="23"/>
      <c r="I3849" s="10">
        <f t="shared" si="1058"/>
        <v>0</v>
      </c>
    </row>
    <row r="3850" spans="2:13">
      <c r="B3850" s="11" t="s">
        <v>21</v>
      </c>
      <c r="C3850" s="12" t="s">
        <v>14</v>
      </c>
      <c r="D3850" s="28"/>
      <c r="E3850" s="28"/>
      <c r="F3850" s="28"/>
      <c r="G3850" s="22">
        <f>SUM(G3841:G3844)</f>
        <v>0</v>
      </c>
      <c r="H3850" s="15">
        <v>37.42</v>
      </c>
      <c r="I3850" s="10">
        <f t="shared" si="1058"/>
        <v>0</v>
      </c>
      <c r="K3850" s="5">
        <f>SUM(G3850)*I3825</f>
        <v>0</v>
      </c>
    </row>
    <row r="3851" spans="2:13">
      <c r="B3851" s="11" t="s">
        <v>21</v>
      </c>
      <c r="C3851" s="12" t="s">
        <v>15</v>
      </c>
      <c r="D3851" s="28"/>
      <c r="E3851" s="28"/>
      <c r="F3851" s="28"/>
      <c r="G3851" s="22">
        <f>SUM(G3845:G3847)</f>
        <v>0</v>
      </c>
      <c r="H3851" s="15">
        <v>37.42</v>
      </c>
      <c r="I3851" s="10">
        <f t="shared" si="1058"/>
        <v>0</v>
      </c>
      <c r="L3851" s="5">
        <f>SUM(G3851)*I3825</f>
        <v>0</v>
      </c>
    </row>
    <row r="3852" spans="2:13">
      <c r="B3852" s="11" t="s">
        <v>21</v>
      </c>
      <c r="C3852" s="12" t="s">
        <v>16</v>
      </c>
      <c r="D3852" s="28"/>
      <c r="E3852" s="28"/>
      <c r="F3852" s="28"/>
      <c r="G3852" s="22">
        <f>SUM(G3848:G3849)</f>
        <v>0</v>
      </c>
      <c r="H3852" s="15">
        <v>37.42</v>
      </c>
      <c r="I3852" s="10">
        <f t="shared" si="1058"/>
        <v>0</v>
      </c>
      <c r="M3852" s="5">
        <f>SUM(G3852)*I3825</f>
        <v>0</v>
      </c>
    </row>
    <row r="3853" spans="2:13">
      <c r="B3853" s="11" t="s">
        <v>13</v>
      </c>
      <c r="C3853" s="12" t="s">
        <v>17</v>
      </c>
      <c r="D3853" s="28"/>
      <c r="E3853" s="28"/>
      <c r="F3853" s="28"/>
      <c r="G3853" s="34"/>
      <c r="H3853" s="15">
        <v>37.42</v>
      </c>
      <c r="I3853" s="10">
        <f t="shared" si="1058"/>
        <v>0</v>
      </c>
      <c r="L3853" s="5">
        <f>SUM(G3853)*I3825</f>
        <v>0</v>
      </c>
    </row>
    <row r="3854" spans="2:13">
      <c r="B3854" s="11" t="s">
        <v>12</v>
      </c>
      <c r="C3854" s="12"/>
      <c r="D3854" s="28"/>
      <c r="E3854" s="28"/>
      <c r="F3854" s="28"/>
      <c r="G3854" s="10"/>
      <c r="H3854" s="15">
        <v>37.42</v>
      </c>
      <c r="I3854" s="10">
        <f t="shared" si="1058"/>
        <v>0</v>
      </c>
    </row>
    <row r="3855" spans="2:13">
      <c r="B3855" s="11" t="s">
        <v>11</v>
      </c>
      <c r="C3855" s="12"/>
      <c r="D3855" s="28"/>
      <c r="E3855" s="28"/>
      <c r="F3855" s="28"/>
      <c r="G3855" s="10">
        <v>1</v>
      </c>
      <c r="H3855" s="15">
        <f>SUM(I3827:I3854)*0.01</f>
        <v>0</v>
      </c>
      <c r="I3855" s="10">
        <f>SUM(G3855*H3855)</f>
        <v>0</v>
      </c>
    </row>
    <row r="3856" spans="2:13" s="2" customFormat="1" ht="13.6">
      <c r="B3856" s="8" t="s">
        <v>10</v>
      </c>
      <c r="D3856" s="27"/>
      <c r="E3856" s="27"/>
      <c r="F3856" s="27"/>
      <c r="G3856" s="6">
        <f>SUM(G3850:G3853)</f>
        <v>0</v>
      </c>
      <c r="H3856" s="14"/>
      <c r="I3856" s="6">
        <f>SUM(I3827:I3855)</f>
        <v>0</v>
      </c>
      <c r="J3856" s="6">
        <f>SUM(I3856)*I3825</f>
        <v>0</v>
      </c>
      <c r="K3856" s="6">
        <f>SUM(K3850:K3855)</f>
        <v>0</v>
      </c>
      <c r="L3856" s="6">
        <f t="shared" ref="L3856" si="1059">SUM(L3850:L3855)</f>
        <v>0</v>
      </c>
      <c r="M3856" s="6">
        <f t="shared" ref="M3856" si="1060">SUM(M3850:M3855)</f>
        <v>0</v>
      </c>
    </row>
    <row r="3857" spans="1:13" ht="15.65">
      <c r="A3857" s="3" t="s">
        <v>9</v>
      </c>
      <c r="B3857" s="78">
        <f>'JMS SHEDULE OF WORKS'!D58</f>
        <v>0</v>
      </c>
      <c r="D3857" s="26">
        <f>'JMS SHEDULE OF WORKS'!F58</f>
        <v>0</v>
      </c>
      <c r="F3857" s="79">
        <f>'JMS SHEDULE OF WORKS'!I58</f>
        <v>0</v>
      </c>
      <c r="H3857" s="13" t="s">
        <v>22</v>
      </c>
      <c r="I3857" s="24">
        <f>'JMS SHEDULE OF WORKS'!G58</f>
        <v>0</v>
      </c>
    </row>
    <row r="3858" spans="1:13" s="2" customFormat="1" ht="13.6">
      <c r="A3858" s="77" t="str">
        <f>'JMS SHEDULE OF WORKS'!A58</f>
        <v>6897/56</v>
      </c>
      <c r="B3858" s="8" t="s">
        <v>3</v>
      </c>
      <c r="C3858" s="2" t="s">
        <v>4</v>
      </c>
      <c r="D3858" s="27" t="s">
        <v>5</v>
      </c>
      <c r="E3858" s="27" t="s">
        <v>5</v>
      </c>
      <c r="F3858" s="27" t="s">
        <v>23</v>
      </c>
      <c r="G3858" s="6" t="s">
        <v>6</v>
      </c>
      <c r="H3858" s="14" t="s">
        <v>7</v>
      </c>
      <c r="I3858" s="6" t="s">
        <v>8</v>
      </c>
      <c r="J3858" s="6"/>
      <c r="K3858" s="6" t="s">
        <v>18</v>
      </c>
      <c r="L3858" s="6" t="s">
        <v>19</v>
      </c>
      <c r="M3858" s="6" t="s">
        <v>20</v>
      </c>
    </row>
    <row r="3859" spans="1:13">
      <c r="A3859" s="30" t="s">
        <v>24</v>
      </c>
      <c r="B3859" s="11"/>
      <c r="C3859" s="12"/>
      <c r="D3859" s="28"/>
      <c r="E3859" s="28"/>
      <c r="F3859" s="28">
        <f t="shared" ref="F3859:F3864" si="1061">SUM(D3859*E3859)</f>
        <v>0</v>
      </c>
      <c r="G3859" s="10"/>
      <c r="H3859" s="15"/>
      <c r="I3859" s="10">
        <f t="shared" ref="I3859:I3864" si="1062">SUM(F3859*G3859)*H3859</f>
        <v>0</v>
      </c>
    </row>
    <row r="3860" spans="1:13">
      <c r="A3860" s="30" t="s">
        <v>24</v>
      </c>
      <c r="B3860" s="11"/>
      <c r="C3860" s="12"/>
      <c r="D3860" s="28"/>
      <c r="E3860" s="28"/>
      <c r="F3860" s="28">
        <f t="shared" si="1061"/>
        <v>0</v>
      </c>
      <c r="G3860" s="10"/>
      <c r="H3860" s="15"/>
      <c r="I3860" s="10">
        <f t="shared" si="1062"/>
        <v>0</v>
      </c>
    </row>
    <row r="3861" spans="1:13">
      <c r="A3861" s="30" t="s">
        <v>24</v>
      </c>
      <c r="B3861" s="11"/>
      <c r="C3861" s="12"/>
      <c r="D3861" s="28"/>
      <c r="E3861" s="28"/>
      <c r="F3861" s="28">
        <f t="shared" si="1061"/>
        <v>0</v>
      </c>
      <c r="G3861" s="10"/>
      <c r="H3861" s="15"/>
      <c r="I3861" s="10">
        <f t="shared" si="1062"/>
        <v>0</v>
      </c>
    </row>
    <row r="3862" spans="1:13">
      <c r="A3862" s="31" t="s">
        <v>25</v>
      </c>
      <c r="B3862" s="11"/>
      <c r="C3862" s="12"/>
      <c r="D3862" s="28"/>
      <c r="E3862" s="28"/>
      <c r="F3862" s="28">
        <f t="shared" si="1061"/>
        <v>0</v>
      </c>
      <c r="G3862" s="10"/>
      <c r="H3862" s="15"/>
      <c r="I3862" s="10">
        <f t="shared" si="1062"/>
        <v>0</v>
      </c>
    </row>
    <row r="3863" spans="1:13">
      <c r="A3863" s="31" t="s">
        <v>25</v>
      </c>
      <c r="B3863" s="11"/>
      <c r="C3863" s="12"/>
      <c r="D3863" s="28"/>
      <c r="E3863" s="28"/>
      <c r="F3863" s="28">
        <f t="shared" si="1061"/>
        <v>0</v>
      </c>
      <c r="G3863" s="10"/>
      <c r="H3863" s="15"/>
      <c r="I3863" s="10">
        <f t="shared" si="1062"/>
        <v>0</v>
      </c>
    </row>
    <row r="3864" spans="1:13">
      <c r="A3864" s="31" t="s">
        <v>25</v>
      </c>
      <c r="B3864" s="11"/>
      <c r="C3864" s="12"/>
      <c r="D3864" s="28"/>
      <c r="E3864" s="28"/>
      <c r="F3864" s="28">
        <f t="shared" si="1061"/>
        <v>0</v>
      </c>
      <c r="G3864" s="10"/>
      <c r="H3864" s="15"/>
      <c r="I3864" s="10">
        <f t="shared" si="1062"/>
        <v>0</v>
      </c>
    </row>
    <row r="3865" spans="1:13">
      <c r="A3865" s="31" t="s">
        <v>39</v>
      </c>
      <c r="B3865" s="11"/>
      <c r="C3865" s="12"/>
      <c r="D3865" s="28"/>
      <c r="E3865" s="28"/>
      <c r="F3865" s="28"/>
      <c r="G3865" s="10"/>
      <c r="H3865" s="15"/>
      <c r="I3865" s="10">
        <f t="shared" ref="I3865:I3867" si="1063">SUM(G3865*H3865)</f>
        <v>0</v>
      </c>
    </row>
    <row r="3866" spans="1:13">
      <c r="A3866" s="31" t="s">
        <v>39</v>
      </c>
      <c r="B3866" s="11"/>
      <c r="C3866" s="12"/>
      <c r="D3866" s="28"/>
      <c r="E3866" s="28"/>
      <c r="F3866" s="28"/>
      <c r="G3866" s="10"/>
      <c r="H3866" s="15"/>
      <c r="I3866" s="10">
        <f t="shared" si="1063"/>
        <v>0</v>
      </c>
    </row>
    <row r="3867" spans="1:13">
      <c r="A3867" s="31" t="s">
        <v>39</v>
      </c>
      <c r="B3867" s="11"/>
      <c r="C3867" s="12"/>
      <c r="D3867" s="28"/>
      <c r="E3867" s="28"/>
      <c r="F3867" s="28"/>
      <c r="G3867" s="10"/>
      <c r="H3867" s="15"/>
      <c r="I3867" s="10">
        <f t="shared" si="1063"/>
        <v>0</v>
      </c>
    </row>
    <row r="3868" spans="1:13">
      <c r="A3868" s="32" t="s">
        <v>28</v>
      </c>
      <c r="B3868" s="11"/>
      <c r="C3868" s="12"/>
      <c r="D3868" s="28"/>
      <c r="E3868" s="28"/>
      <c r="F3868" s="28"/>
      <c r="G3868" s="10"/>
      <c r="H3868" s="15"/>
      <c r="I3868" s="10">
        <f t="shared" ref="I3868:I3886" si="1064">SUM(G3868*H3868)</f>
        <v>0</v>
      </c>
    </row>
    <row r="3869" spans="1:13">
      <c r="A3869" s="32" t="s">
        <v>28</v>
      </c>
      <c r="B3869" s="11"/>
      <c r="C3869" s="12"/>
      <c r="D3869" s="28"/>
      <c r="E3869" s="28"/>
      <c r="F3869" s="28"/>
      <c r="G3869" s="10"/>
      <c r="H3869" s="15"/>
      <c r="I3869" s="10">
        <f t="shared" si="1064"/>
        <v>0</v>
      </c>
    </row>
    <row r="3870" spans="1:13">
      <c r="A3870" s="32" t="s">
        <v>28</v>
      </c>
      <c r="B3870" s="11"/>
      <c r="C3870" s="12"/>
      <c r="D3870" s="28"/>
      <c r="E3870" s="28"/>
      <c r="F3870" s="28"/>
      <c r="G3870" s="10"/>
      <c r="H3870" s="15"/>
      <c r="I3870" s="10">
        <f t="shared" si="1064"/>
        <v>0</v>
      </c>
    </row>
    <row r="3871" spans="1:13">
      <c r="A3871" t="s">
        <v>26</v>
      </c>
      <c r="B3871" s="11"/>
      <c r="C3871" s="12"/>
      <c r="D3871" s="28"/>
      <c r="E3871" s="28"/>
      <c r="F3871" s="28"/>
      <c r="G3871" s="33">
        <v>0.1</v>
      </c>
      <c r="H3871" s="15">
        <f>SUM(I3868:I3870)</f>
        <v>0</v>
      </c>
      <c r="I3871" s="10">
        <f t="shared" si="1064"/>
        <v>0</v>
      </c>
    </row>
    <row r="3872" spans="1:13">
      <c r="B3872" s="11" t="s">
        <v>27</v>
      </c>
      <c r="C3872" s="12"/>
      <c r="D3872" s="28"/>
      <c r="E3872" s="28"/>
      <c r="F3872" s="28"/>
      <c r="G3872" s="10"/>
      <c r="H3872" s="15"/>
      <c r="I3872" s="10">
        <f t="shared" si="1064"/>
        <v>0</v>
      </c>
    </row>
    <row r="3873" spans="2:13">
      <c r="B3873" s="11" t="s">
        <v>13</v>
      </c>
      <c r="C3873" s="12" t="s">
        <v>14</v>
      </c>
      <c r="D3873" s="28" t="s">
        <v>29</v>
      </c>
      <c r="E3873" s="28"/>
      <c r="F3873" s="28">
        <f>SUM(G3859:G3861)</f>
        <v>0</v>
      </c>
      <c r="G3873" s="34">
        <f>SUM(F3873)/20</f>
        <v>0</v>
      </c>
      <c r="H3873" s="23"/>
      <c r="I3873" s="10">
        <f t="shared" si="1064"/>
        <v>0</v>
      </c>
    </row>
    <row r="3874" spans="2:13">
      <c r="B3874" s="11" t="s">
        <v>13</v>
      </c>
      <c r="C3874" s="12" t="s">
        <v>14</v>
      </c>
      <c r="D3874" s="28" t="s">
        <v>30</v>
      </c>
      <c r="E3874" s="28"/>
      <c r="F3874" s="28">
        <f>SUM(G3862:G3864)</f>
        <v>0</v>
      </c>
      <c r="G3874" s="34">
        <f>SUM(F3874)/10</f>
        <v>0</v>
      </c>
      <c r="H3874" s="23"/>
      <c r="I3874" s="10">
        <f t="shared" si="1064"/>
        <v>0</v>
      </c>
    </row>
    <row r="3875" spans="2:13">
      <c r="B3875" s="11" t="s">
        <v>13</v>
      </c>
      <c r="C3875" s="12" t="s">
        <v>14</v>
      </c>
      <c r="D3875" s="28" t="s">
        <v>60</v>
      </c>
      <c r="E3875" s="28"/>
      <c r="F3875" s="81"/>
      <c r="G3875" s="34">
        <f>SUM(F3875)*0.25</f>
        <v>0</v>
      </c>
      <c r="H3875" s="23"/>
      <c r="I3875" s="10">
        <f t="shared" si="1064"/>
        <v>0</v>
      </c>
    </row>
    <row r="3876" spans="2:13">
      <c r="B3876" s="11" t="s">
        <v>13</v>
      </c>
      <c r="C3876" s="12" t="s">
        <v>14</v>
      </c>
      <c r="D3876" s="28"/>
      <c r="E3876" s="28"/>
      <c r="F3876" s="28"/>
      <c r="G3876" s="34"/>
      <c r="H3876" s="23"/>
      <c r="I3876" s="10">
        <f t="shared" si="1064"/>
        <v>0</v>
      </c>
    </row>
    <row r="3877" spans="2:13">
      <c r="B3877" s="11" t="s">
        <v>13</v>
      </c>
      <c r="C3877" s="12" t="s">
        <v>15</v>
      </c>
      <c r="D3877" s="28"/>
      <c r="E3877" s="28"/>
      <c r="F3877" s="28"/>
      <c r="G3877" s="34"/>
      <c r="H3877" s="23"/>
      <c r="I3877" s="10">
        <f t="shared" si="1064"/>
        <v>0</v>
      </c>
    </row>
    <row r="3878" spans="2:13">
      <c r="B3878" s="11" t="s">
        <v>13</v>
      </c>
      <c r="C3878" s="12" t="s">
        <v>15</v>
      </c>
      <c r="D3878" s="28"/>
      <c r="E3878" s="28"/>
      <c r="F3878" s="28"/>
      <c r="G3878" s="34"/>
      <c r="H3878" s="23"/>
      <c r="I3878" s="10">
        <f t="shared" si="1064"/>
        <v>0</v>
      </c>
    </row>
    <row r="3879" spans="2:13">
      <c r="B3879" s="11" t="s">
        <v>13</v>
      </c>
      <c r="C3879" s="12" t="s">
        <v>15</v>
      </c>
      <c r="D3879" s="28"/>
      <c r="E3879" s="28"/>
      <c r="F3879" s="28"/>
      <c r="G3879" s="34"/>
      <c r="H3879" s="23"/>
      <c r="I3879" s="10">
        <f t="shared" si="1064"/>
        <v>0</v>
      </c>
    </row>
    <row r="3880" spans="2:13">
      <c r="B3880" s="11" t="s">
        <v>13</v>
      </c>
      <c r="C3880" s="12" t="s">
        <v>16</v>
      </c>
      <c r="D3880" s="28"/>
      <c r="E3880" s="28"/>
      <c r="F3880" s="28"/>
      <c r="G3880" s="34"/>
      <c r="H3880" s="23"/>
      <c r="I3880" s="10">
        <f t="shared" si="1064"/>
        <v>0</v>
      </c>
    </row>
    <row r="3881" spans="2:13">
      <c r="B3881" s="11" t="s">
        <v>13</v>
      </c>
      <c r="C3881" s="12" t="s">
        <v>16</v>
      </c>
      <c r="D3881" s="28"/>
      <c r="E3881" s="28"/>
      <c r="F3881" s="28"/>
      <c r="G3881" s="34"/>
      <c r="H3881" s="23"/>
      <c r="I3881" s="10">
        <f t="shared" si="1064"/>
        <v>0</v>
      </c>
    </row>
    <row r="3882" spans="2:13">
      <c r="B3882" s="11" t="s">
        <v>21</v>
      </c>
      <c r="C3882" s="12" t="s">
        <v>14</v>
      </c>
      <c r="D3882" s="28"/>
      <c r="E3882" s="28"/>
      <c r="F3882" s="28"/>
      <c r="G3882" s="22">
        <f>SUM(G3873:G3876)</f>
        <v>0</v>
      </c>
      <c r="H3882" s="15">
        <v>37.42</v>
      </c>
      <c r="I3882" s="10">
        <f t="shared" si="1064"/>
        <v>0</v>
      </c>
      <c r="K3882" s="5">
        <f>SUM(G3882)*I3857</f>
        <v>0</v>
      </c>
    </row>
    <row r="3883" spans="2:13">
      <c r="B3883" s="11" t="s">
        <v>21</v>
      </c>
      <c r="C3883" s="12" t="s">
        <v>15</v>
      </c>
      <c r="D3883" s="28"/>
      <c r="E3883" s="28"/>
      <c r="F3883" s="28"/>
      <c r="G3883" s="22">
        <f>SUM(G3877:G3879)</f>
        <v>0</v>
      </c>
      <c r="H3883" s="15">
        <v>37.42</v>
      </c>
      <c r="I3883" s="10">
        <f t="shared" si="1064"/>
        <v>0</v>
      </c>
      <c r="L3883" s="5">
        <f>SUM(G3883)*I3857</f>
        <v>0</v>
      </c>
    </row>
    <row r="3884" spans="2:13">
      <c r="B3884" s="11" t="s">
        <v>21</v>
      </c>
      <c r="C3884" s="12" t="s">
        <v>16</v>
      </c>
      <c r="D3884" s="28"/>
      <c r="E3884" s="28"/>
      <c r="F3884" s="28"/>
      <c r="G3884" s="22">
        <f>SUM(G3880:G3881)</f>
        <v>0</v>
      </c>
      <c r="H3884" s="15">
        <v>37.42</v>
      </c>
      <c r="I3884" s="10">
        <f t="shared" si="1064"/>
        <v>0</v>
      </c>
      <c r="M3884" s="5">
        <f>SUM(G3884)*I3857</f>
        <v>0</v>
      </c>
    </row>
    <row r="3885" spans="2:13">
      <c r="B3885" s="11" t="s">
        <v>13</v>
      </c>
      <c r="C3885" s="12" t="s">
        <v>17</v>
      </c>
      <c r="D3885" s="28"/>
      <c r="E3885" s="28"/>
      <c r="F3885" s="28"/>
      <c r="G3885" s="34"/>
      <c r="H3885" s="15">
        <v>37.42</v>
      </c>
      <c r="I3885" s="10">
        <f t="shared" si="1064"/>
        <v>0</v>
      </c>
      <c r="L3885" s="5">
        <f>SUM(G3885)*I3857</f>
        <v>0</v>
      </c>
    </row>
    <row r="3886" spans="2:13">
      <c r="B3886" s="11" t="s">
        <v>12</v>
      </c>
      <c r="C3886" s="12"/>
      <c r="D3886" s="28"/>
      <c r="E3886" s="28"/>
      <c r="F3886" s="28"/>
      <c r="G3886" s="10"/>
      <c r="H3886" s="15">
        <v>37.42</v>
      </c>
      <c r="I3886" s="10">
        <f t="shared" si="1064"/>
        <v>0</v>
      </c>
    </row>
    <row r="3887" spans="2:13">
      <c r="B3887" s="11" t="s">
        <v>11</v>
      </c>
      <c r="C3887" s="12"/>
      <c r="D3887" s="28"/>
      <c r="E3887" s="28"/>
      <c r="F3887" s="28"/>
      <c r="G3887" s="10">
        <v>1</v>
      </c>
      <c r="H3887" s="15">
        <f>SUM(I3859:I3886)*0.01</f>
        <v>0</v>
      </c>
      <c r="I3887" s="10">
        <f>SUM(G3887*H3887)</f>
        <v>0</v>
      </c>
    </row>
    <row r="3888" spans="2:13" s="2" customFormat="1" ht="13.6">
      <c r="B3888" s="8" t="s">
        <v>10</v>
      </c>
      <c r="D3888" s="27"/>
      <c r="E3888" s="27"/>
      <c r="F3888" s="27"/>
      <c r="G3888" s="6">
        <f>SUM(G3882:G3885)</f>
        <v>0</v>
      </c>
      <c r="H3888" s="14"/>
      <c r="I3888" s="6">
        <f>SUM(I3859:I3887)</f>
        <v>0</v>
      </c>
      <c r="J3888" s="6">
        <f>SUM(I3888)*I3857</f>
        <v>0</v>
      </c>
      <c r="K3888" s="6">
        <f>SUM(K3882:K3887)</f>
        <v>0</v>
      </c>
      <c r="L3888" s="6">
        <f t="shared" ref="L3888" si="1065">SUM(L3882:L3887)</f>
        <v>0</v>
      </c>
      <c r="M3888" s="6">
        <f t="shared" ref="M3888" si="1066">SUM(M3882:M3887)</f>
        <v>0</v>
      </c>
    </row>
    <row r="3889" spans="1:13" ht="15.65">
      <c r="A3889" s="3" t="s">
        <v>9</v>
      </c>
      <c r="B3889" s="78">
        <f>'JMS SHEDULE OF WORKS'!D59</f>
        <v>0</v>
      </c>
      <c r="D3889" s="26">
        <f>'JMS SHEDULE OF WORKS'!F59</f>
        <v>0</v>
      </c>
      <c r="F3889" s="79">
        <f>'JMS SHEDULE OF WORKS'!I59</f>
        <v>0</v>
      </c>
      <c r="H3889" s="13" t="s">
        <v>22</v>
      </c>
      <c r="I3889" s="24">
        <f>'JMS SHEDULE OF WORKS'!G59</f>
        <v>0</v>
      </c>
    </row>
    <row r="3890" spans="1:13" s="2" customFormat="1" ht="13.6">
      <c r="A3890" s="77" t="str">
        <f>'JMS SHEDULE OF WORKS'!A59</f>
        <v>6897/57</v>
      </c>
      <c r="B3890" s="8" t="s">
        <v>3</v>
      </c>
      <c r="C3890" s="2" t="s">
        <v>4</v>
      </c>
      <c r="D3890" s="27" t="s">
        <v>5</v>
      </c>
      <c r="E3890" s="27" t="s">
        <v>5</v>
      </c>
      <c r="F3890" s="27" t="s">
        <v>23</v>
      </c>
      <c r="G3890" s="6" t="s">
        <v>6</v>
      </c>
      <c r="H3890" s="14" t="s">
        <v>7</v>
      </c>
      <c r="I3890" s="6" t="s">
        <v>8</v>
      </c>
      <c r="J3890" s="6"/>
      <c r="K3890" s="6" t="s">
        <v>18</v>
      </c>
      <c r="L3890" s="6" t="s">
        <v>19</v>
      </c>
      <c r="M3890" s="6" t="s">
        <v>20</v>
      </c>
    </row>
    <row r="3891" spans="1:13">
      <c r="A3891" s="30" t="s">
        <v>24</v>
      </c>
      <c r="B3891" s="11"/>
      <c r="C3891" s="12"/>
      <c r="D3891" s="28"/>
      <c r="E3891" s="28"/>
      <c r="F3891" s="28">
        <f t="shared" ref="F3891:F3896" si="1067">SUM(D3891*E3891)</f>
        <v>0</v>
      </c>
      <c r="G3891" s="10"/>
      <c r="H3891" s="15"/>
      <c r="I3891" s="10">
        <f t="shared" ref="I3891:I3896" si="1068">SUM(F3891*G3891)*H3891</f>
        <v>0</v>
      </c>
    </row>
    <row r="3892" spans="1:13">
      <c r="A3892" s="30" t="s">
        <v>24</v>
      </c>
      <c r="B3892" s="11"/>
      <c r="C3892" s="12"/>
      <c r="D3892" s="28"/>
      <c r="E3892" s="28"/>
      <c r="F3892" s="28">
        <f t="shared" si="1067"/>
        <v>0</v>
      </c>
      <c r="G3892" s="10"/>
      <c r="H3892" s="15"/>
      <c r="I3892" s="10">
        <f t="shared" si="1068"/>
        <v>0</v>
      </c>
    </row>
    <row r="3893" spans="1:13">
      <c r="A3893" s="30" t="s">
        <v>24</v>
      </c>
      <c r="B3893" s="11"/>
      <c r="C3893" s="12"/>
      <c r="D3893" s="28"/>
      <c r="E3893" s="28"/>
      <c r="F3893" s="28">
        <f t="shared" si="1067"/>
        <v>0</v>
      </c>
      <c r="G3893" s="10"/>
      <c r="H3893" s="15"/>
      <c r="I3893" s="10">
        <f t="shared" si="1068"/>
        <v>0</v>
      </c>
    </row>
    <row r="3894" spans="1:13">
      <c r="A3894" s="31" t="s">
        <v>25</v>
      </c>
      <c r="B3894" s="11"/>
      <c r="C3894" s="12"/>
      <c r="D3894" s="28"/>
      <c r="E3894" s="28"/>
      <c r="F3894" s="28">
        <f t="shared" si="1067"/>
        <v>0</v>
      </c>
      <c r="G3894" s="10"/>
      <c r="H3894" s="15"/>
      <c r="I3894" s="10">
        <f t="shared" si="1068"/>
        <v>0</v>
      </c>
    </row>
    <row r="3895" spans="1:13">
      <c r="A3895" s="31" t="s">
        <v>25</v>
      </c>
      <c r="B3895" s="11"/>
      <c r="C3895" s="12"/>
      <c r="D3895" s="28"/>
      <c r="E3895" s="28"/>
      <c r="F3895" s="28">
        <f t="shared" si="1067"/>
        <v>0</v>
      </c>
      <c r="G3895" s="10"/>
      <c r="H3895" s="15"/>
      <c r="I3895" s="10">
        <f t="shared" si="1068"/>
        <v>0</v>
      </c>
    </row>
    <row r="3896" spans="1:13">
      <c r="A3896" s="31" t="s">
        <v>25</v>
      </c>
      <c r="B3896" s="11"/>
      <c r="C3896" s="12"/>
      <c r="D3896" s="28"/>
      <c r="E3896" s="28"/>
      <c r="F3896" s="28">
        <f t="shared" si="1067"/>
        <v>0</v>
      </c>
      <c r="G3896" s="10"/>
      <c r="H3896" s="15"/>
      <c r="I3896" s="10">
        <f t="shared" si="1068"/>
        <v>0</v>
      </c>
    </row>
    <row r="3897" spans="1:13">
      <c r="A3897" s="31" t="s">
        <v>39</v>
      </c>
      <c r="B3897" s="11"/>
      <c r="C3897" s="12"/>
      <c r="D3897" s="28"/>
      <c r="E3897" s="28"/>
      <c r="F3897" s="28"/>
      <c r="G3897" s="10"/>
      <c r="H3897" s="15"/>
      <c r="I3897" s="10">
        <f t="shared" ref="I3897:I3899" si="1069">SUM(G3897*H3897)</f>
        <v>0</v>
      </c>
    </row>
    <row r="3898" spans="1:13">
      <c r="A3898" s="31" t="s">
        <v>39</v>
      </c>
      <c r="B3898" s="11"/>
      <c r="C3898" s="12"/>
      <c r="D3898" s="28"/>
      <c r="E3898" s="28"/>
      <c r="F3898" s="28"/>
      <c r="G3898" s="10"/>
      <c r="H3898" s="15"/>
      <c r="I3898" s="10">
        <f t="shared" si="1069"/>
        <v>0</v>
      </c>
    </row>
    <row r="3899" spans="1:13">
      <c r="A3899" s="31" t="s">
        <v>39</v>
      </c>
      <c r="B3899" s="11"/>
      <c r="C3899" s="12"/>
      <c r="D3899" s="28"/>
      <c r="E3899" s="28"/>
      <c r="F3899" s="28"/>
      <c r="G3899" s="10"/>
      <c r="H3899" s="15"/>
      <c r="I3899" s="10">
        <f t="shared" si="1069"/>
        <v>0</v>
      </c>
    </row>
    <row r="3900" spans="1:13">
      <c r="A3900" s="32" t="s">
        <v>28</v>
      </c>
      <c r="B3900" s="11"/>
      <c r="C3900" s="12"/>
      <c r="D3900" s="28"/>
      <c r="E3900" s="28"/>
      <c r="F3900" s="28"/>
      <c r="G3900" s="10"/>
      <c r="H3900" s="15"/>
      <c r="I3900" s="10">
        <f t="shared" ref="I3900:I3918" si="1070">SUM(G3900*H3900)</f>
        <v>0</v>
      </c>
    </row>
    <row r="3901" spans="1:13">
      <c r="A3901" s="32" t="s">
        <v>28</v>
      </c>
      <c r="B3901" s="11"/>
      <c r="C3901" s="12"/>
      <c r="D3901" s="28"/>
      <c r="E3901" s="28"/>
      <c r="F3901" s="28"/>
      <c r="G3901" s="10"/>
      <c r="H3901" s="15"/>
      <c r="I3901" s="10">
        <f t="shared" si="1070"/>
        <v>0</v>
      </c>
    </row>
    <row r="3902" spans="1:13">
      <c r="A3902" s="32" t="s">
        <v>28</v>
      </c>
      <c r="B3902" s="11"/>
      <c r="C3902" s="12"/>
      <c r="D3902" s="28"/>
      <c r="E3902" s="28"/>
      <c r="F3902" s="28"/>
      <c r="G3902" s="10"/>
      <c r="H3902" s="15"/>
      <c r="I3902" s="10">
        <f t="shared" si="1070"/>
        <v>0</v>
      </c>
    </row>
    <row r="3903" spans="1:13">
      <c r="A3903" t="s">
        <v>26</v>
      </c>
      <c r="B3903" s="11"/>
      <c r="C3903" s="12"/>
      <c r="D3903" s="28"/>
      <c r="E3903" s="28"/>
      <c r="F3903" s="28"/>
      <c r="G3903" s="33">
        <v>0.1</v>
      </c>
      <c r="H3903" s="15">
        <f>SUM(I3900:I3902)</f>
        <v>0</v>
      </c>
      <c r="I3903" s="10">
        <f t="shared" si="1070"/>
        <v>0</v>
      </c>
    </row>
    <row r="3904" spans="1:13">
      <c r="B3904" s="11" t="s">
        <v>27</v>
      </c>
      <c r="C3904" s="12"/>
      <c r="D3904" s="28"/>
      <c r="E3904" s="28"/>
      <c r="F3904" s="28"/>
      <c r="G3904" s="10"/>
      <c r="H3904" s="15"/>
      <c r="I3904" s="10">
        <f t="shared" si="1070"/>
        <v>0</v>
      </c>
    </row>
    <row r="3905" spans="2:13">
      <c r="B3905" s="11" t="s">
        <v>13</v>
      </c>
      <c r="C3905" s="12" t="s">
        <v>14</v>
      </c>
      <c r="D3905" s="28" t="s">
        <v>29</v>
      </c>
      <c r="E3905" s="28"/>
      <c r="F3905" s="28">
        <f>SUM(G3891:G3893)</f>
        <v>0</v>
      </c>
      <c r="G3905" s="34">
        <f>SUM(F3905)/20</f>
        <v>0</v>
      </c>
      <c r="H3905" s="23"/>
      <c r="I3905" s="10">
        <f t="shared" si="1070"/>
        <v>0</v>
      </c>
    </row>
    <row r="3906" spans="2:13">
      <c r="B3906" s="11" t="s">
        <v>13</v>
      </c>
      <c r="C3906" s="12" t="s">
        <v>14</v>
      </c>
      <c r="D3906" s="28" t="s">
        <v>30</v>
      </c>
      <c r="E3906" s="28"/>
      <c r="F3906" s="28">
        <f>SUM(G3894:G3896)</f>
        <v>0</v>
      </c>
      <c r="G3906" s="34">
        <f>SUM(F3906)/10</f>
        <v>0</v>
      </c>
      <c r="H3906" s="23"/>
      <c r="I3906" s="10">
        <f t="shared" si="1070"/>
        <v>0</v>
      </c>
    </row>
    <row r="3907" spans="2:13">
      <c r="B3907" s="11" t="s">
        <v>13</v>
      </c>
      <c r="C3907" s="12" t="s">
        <v>14</v>
      </c>
      <c r="D3907" s="28" t="s">
        <v>60</v>
      </c>
      <c r="E3907" s="28"/>
      <c r="F3907" s="81"/>
      <c r="G3907" s="34">
        <f>SUM(F3907)*0.25</f>
        <v>0</v>
      </c>
      <c r="H3907" s="23"/>
      <c r="I3907" s="10">
        <f t="shared" si="1070"/>
        <v>0</v>
      </c>
    </row>
    <row r="3908" spans="2:13">
      <c r="B3908" s="11" t="s">
        <v>13</v>
      </c>
      <c r="C3908" s="12" t="s">
        <v>14</v>
      </c>
      <c r="D3908" s="28"/>
      <c r="E3908" s="28"/>
      <c r="F3908" s="28"/>
      <c r="G3908" s="34"/>
      <c r="H3908" s="23"/>
      <c r="I3908" s="10">
        <f t="shared" si="1070"/>
        <v>0</v>
      </c>
    </row>
    <row r="3909" spans="2:13">
      <c r="B3909" s="11" t="s">
        <v>13</v>
      </c>
      <c r="C3909" s="12" t="s">
        <v>15</v>
      </c>
      <c r="D3909" s="28"/>
      <c r="E3909" s="28"/>
      <c r="F3909" s="28"/>
      <c r="G3909" s="34"/>
      <c r="H3909" s="23"/>
      <c r="I3909" s="10">
        <f t="shared" si="1070"/>
        <v>0</v>
      </c>
    </row>
    <row r="3910" spans="2:13">
      <c r="B3910" s="11" t="s">
        <v>13</v>
      </c>
      <c r="C3910" s="12" t="s">
        <v>15</v>
      </c>
      <c r="D3910" s="28"/>
      <c r="E3910" s="28"/>
      <c r="F3910" s="28"/>
      <c r="G3910" s="34"/>
      <c r="H3910" s="23"/>
      <c r="I3910" s="10">
        <f t="shared" si="1070"/>
        <v>0</v>
      </c>
    </row>
    <row r="3911" spans="2:13">
      <c r="B3911" s="11" t="s">
        <v>13</v>
      </c>
      <c r="C3911" s="12" t="s">
        <v>15</v>
      </c>
      <c r="D3911" s="28"/>
      <c r="E3911" s="28"/>
      <c r="F3911" s="28"/>
      <c r="G3911" s="34"/>
      <c r="H3911" s="23"/>
      <c r="I3911" s="10">
        <f t="shared" si="1070"/>
        <v>0</v>
      </c>
    </row>
    <row r="3912" spans="2:13">
      <c r="B3912" s="11" t="s">
        <v>13</v>
      </c>
      <c r="C3912" s="12" t="s">
        <v>16</v>
      </c>
      <c r="D3912" s="28"/>
      <c r="E3912" s="28"/>
      <c r="F3912" s="28"/>
      <c r="G3912" s="34"/>
      <c r="H3912" s="23"/>
      <c r="I3912" s="10">
        <f t="shared" si="1070"/>
        <v>0</v>
      </c>
    </row>
    <row r="3913" spans="2:13">
      <c r="B3913" s="11" t="s">
        <v>13</v>
      </c>
      <c r="C3913" s="12" t="s">
        <v>16</v>
      </c>
      <c r="D3913" s="28"/>
      <c r="E3913" s="28"/>
      <c r="F3913" s="28"/>
      <c r="G3913" s="34"/>
      <c r="H3913" s="23"/>
      <c r="I3913" s="10">
        <f t="shared" si="1070"/>
        <v>0</v>
      </c>
    </row>
    <row r="3914" spans="2:13">
      <c r="B3914" s="11" t="s">
        <v>21</v>
      </c>
      <c r="C3914" s="12" t="s">
        <v>14</v>
      </c>
      <c r="D3914" s="28"/>
      <c r="E3914" s="28"/>
      <c r="F3914" s="28"/>
      <c r="G3914" s="22">
        <f>SUM(G3905:G3908)</f>
        <v>0</v>
      </c>
      <c r="H3914" s="15">
        <v>37.42</v>
      </c>
      <c r="I3914" s="10">
        <f t="shared" si="1070"/>
        <v>0</v>
      </c>
      <c r="K3914" s="5">
        <f>SUM(G3914)*I3889</f>
        <v>0</v>
      </c>
    </row>
    <row r="3915" spans="2:13">
      <c r="B3915" s="11" t="s">
        <v>21</v>
      </c>
      <c r="C3915" s="12" t="s">
        <v>15</v>
      </c>
      <c r="D3915" s="28"/>
      <c r="E3915" s="28"/>
      <c r="F3915" s="28"/>
      <c r="G3915" s="22">
        <f>SUM(G3909:G3911)</f>
        <v>0</v>
      </c>
      <c r="H3915" s="15">
        <v>37.42</v>
      </c>
      <c r="I3915" s="10">
        <f t="shared" si="1070"/>
        <v>0</v>
      </c>
      <c r="L3915" s="5">
        <f>SUM(G3915)*I3889</f>
        <v>0</v>
      </c>
    </row>
    <row r="3916" spans="2:13">
      <c r="B3916" s="11" t="s">
        <v>21</v>
      </c>
      <c r="C3916" s="12" t="s">
        <v>16</v>
      </c>
      <c r="D3916" s="28"/>
      <c r="E3916" s="28"/>
      <c r="F3916" s="28"/>
      <c r="G3916" s="22">
        <f>SUM(G3912:G3913)</f>
        <v>0</v>
      </c>
      <c r="H3916" s="15">
        <v>37.42</v>
      </c>
      <c r="I3916" s="10">
        <f t="shared" si="1070"/>
        <v>0</v>
      </c>
      <c r="M3916" s="5">
        <f>SUM(G3916)*I3889</f>
        <v>0</v>
      </c>
    </row>
    <row r="3917" spans="2:13">
      <c r="B3917" s="11" t="s">
        <v>13</v>
      </c>
      <c r="C3917" s="12" t="s">
        <v>17</v>
      </c>
      <c r="D3917" s="28"/>
      <c r="E3917" s="28"/>
      <c r="F3917" s="28"/>
      <c r="G3917" s="34"/>
      <c r="H3917" s="15">
        <v>37.42</v>
      </c>
      <c r="I3917" s="10">
        <f t="shared" si="1070"/>
        <v>0</v>
      </c>
      <c r="L3917" s="5">
        <f>SUM(G3917)*I3889</f>
        <v>0</v>
      </c>
    </row>
    <row r="3918" spans="2:13">
      <c r="B3918" s="11" t="s">
        <v>12</v>
      </c>
      <c r="C3918" s="12"/>
      <c r="D3918" s="28"/>
      <c r="E3918" s="28"/>
      <c r="F3918" s="28"/>
      <c r="G3918" s="10"/>
      <c r="H3918" s="15">
        <v>37.42</v>
      </c>
      <c r="I3918" s="10">
        <f t="shared" si="1070"/>
        <v>0</v>
      </c>
    </row>
    <row r="3919" spans="2:13">
      <c r="B3919" s="11" t="s">
        <v>11</v>
      </c>
      <c r="C3919" s="12"/>
      <c r="D3919" s="28"/>
      <c r="E3919" s="28"/>
      <c r="F3919" s="28"/>
      <c r="G3919" s="10">
        <v>1</v>
      </c>
      <c r="H3919" s="15">
        <f>SUM(I3891:I3918)*0.01</f>
        <v>0</v>
      </c>
      <c r="I3919" s="10">
        <f>SUM(G3919*H3919)</f>
        <v>0</v>
      </c>
    </row>
    <row r="3920" spans="2:13" s="2" customFormat="1" ht="13.6">
      <c r="B3920" s="8" t="s">
        <v>10</v>
      </c>
      <c r="D3920" s="27"/>
      <c r="E3920" s="27"/>
      <c r="F3920" s="27"/>
      <c r="G3920" s="6">
        <f>SUM(G3914:G3917)</f>
        <v>0</v>
      </c>
      <c r="H3920" s="14"/>
      <c r="I3920" s="6">
        <f>SUM(I3891:I3919)</f>
        <v>0</v>
      </c>
      <c r="J3920" s="6">
        <f>SUM(I3920)*I3889</f>
        <v>0</v>
      </c>
      <c r="K3920" s="6">
        <f>SUM(K3914:K3919)</f>
        <v>0</v>
      </c>
      <c r="L3920" s="6">
        <f t="shared" ref="L3920" si="1071">SUM(L3914:L3919)</f>
        <v>0</v>
      </c>
      <c r="M3920" s="6">
        <f t="shared" ref="M3920" si="1072">SUM(M3914:M3919)</f>
        <v>0</v>
      </c>
    </row>
    <row r="3921" spans="1:13" ht="15.65">
      <c r="A3921" s="3" t="s">
        <v>9</v>
      </c>
      <c r="B3921" s="78">
        <f>'JMS SHEDULE OF WORKS'!D60</f>
        <v>0</v>
      </c>
      <c r="D3921" s="26">
        <f>'JMS SHEDULE OF WORKS'!F60</f>
        <v>0</v>
      </c>
      <c r="F3921" s="79">
        <f>'JMS SHEDULE OF WORKS'!I60</f>
        <v>0</v>
      </c>
      <c r="H3921" s="13" t="s">
        <v>22</v>
      </c>
      <c r="I3921" s="24">
        <f>'JMS SHEDULE OF WORKS'!G60</f>
        <v>0</v>
      </c>
    </row>
    <row r="3922" spans="1:13" s="2" customFormat="1" ht="13.6">
      <c r="A3922" s="77" t="str">
        <f>'JMS SHEDULE OF WORKS'!A60</f>
        <v>6897/58</v>
      </c>
      <c r="B3922" s="8" t="s">
        <v>3</v>
      </c>
      <c r="C3922" s="2" t="s">
        <v>4</v>
      </c>
      <c r="D3922" s="27" t="s">
        <v>5</v>
      </c>
      <c r="E3922" s="27" t="s">
        <v>5</v>
      </c>
      <c r="F3922" s="27" t="s">
        <v>23</v>
      </c>
      <c r="G3922" s="6" t="s">
        <v>6</v>
      </c>
      <c r="H3922" s="14" t="s">
        <v>7</v>
      </c>
      <c r="I3922" s="6" t="s">
        <v>8</v>
      </c>
      <c r="J3922" s="6"/>
      <c r="K3922" s="6" t="s">
        <v>18</v>
      </c>
      <c r="L3922" s="6" t="s">
        <v>19</v>
      </c>
      <c r="M3922" s="6" t="s">
        <v>20</v>
      </c>
    </row>
    <row r="3923" spans="1:13">
      <c r="A3923" s="30" t="s">
        <v>24</v>
      </c>
      <c r="B3923" s="11"/>
      <c r="C3923" s="12"/>
      <c r="D3923" s="28"/>
      <c r="E3923" s="28"/>
      <c r="F3923" s="28">
        <f t="shared" ref="F3923:F3928" si="1073">SUM(D3923*E3923)</f>
        <v>0</v>
      </c>
      <c r="G3923" s="10"/>
      <c r="H3923" s="15"/>
      <c r="I3923" s="10">
        <f t="shared" ref="I3923:I3928" si="1074">SUM(F3923*G3923)*H3923</f>
        <v>0</v>
      </c>
    </row>
    <row r="3924" spans="1:13">
      <c r="A3924" s="30" t="s">
        <v>24</v>
      </c>
      <c r="B3924" s="11"/>
      <c r="C3924" s="12"/>
      <c r="D3924" s="28"/>
      <c r="E3924" s="28"/>
      <c r="F3924" s="28">
        <f t="shared" si="1073"/>
        <v>0</v>
      </c>
      <c r="G3924" s="10"/>
      <c r="H3924" s="15"/>
      <c r="I3924" s="10">
        <f t="shared" si="1074"/>
        <v>0</v>
      </c>
    </row>
    <row r="3925" spans="1:13">
      <c r="A3925" s="30" t="s">
        <v>24</v>
      </c>
      <c r="B3925" s="11"/>
      <c r="C3925" s="12"/>
      <c r="D3925" s="28"/>
      <c r="E3925" s="28"/>
      <c r="F3925" s="28">
        <f t="shared" si="1073"/>
        <v>0</v>
      </c>
      <c r="G3925" s="10"/>
      <c r="H3925" s="15"/>
      <c r="I3925" s="10">
        <f t="shared" si="1074"/>
        <v>0</v>
      </c>
    </row>
    <row r="3926" spans="1:13">
      <c r="A3926" s="31" t="s">
        <v>25</v>
      </c>
      <c r="B3926" s="11"/>
      <c r="C3926" s="12"/>
      <c r="D3926" s="28"/>
      <c r="E3926" s="28"/>
      <c r="F3926" s="28">
        <f t="shared" si="1073"/>
        <v>0</v>
      </c>
      <c r="G3926" s="10"/>
      <c r="H3926" s="15"/>
      <c r="I3926" s="10">
        <f t="shared" si="1074"/>
        <v>0</v>
      </c>
    </row>
    <row r="3927" spans="1:13">
      <c r="A3927" s="31" t="s">
        <v>25</v>
      </c>
      <c r="B3927" s="11"/>
      <c r="C3927" s="12"/>
      <c r="D3927" s="28"/>
      <c r="E3927" s="28"/>
      <c r="F3927" s="28">
        <f t="shared" si="1073"/>
        <v>0</v>
      </c>
      <c r="G3927" s="10"/>
      <c r="H3927" s="15"/>
      <c r="I3927" s="10">
        <f t="shared" si="1074"/>
        <v>0</v>
      </c>
    </row>
    <row r="3928" spans="1:13">
      <c r="A3928" s="31" t="s">
        <v>25</v>
      </c>
      <c r="B3928" s="11"/>
      <c r="C3928" s="12"/>
      <c r="D3928" s="28"/>
      <c r="E3928" s="28"/>
      <c r="F3928" s="28">
        <f t="shared" si="1073"/>
        <v>0</v>
      </c>
      <c r="G3928" s="10"/>
      <c r="H3928" s="15"/>
      <c r="I3928" s="10">
        <f t="shared" si="1074"/>
        <v>0</v>
      </c>
    </row>
    <row r="3929" spans="1:13">
      <c r="A3929" s="31" t="s">
        <v>39</v>
      </c>
      <c r="B3929" s="11"/>
      <c r="C3929" s="12"/>
      <c r="D3929" s="28"/>
      <c r="E3929" s="28"/>
      <c r="F3929" s="28"/>
      <c r="G3929" s="10"/>
      <c r="H3929" s="15"/>
      <c r="I3929" s="10">
        <f t="shared" ref="I3929:I3931" si="1075">SUM(G3929*H3929)</f>
        <v>0</v>
      </c>
    </row>
    <row r="3930" spans="1:13">
      <c r="A3930" s="31" t="s">
        <v>39</v>
      </c>
      <c r="B3930" s="11"/>
      <c r="C3930" s="12"/>
      <c r="D3930" s="28"/>
      <c r="E3930" s="28"/>
      <c r="F3930" s="28"/>
      <c r="G3930" s="10"/>
      <c r="H3930" s="15"/>
      <c r="I3930" s="10">
        <f t="shared" si="1075"/>
        <v>0</v>
      </c>
    </row>
    <row r="3931" spans="1:13">
      <c r="A3931" s="31" t="s">
        <v>39</v>
      </c>
      <c r="B3931" s="11"/>
      <c r="C3931" s="12"/>
      <c r="D3931" s="28"/>
      <c r="E3931" s="28"/>
      <c r="F3931" s="28"/>
      <c r="G3931" s="10"/>
      <c r="H3931" s="15"/>
      <c r="I3931" s="10">
        <f t="shared" si="1075"/>
        <v>0</v>
      </c>
    </row>
    <row r="3932" spans="1:13">
      <c r="A3932" s="32" t="s">
        <v>28</v>
      </c>
      <c r="B3932" s="11"/>
      <c r="C3932" s="12"/>
      <c r="D3932" s="28"/>
      <c r="E3932" s="28"/>
      <c r="F3932" s="28"/>
      <c r="G3932" s="10"/>
      <c r="H3932" s="15"/>
      <c r="I3932" s="10">
        <f t="shared" ref="I3932:I3950" si="1076">SUM(G3932*H3932)</f>
        <v>0</v>
      </c>
    </row>
    <row r="3933" spans="1:13">
      <c r="A3933" s="32" t="s">
        <v>28</v>
      </c>
      <c r="B3933" s="11"/>
      <c r="C3933" s="12"/>
      <c r="D3933" s="28"/>
      <c r="E3933" s="28"/>
      <c r="F3933" s="28"/>
      <c r="G3933" s="10"/>
      <c r="H3933" s="15"/>
      <c r="I3933" s="10">
        <f t="shared" si="1076"/>
        <v>0</v>
      </c>
    </row>
    <row r="3934" spans="1:13">
      <c r="A3934" s="32" t="s">
        <v>28</v>
      </c>
      <c r="B3934" s="11"/>
      <c r="C3934" s="12"/>
      <c r="D3934" s="28"/>
      <c r="E3934" s="28"/>
      <c r="F3934" s="28"/>
      <c r="G3934" s="10"/>
      <c r="H3934" s="15"/>
      <c r="I3934" s="10">
        <f t="shared" si="1076"/>
        <v>0</v>
      </c>
    </row>
    <row r="3935" spans="1:13">
      <c r="A3935" t="s">
        <v>26</v>
      </c>
      <c r="B3935" s="11"/>
      <c r="C3935" s="12"/>
      <c r="D3935" s="28"/>
      <c r="E3935" s="28"/>
      <c r="F3935" s="28"/>
      <c r="G3935" s="33">
        <v>0.1</v>
      </c>
      <c r="H3935" s="15">
        <f>SUM(I3932:I3934)</f>
        <v>0</v>
      </c>
      <c r="I3935" s="10">
        <f t="shared" si="1076"/>
        <v>0</v>
      </c>
    </row>
    <row r="3936" spans="1:13">
      <c r="B3936" s="11" t="s">
        <v>27</v>
      </c>
      <c r="C3936" s="12"/>
      <c r="D3936" s="28"/>
      <c r="E3936" s="28"/>
      <c r="F3936" s="28"/>
      <c r="G3936" s="10"/>
      <c r="H3936" s="15"/>
      <c r="I3936" s="10">
        <f t="shared" si="1076"/>
        <v>0</v>
      </c>
    </row>
    <row r="3937" spans="2:13">
      <c r="B3937" s="11" t="s">
        <v>13</v>
      </c>
      <c r="C3937" s="12" t="s">
        <v>14</v>
      </c>
      <c r="D3937" s="28" t="s">
        <v>29</v>
      </c>
      <c r="E3937" s="28"/>
      <c r="F3937" s="28">
        <f>SUM(G3923:G3925)</f>
        <v>0</v>
      </c>
      <c r="G3937" s="34">
        <f>SUM(F3937)/20</f>
        <v>0</v>
      </c>
      <c r="H3937" s="23"/>
      <c r="I3937" s="10">
        <f t="shared" si="1076"/>
        <v>0</v>
      </c>
    </row>
    <row r="3938" spans="2:13">
      <c r="B3938" s="11" t="s">
        <v>13</v>
      </c>
      <c r="C3938" s="12" t="s">
        <v>14</v>
      </c>
      <c r="D3938" s="28" t="s">
        <v>30</v>
      </c>
      <c r="E3938" s="28"/>
      <c r="F3938" s="28">
        <f>SUM(G3926:G3928)</f>
        <v>0</v>
      </c>
      <c r="G3938" s="34">
        <f>SUM(F3938)/10</f>
        <v>0</v>
      </c>
      <c r="H3938" s="23"/>
      <c r="I3938" s="10">
        <f t="shared" si="1076"/>
        <v>0</v>
      </c>
    </row>
    <row r="3939" spans="2:13">
      <c r="B3939" s="11" t="s">
        <v>13</v>
      </c>
      <c r="C3939" s="12" t="s">
        <v>14</v>
      </c>
      <c r="D3939" s="28" t="s">
        <v>60</v>
      </c>
      <c r="E3939" s="28"/>
      <c r="F3939" s="81"/>
      <c r="G3939" s="34">
        <f>SUM(F3939)*0.25</f>
        <v>0</v>
      </c>
      <c r="H3939" s="23"/>
      <c r="I3939" s="10">
        <f t="shared" si="1076"/>
        <v>0</v>
      </c>
    </row>
    <row r="3940" spans="2:13">
      <c r="B3940" s="11" t="s">
        <v>13</v>
      </c>
      <c r="C3940" s="12" t="s">
        <v>14</v>
      </c>
      <c r="D3940" s="28"/>
      <c r="E3940" s="28"/>
      <c r="F3940" s="28"/>
      <c r="G3940" s="34"/>
      <c r="H3940" s="23"/>
      <c r="I3940" s="10">
        <f t="shared" si="1076"/>
        <v>0</v>
      </c>
    </row>
    <row r="3941" spans="2:13">
      <c r="B3941" s="11" t="s">
        <v>13</v>
      </c>
      <c r="C3941" s="12" t="s">
        <v>15</v>
      </c>
      <c r="D3941" s="28"/>
      <c r="E3941" s="28"/>
      <c r="F3941" s="28"/>
      <c r="G3941" s="34"/>
      <c r="H3941" s="23"/>
      <c r="I3941" s="10">
        <f t="shared" si="1076"/>
        <v>0</v>
      </c>
    </row>
    <row r="3942" spans="2:13">
      <c r="B3942" s="11" t="s">
        <v>13</v>
      </c>
      <c r="C3942" s="12" t="s">
        <v>15</v>
      </c>
      <c r="D3942" s="28"/>
      <c r="E3942" s="28"/>
      <c r="F3942" s="28"/>
      <c r="G3942" s="34"/>
      <c r="H3942" s="23"/>
      <c r="I3942" s="10">
        <f t="shared" si="1076"/>
        <v>0</v>
      </c>
    </row>
    <row r="3943" spans="2:13">
      <c r="B3943" s="11" t="s">
        <v>13</v>
      </c>
      <c r="C3943" s="12" t="s">
        <v>15</v>
      </c>
      <c r="D3943" s="28"/>
      <c r="E3943" s="28"/>
      <c r="F3943" s="28"/>
      <c r="G3943" s="34"/>
      <c r="H3943" s="23"/>
      <c r="I3943" s="10">
        <f t="shared" si="1076"/>
        <v>0</v>
      </c>
    </row>
    <row r="3944" spans="2:13">
      <c r="B3944" s="11" t="s">
        <v>13</v>
      </c>
      <c r="C3944" s="12" t="s">
        <v>16</v>
      </c>
      <c r="D3944" s="28"/>
      <c r="E3944" s="28"/>
      <c r="F3944" s="28"/>
      <c r="G3944" s="34"/>
      <c r="H3944" s="23"/>
      <c r="I3944" s="10">
        <f t="shared" si="1076"/>
        <v>0</v>
      </c>
    </row>
    <row r="3945" spans="2:13">
      <c r="B3945" s="11" t="s">
        <v>13</v>
      </c>
      <c r="C3945" s="12" t="s">
        <v>16</v>
      </c>
      <c r="D3945" s="28"/>
      <c r="E3945" s="28"/>
      <c r="F3945" s="28"/>
      <c r="G3945" s="34"/>
      <c r="H3945" s="23"/>
      <c r="I3945" s="10">
        <f t="shared" si="1076"/>
        <v>0</v>
      </c>
    </row>
    <row r="3946" spans="2:13">
      <c r="B3946" s="11" t="s">
        <v>21</v>
      </c>
      <c r="C3946" s="12" t="s">
        <v>14</v>
      </c>
      <c r="D3946" s="28"/>
      <c r="E3946" s="28"/>
      <c r="F3946" s="28"/>
      <c r="G3946" s="22">
        <f>SUM(G3937:G3940)</f>
        <v>0</v>
      </c>
      <c r="H3946" s="15">
        <v>37.42</v>
      </c>
      <c r="I3946" s="10">
        <f t="shared" si="1076"/>
        <v>0</v>
      </c>
      <c r="K3946" s="5">
        <f>SUM(G3946)*I3921</f>
        <v>0</v>
      </c>
    </row>
    <row r="3947" spans="2:13">
      <c r="B3947" s="11" t="s">
        <v>21</v>
      </c>
      <c r="C3947" s="12" t="s">
        <v>15</v>
      </c>
      <c r="D3947" s="28"/>
      <c r="E3947" s="28"/>
      <c r="F3947" s="28"/>
      <c r="G3947" s="22">
        <f>SUM(G3941:G3943)</f>
        <v>0</v>
      </c>
      <c r="H3947" s="15">
        <v>37.42</v>
      </c>
      <c r="I3947" s="10">
        <f t="shared" si="1076"/>
        <v>0</v>
      </c>
      <c r="L3947" s="5">
        <f>SUM(G3947)*I3921</f>
        <v>0</v>
      </c>
    </row>
    <row r="3948" spans="2:13">
      <c r="B3948" s="11" t="s">
        <v>21</v>
      </c>
      <c r="C3948" s="12" t="s">
        <v>16</v>
      </c>
      <c r="D3948" s="28"/>
      <c r="E3948" s="28"/>
      <c r="F3948" s="28"/>
      <c r="G3948" s="22">
        <f>SUM(G3944:G3945)</f>
        <v>0</v>
      </c>
      <c r="H3948" s="15">
        <v>37.42</v>
      </c>
      <c r="I3948" s="10">
        <f t="shared" si="1076"/>
        <v>0</v>
      </c>
      <c r="M3948" s="5">
        <f>SUM(G3948)*I3921</f>
        <v>0</v>
      </c>
    </row>
    <row r="3949" spans="2:13">
      <c r="B3949" s="11" t="s">
        <v>13</v>
      </c>
      <c r="C3949" s="12" t="s">
        <v>17</v>
      </c>
      <c r="D3949" s="28"/>
      <c r="E3949" s="28"/>
      <c r="F3949" s="28"/>
      <c r="G3949" s="34"/>
      <c r="H3949" s="15">
        <v>37.42</v>
      </c>
      <c r="I3949" s="10">
        <f t="shared" si="1076"/>
        <v>0</v>
      </c>
      <c r="L3949" s="5">
        <f>SUM(G3949)*I3921</f>
        <v>0</v>
      </c>
    </row>
    <row r="3950" spans="2:13">
      <c r="B3950" s="11" t="s">
        <v>12</v>
      </c>
      <c r="C3950" s="12"/>
      <c r="D3950" s="28"/>
      <c r="E3950" s="28"/>
      <c r="F3950" s="28"/>
      <c r="G3950" s="10"/>
      <c r="H3950" s="15">
        <v>37.42</v>
      </c>
      <c r="I3950" s="10">
        <f t="shared" si="1076"/>
        <v>0</v>
      </c>
    </row>
    <row r="3951" spans="2:13">
      <c r="B3951" s="11" t="s">
        <v>11</v>
      </c>
      <c r="C3951" s="12"/>
      <c r="D3951" s="28"/>
      <c r="E3951" s="28"/>
      <c r="F3951" s="28"/>
      <c r="G3951" s="10">
        <v>1</v>
      </c>
      <c r="H3951" s="15">
        <f>SUM(I3923:I3950)*0.01</f>
        <v>0</v>
      </c>
      <c r="I3951" s="10">
        <f>SUM(G3951*H3951)</f>
        <v>0</v>
      </c>
    </row>
    <row r="3952" spans="2:13" s="2" customFormat="1" ht="13.6">
      <c r="B3952" s="8" t="s">
        <v>10</v>
      </c>
      <c r="D3952" s="27"/>
      <c r="E3952" s="27"/>
      <c r="F3952" s="27"/>
      <c r="G3952" s="6">
        <f>SUM(G3946:G3949)</f>
        <v>0</v>
      </c>
      <c r="H3952" s="14"/>
      <c r="I3952" s="6">
        <f>SUM(I3923:I3951)</f>
        <v>0</v>
      </c>
      <c r="J3952" s="6">
        <f>SUM(I3952)*I3921</f>
        <v>0</v>
      </c>
      <c r="K3952" s="6">
        <f>SUM(K3946:K3951)</f>
        <v>0</v>
      </c>
      <c r="L3952" s="6">
        <f t="shared" ref="L3952" si="1077">SUM(L3946:L3951)</f>
        <v>0</v>
      </c>
      <c r="M3952" s="6">
        <f t="shared" ref="M3952" si="1078">SUM(M3946:M3951)</f>
        <v>0</v>
      </c>
    </row>
    <row r="3953" spans="1:13" ht="15.65">
      <c r="A3953" s="3" t="s">
        <v>9</v>
      </c>
      <c r="B3953" s="78">
        <f>'JMS SHEDULE OF WORKS'!D61</f>
        <v>0</v>
      </c>
      <c r="D3953" s="26">
        <f>'JMS SHEDULE OF WORKS'!F61</f>
        <v>0</v>
      </c>
      <c r="F3953" s="79">
        <f>'JMS SHEDULE OF WORKS'!I61</f>
        <v>0</v>
      </c>
      <c r="H3953" s="13" t="s">
        <v>22</v>
      </c>
      <c r="I3953" s="24">
        <f>'JMS SHEDULE OF WORKS'!G61</f>
        <v>0</v>
      </c>
    </row>
    <row r="3954" spans="1:13" s="2" customFormat="1" ht="13.6">
      <c r="A3954" s="77" t="str">
        <f>'JMS SHEDULE OF WORKS'!A61</f>
        <v>6897/59</v>
      </c>
      <c r="B3954" s="8" t="s">
        <v>3</v>
      </c>
      <c r="C3954" s="2" t="s">
        <v>4</v>
      </c>
      <c r="D3954" s="27" t="s">
        <v>5</v>
      </c>
      <c r="E3954" s="27" t="s">
        <v>5</v>
      </c>
      <c r="F3954" s="27" t="s">
        <v>23</v>
      </c>
      <c r="G3954" s="6" t="s">
        <v>6</v>
      </c>
      <c r="H3954" s="14" t="s">
        <v>7</v>
      </c>
      <c r="I3954" s="6" t="s">
        <v>8</v>
      </c>
      <c r="J3954" s="6"/>
      <c r="K3954" s="6" t="s">
        <v>18</v>
      </c>
      <c r="L3954" s="6" t="s">
        <v>19</v>
      </c>
      <c r="M3954" s="6" t="s">
        <v>20</v>
      </c>
    </row>
    <row r="3955" spans="1:13">
      <c r="A3955" s="30" t="s">
        <v>24</v>
      </c>
      <c r="B3955" s="11"/>
      <c r="C3955" s="12"/>
      <c r="D3955" s="28"/>
      <c r="E3955" s="28"/>
      <c r="F3955" s="28">
        <f t="shared" ref="F3955:F3960" si="1079">SUM(D3955*E3955)</f>
        <v>0</v>
      </c>
      <c r="G3955" s="10"/>
      <c r="H3955" s="15"/>
      <c r="I3955" s="10">
        <f t="shared" ref="I3955:I3960" si="1080">SUM(F3955*G3955)*H3955</f>
        <v>0</v>
      </c>
    </row>
    <row r="3956" spans="1:13">
      <c r="A3956" s="30" t="s">
        <v>24</v>
      </c>
      <c r="B3956" s="11"/>
      <c r="C3956" s="12"/>
      <c r="D3956" s="28"/>
      <c r="E3956" s="28"/>
      <c r="F3956" s="28">
        <f t="shared" si="1079"/>
        <v>0</v>
      </c>
      <c r="G3956" s="10"/>
      <c r="H3956" s="15"/>
      <c r="I3956" s="10">
        <f t="shared" si="1080"/>
        <v>0</v>
      </c>
    </row>
    <row r="3957" spans="1:13">
      <c r="A3957" s="30" t="s">
        <v>24</v>
      </c>
      <c r="B3957" s="11"/>
      <c r="C3957" s="12"/>
      <c r="D3957" s="28"/>
      <c r="E3957" s="28"/>
      <c r="F3957" s="28">
        <f t="shared" si="1079"/>
        <v>0</v>
      </c>
      <c r="G3957" s="10"/>
      <c r="H3957" s="15"/>
      <c r="I3957" s="10">
        <f t="shared" si="1080"/>
        <v>0</v>
      </c>
    </row>
    <row r="3958" spans="1:13">
      <c r="A3958" s="31" t="s">
        <v>25</v>
      </c>
      <c r="B3958" s="11"/>
      <c r="C3958" s="12"/>
      <c r="D3958" s="28"/>
      <c r="E3958" s="28"/>
      <c r="F3958" s="28">
        <f t="shared" si="1079"/>
        <v>0</v>
      </c>
      <c r="G3958" s="10"/>
      <c r="H3958" s="15"/>
      <c r="I3958" s="10">
        <f t="shared" si="1080"/>
        <v>0</v>
      </c>
    </row>
    <row r="3959" spans="1:13">
      <c r="A3959" s="31" t="s">
        <v>25</v>
      </c>
      <c r="B3959" s="11"/>
      <c r="C3959" s="12"/>
      <c r="D3959" s="28"/>
      <c r="E3959" s="28"/>
      <c r="F3959" s="28">
        <f t="shared" si="1079"/>
        <v>0</v>
      </c>
      <c r="G3959" s="10"/>
      <c r="H3959" s="15"/>
      <c r="I3959" s="10">
        <f t="shared" si="1080"/>
        <v>0</v>
      </c>
    </row>
    <row r="3960" spans="1:13">
      <c r="A3960" s="31" t="s">
        <v>25</v>
      </c>
      <c r="B3960" s="11"/>
      <c r="C3960" s="12"/>
      <c r="D3960" s="28"/>
      <c r="E3960" s="28"/>
      <c r="F3960" s="28">
        <f t="shared" si="1079"/>
        <v>0</v>
      </c>
      <c r="G3960" s="10"/>
      <c r="H3960" s="15"/>
      <c r="I3960" s="10">
        <f t="shared" si="1080"/>
        <v>0</v>
      </c>
    </row>
    <row r="3961" spans="1:13">
      <c r="A3961" s="31" t="s">
        <v>39</v>
      </c>
      <c r="B3961" s="11"/>
      <c r="C3961" s="12"/>
      <c r="D3961" s="28"/>
      <c r="E3961" s="28"/>
      <c r="F3961" s="28"/>
      <c r="G3961" s="10"/>
      <c r="H3961" s="15"/>
      <c r="I3961" s="10">
        <f t="shared" ref="I3961:I3963" si="1081">SUM(G3961*H3961)</f>
        <v>0</v>
      </c>
    </row>
    <row r="3962" spans="1:13">
      <c r="A3962" s="31" t="s">
        <v>39</v>
      </c>
      <c r="B3962" s="11"/>
      <c r="C3962" s="12"/>
      <c r="D3962" s="28"/>
      <c r="E3962" s="28"/>
      <c r="F3962" s="28"/>
      <c r="G3962" s="10"/>
      <c r="H3962" s="15"/>
      <c r="I3962" s="10">
        <f t="shared" si="1081"/>
        <v>0</v>
      </c>
    </row>
    <row r="3963" spans="1:13">
      <c r="A3963" s="31" t="s">
        <v>39</v>
      </c>
      <c r="B3963" s="11"/>
      <c r="C3963" s="12"/>
      <c r="D3963" s="28"/>
      <c r="E3963" s="28"/>
      <c r="F3963" s="28"/>
      <c r="G3963" s="10"/>
      <c r="H3963" s="15"/>
      <c r="I3963" s="10">
        <f t="shared" si="1081"/>
        <v>0</v>
      </c>
    </row>
    <row r="3964" spans="1:13">
      <c r="A3964" s="32" t="s">
        <v>28</v>
      </c>
      <c r="B3964" s="11"/>
      <c r="C3964" s="12"/>
      <c r="D3964" s="28"/>
      <c r="E3964" s="28"/>
      <c r="F3964" s="28"/>
      <c r="G3964" s="10"/>
      <c r="H3964" s="15"/>
      <c r="I3964" s="10">
        <f t="shared" ref="I3964:I3982" si="1082">SUM(G3964*H3964)</f>
        <v>0</v>
      </c>
    </row>
    <row r="3965" spans="1:13">
      <c r="A3965" s="32" t="s">
        <v>28</v>
      </c>
      <c r="B3965" s="11"/>
      <c r="C3965" s="12"/>
      <c r="D3965" s="28"/>
      <c r="E3965" s="28"/>
      <c r="F3965" s="28"/>
      <c r="G3965" s="10"/>
      <c r="H3965" s="15"/>
      <c r="I3965" s="10">
        <f t="shared" si="1082"/>
        <v>0</v>
      </c>
    </row>
    <row r="3966" spans="1:13">
      <c r="A3966" s="32" t="s">
        <v>28</v>
      </c>
      <c r="B3966" s="11"/>
      <c r="C3966" s="12"/>
      <c r="D3966" s="28"/>
      <c r="E3966" s="28"/>
      <c r="F3966" s="28"/>
      <c r="G3966" s="10"/>
      <c r="H3966" s="15"/>
      <c r="I3966" s="10">
        <f t="shared" si="1082"/>
        <v>0</v>
      </c>
    </row>
    <row r="3967" spans="1:13">
      <c r="A3967" t="s">
        <v>26</v>
      </c>
      <c r="B3967" s="11"/>
      <c r="C3967" s="12"/>
      <c r="D3967" s="28"/>
      <c r="E3967" s="28"/>
      <c r="F3967" s="28"/>
      <c r="G3967" s="33">
        <v>0.1</v>
      </c>
      <c r="H3967" s="15">
        <f>SUM(I3964:I3966)</f>
        <v>0</v>
      </c>
      <c r="I3967" s="10">
        <f t="shared" si="1082"/>
        <v>0</v>
      </c>
    </row>
    <row r="3968" spans="1:13">
      <c r="B3968" s="11" t="s">
        <v>27</v>
      </c>
      <c r="C3968" s="12"/>
      <c r="D3968" s="28"/>
      <c r="E3968" s="28"/>
      <c r="F3968" s="28"/>
      <c r="G3968" s="10"/>
      <c r="H3968" s="15"/>
      <c r="I3968" s="10">
        <f t="shared" si="1082"/>
        <v>0</v>
      </c>
    </row>
    <row r="3969" spans="2:13">
      <c r="B3969" s="11" t="s">
        <v>13</v>
      </c>
      <c r="C3969" s="12" t="s">
        <v>14</v>
      </c>
      <c r="D3969" s="28" t="s">
        <v>29</v>
      </c>
      <c r="E3969" s="28"/>
      <c r="F3969" s="28">
        <f>SUM(G3955:G3957)</f>
        <v>0</v>
      </c>
      <c r="G3969" s="34">
        <f>SUM(F3969)/20</f>
        <v>0</v>
      </c>
      <c r="H3969" s="23"/>
      <c r="I3969" s="10">
        <f t="shared" si="1082"/>
        <v>0</v>
      </c>
    </row>
    <row r="3970" spans="2:13">
      <c r="B3970" s="11" t="s">
        <v>13</v>
      </c>
      <c r="C3970" s="12" t="s">
        <v>14</v>
      </c>
      <c r="D3970" s="28" t="s">
        <v>30</v>
      </c>
      <c r="E3970" s="28"/>
      <c r="F3970" s="28">
        <f>SUM(G3958:G3960)</f>
        <v>0</v>
      </c>
      <c r="G3970" s="34">
        <f>SUM(F3970)/10</f>
        <v>0</v>
      </c>
      <c r="H3970" s="23"/>
      <c r="I3970" s="10">
        <f t="shared" si="1082"/>
        <v>0</v>
      </c>
    </row>
    <row r="3971" spans="2:13">
      <c r="B3971" s="11" t="s">
        <v>13</v>
      </c>
      <c r="C3971" s="12" t="s">
        <v>14</v>
      </c>
      <c r="D3971" s="28" t="s">
        <v>60</v>
      </c>
      <c r="E3971" s="28"/>
      <c r="F3971" s="81"/>
      <c r="G3971" s="34">
        <f>SUM(F3971)*0.25</f>
        <v>0</v>
      </c>
      <c r="H3971" s="23"/>
      <c r="I3971" s="10">
        <f t="shared" si="1082"/>
        <v>0</v>
      </c>
    </row>
    <row r="3972" spans="2:13">
      <c r="B3972" s="11" t="s">
        <v>13</v>
      </c>
      <c r="C3972" s="12" t="s">
        <v>14</v>
      </c>
      <c r="D3972" s="28"/>
      <c r="E3972" s="28"/>
      <c r="F3972" s="28"/>
      <c r="G3972" s="34"/>
      <c r="H3972" s="23"/>
      <c r="I3972" s="10">
        <f t="shared" si="1082"/>
        <v>0</v>
      </c>
    </row>
    <row r="3973" spans="2:13">
      <c r="B3973" s="11" t="s">
        <v>13</v>
      </c>
      <c r="C3973" s="12" t="s">
        <v>15</v>
      </c>
      <c r="D3973" s="28"/>
      <c r="E3973" s="28"/>
      <c r="F3973" s="28"/>
      <c r="G3973" s="34"/>
      <c r="H3973" s="23"/>
      <c r="I3973" s="10">
        <f t="shared" si="1082"/>
        <v>0</v>
      </c>
    </row>
    <row r="3974" spans="2:13">
      <c r="B3974" s="11" t="s">
        <v>13</v>
      </c>
      <c r="C3974" s="12" t="s">
        <v>15</v>
      </c>
      <c r="D3974" s="28"/>
      <c r="E3974" s="28"/>
      <c r="F3974" s="28"/>
      <c r="G3974" s="34"/>
      <c r="H3974" s="23"/>
      <c r="I3974" s="10">
        <f t="shared" si="1082"/>
        <v>0</v>
      </c>
    </row>
    <row r="3975" spans="2:13">
      <c r="B3975" s="11" t="s">
        <v>13</v>
      </c>
      <c r="C3975" s="12" t="s">
        <v>15</v>
      </c>
      <c r="D3975" s="28"/>
      <c r="E3975" s="28"/>
      <c r="F3975" s="28"/>
      <c r="G3975" s="34"/>
      <c r="H3975" s="23"/>
      <c r="I3975" s="10">
        <f t="shared" si="1082"/>
        <v>0</v>
      </c>
    </row>
    <row r="3976" spans="2:13">
      <c r="B3976" s="11" t="s">
        <v>13</v>
      </c>
      <c r="C3976" s="12" t="s">
        <v>16</v>
      </c>
      <c r="D3976" s="28"/>
      <c r="E3976" s="28"/>
      <c r="F3976" s="28"/>
      <c r="G3976" s="34"/>
      <c r="H3976" s="23"/>
      <c r="I3976" s="10">
        <f t="shared" si="1082"/>
        <v>0</v>
      </c>
    </row>
    <row r="3977" spans="2:13">
      <c r="B3977" s="11" t="s">
        <v>13</v>
      </c>
      <c r="C3977" s="12" t="s">
        <v>16</v>
      </c>
      <c r="D3977" s="28"/>
      <c r="E3977" s="28"/>
      <c r="F3977" s="28"/>
      <c r="G3977" s="34"/>
      <c r="H3977" s="23"/>
      <c r="I3977" s="10">
        <f t="shared" si="1082"/>
        <v>0</v>
      </c>
    </row>
    <row r="3978" spans="2:13">
      <c r="B3978" s="11" t="s">
        <v>21</v>
      </c>
      <c r="C3978" s="12" t="s">
        <v>14</v>
      </c>
      <c r="D3978" s="28"/>
      <c r="E3978" s="28"/>
      <c r="F3978" s="28"/>
      <c r="G3978" s="22">
        <f>SUM(G3969:G3972)</f>
        <v>0</v>
      </c>
      <c r="H3978" s="15">
        <v>37.42</v>
      </c>
      <c r="I3978" s="10">
        <f t="shared" si="1082"/>
        <v>0</v>
      </c>
      <c r="K3978" s="5">
        <f>SUM(G3978)*I3953</f>
        <v>0</v>
      </c>
    </row>
    <row r="3979" spans="2:13">
      <c r="B3979" s="11" t="s">
        <v>21</v>
      </c>
      <c r="C3979" s="12" t="s">
        <v>15</v>
      </c>
      <c r="D3979" s="28"/>
      <c r="E3979" s="28"/>
      <c r="F3979" s="28"/>
      <c r="G3979" s="22">
        <f>SUM(G3973:G3975)</f>
        <v>0</v>
      </c>
      <c r="H3979" s="15">
        <v>37.42</v>
      </c>
      <c r="I3979" s="10">
        <f t="shared" si="1082"/>
        <v>0</v>
      </c>
      <c r="L3979" s="5">
        <f>SUM(G3979)*I3953</f>
        <v>0</v>
      </c>
    </row>
    <row r="3980" spans="2:13">
      <c r="B3980" s="11" t="s">
        <v>21</v>
      </c>
      <c r="C3980" s="12" t="s">
        <v>16</v>
      </c>
      <c r="D3980" s="28"/>
      <c r="E3980" s="28"/>
      <c r="F3980" s="28"/>
      <c r="G3980" s="22">
        <f>SUM(G3976:G3977)</f>
        <v>0</v>
      </c>
      <c r="H3980" s="15">
        <v>37.42</v>
      </c>
      <c r="I3980" s="10">
        <f t="shared" si="1082"/>
        <v>0</v>
      </c>
      <c r="M3980" s="5">
        <f>SUM(G3980)*I3953</f>
        <v>0</v>
      </c>
    </row>
    <row r="3981" spans="2:13">
      <c r="B3981" s="11" t="s">
        <v>13</v>
      </c>
      <c r="C3981" s="12" t="s">
        <v>17</v>
      </c>
      <c r="D3981" s="28"/>
      <c r="E3981" s="28"/>
      <c r="F3981" s="28"/>
      <c r="G3981" s="34"/>
      <c r="H3981" s="15">
        <v>37.42</v>
      </c>
      <c r="I3981" s="10">
        <f t="shared" si="1082"/>
        <v>0</v>
      </c>
      <c r="L3981" s="5">
        <f>SUM(G3981)*I3953</f>
        <v>0</v>
      </c>
    </row>
    <row r="3982" spans="2:13">
      <c r="B3982" s="11" t="s">
        <v>12</v>
      </c>
      <c r="C3982" s="12"/>
      <c r="D3982" s="28"/>
      <c r="E3982" s="28"/>
      <c r="F3982" s="28"/>
      <c r="G3982" s="10"/>
      <c r="H3982" s="15">
        <v>37.42</v>
      </c>
      <c r="I3982" s="10">
        <f t="shared" si="1082"/>
        <v>0</v>
      </c>
    </row>
    <row r="3983" spans="2:13">
      <c r="B3983" s="11" t="s">
        <v>11</v>
      </c>
      <c r="C3983" s="12"/>
      <c r="D3983" s="28"/>
      <c r="E3983" s="28"/>
      <c r="F3983" s="28"/>
      <c r="G3983" s="10">
        <v>1</v>
      </c>
      <c r="H3983" s="15">
        <f>SUM(I3955:I3982)*0.01</f>
        <v>0</v>
      </c>
      <c r="I3983" s="10">
        <f>SUM(G3983*H3983)</f>
        <v>0</v>
      </c>
    </row>
    <row r="3984" spans="2:13" s="2" customFormat="1" ht="13.6">
      <c r="B3984" s="8" t="s">
        <v>10</v>
      </c>
      <c r="D3984" s="27"/>
      <c r="E3984" s="27"/>
      <c r="F3984" s="27"/>
      <c r="G3984" s="6">
        <f>SUM(G3978:G3981)</f>
        <v>0</v>
      </c>
      <c r="H3984" s="14"/>
      <c r="I3984" s="6">
        <f>SUM(I3955:I3983)</f>
        <v>0</v>
      </c>
      <c r="J3984" s="6">
        <f>SUM(I3984)*I3953</f>
        <v>0</v>
      </c>
      <c r="K3984" s="6">
        <f>SUM(K3978:K3983)</f>
        <v>0</v>
      </c>
      <c r="L3984" s="6">
        <f t="shared" ref="L3984" si="1083">SUM(L3978:L3983)</f>
        <v>0</v>
      </c>
      <c r="M3984" s="6">
        <f t="shared" ref="M3984" si="1084">SUM(M3978:M3983)</f>
        <v>0</v>
      </c>
    </row>
    <row r="3985" spans="1:13" ht="15.65">
      <c r="A3985" s="3" t="s">
        <v>9</v>
      </c>
      <c r="B3985" s="78">
        <f>'JMS SHEDULE OF WORKS'!D62</f>
        <v>0</v>
      </c>
      <c r="D3985" s="26">
        <f>'JMS SHEDULE OF WORKS'!F62</f>
        <v>0</v>
      </c>
      <c r="F3985" s="79">
        <f>'JMS SHEDULE OF WORKS'!I62</f>
        <v>0</v>
      </c>
      <c r="H3985" s="13" t="s">
        <v>22</v>
      </c>
      <c r="I3985" s="24">
        <f>'JMS SHEDULE OF WORKS'!G62</f>
        <v>0</v>
      </c>
    </row>
    <row r="3986" spans="1:13" s="2" customFormat="1" ht="13.6">
      <c r="A3986" s="77" t="str">
        <f>'JMS SHEDULE OF WORKS'!A62</f>
        <v>6897/60</v>
      </c>
      <c r="B3986" s="8" t="s">
        <v>3</v>
      </c>
      <c r="C3986" s="2" t="s">
        <v>4</v>
      </c>
      <c r="D3986" s="27" t="s">
        <v>5</v>
      </c>
      <c r="E3986" s="27" t="s">
        <v>5</v>
      </c>
      <c r="F3986" s="27" t="s">
        <v>23</v>
      </c>
      <c r="G3986" s="6" t="s">
        <v>6</v>
      </c>
      <c r="H3986" s="14" t="s">
        <v>7</v>
      </c>
      <c r="I3986" s="6" t="s">
        <v>8</v>
      </c>
      <c r="J3986" s="6"/>
      <c r="K3986" s="6" t="s">
        <v>18</v>
      </c>
      <c r="L3986" s="6" t="s">
        <v>19</v>
      </c>
      <c r="M3986" s="6" t="s">
        <v>20</v>
      </c>
    </row>
    <row r="3987" spans="1:13">
      <c r="A3987" s="30" t="s">
        <v>24</v>
      </c>
      <c r="B3987" s="11"/>
      <c r="C3987" s="12"/>
      <c r="D3987" s="28"/>
      <c r="E3987" s="28"/>
      <c r="F3987" s="28">
        <f t="shared" ref="F3987:F3992" si="1085">SUM(D3987*E3987)</f>
        <v>0</v>
      </c>
      <c r="G3987" s="10"/>
      <c r="H3987" s="15"/>
      <c r="I3987" s="10">
        <f t="shared" ref="I3987:I3992" si="1086">SUM(F3987*G3987)*H3987</f>
        <v>0</v>
      </c>
    </row>
    <row r="3988" spans="1:13">
      <c r="A3988" s="30" t="s">
        <v>24</v>
      </c>
      <c r="B3988" s="11"/>
      <c r="C3988" s="12"/>
      <c r="D3988" s="28"/>
      <c r="E3988" s="28"/>
      <c r="F3988" s="28">
        <f t="shared" si="1085"/>
        <v>0</v>
      </c>
      <c r="G3988" s="10"/>
      <c r="H3988" s="15"/>
      <c r="I3988" s="10">
        <f t="shared" si="1086"/>
        <v>0</v>
      </c>
    </row>
    <row r="3989" spans="1:13">
      <c r="A3989" s="30" t="s">
        <v>24</v>
      </c>
      <c r="B3989" s="11"/>
      <c r="C3989" s="12"/>
      <c r="D3989" s="28"/>
      <c r="E3989" s="28"/>
      <c r="F3989" s="28">
        <f t="shared" si="1085"/>
        <v>0</v>
      </c>
      <c r="G3989" s="10"/>
      <c r="H3989" s="15"/>
      <c r="I3989" s="10">
        <f t="shared" si="1086"/>
        <v>0</v>
      </c>
    </row>
    <row r="3990" spans="1:13">
      <c r="A3990" s="31" t="s">
        <v>25</v>
      </c>
      <c r="B3990" s="11"/>
      <c r="C3990" s="12"/>
      <c r="D3990" s="28"/>
      <c r="E3990" s="28"/>
      <c r="F3990" s="28">
        <f t="shared" si="1085"/>
        <v>0</v>
      </c>
      <c r="G3990" s="10"/>
      <c r="H3990" s="15"/>
      <c r="I3990" s="10">
        <f t="shared" si="1086"/>
        <v>0</v>
      </c>
    </row>
    <row r="3991" spans="1:13">
      <c r="A3991" s="31" t="s">
        <v>25</v>
      </c>
      <c r="B3991" s="11"/>
      <c r="C3991" s="12"/>
      <c r="D3991" s="28"/>
      <c r="E3991" s="28"/>
      <c r="F3991" s="28">
        <f t="shared" si="1085"/>
        <v>0</v>
      </c>
      <c r="G3991" s="10"/>
      <c r="H3991" s="15"/>
      <c r="I3991" s="10">
        <f t="shared" si="1086"/>
        <v>0</v>
      </c>
    </row>
    <row r="3992" spans="1:13">
      <c r="A3992" s="31" t="s">
        <v>25</v>
      </c>
      <c r="B3992" s="11"/>
      <c r="C3992" s="12"/>
      <c r="D3992" s="28"/>
      <c r="E3992" s="28"/>
      <c r="F3992" s="28">
        <f t="shared" si="1085"/>
        <v>0</v>
      </c>
      <c r="G3992" s="10"/>
      <c r="H3992" s="15"/>
      <c r="I3992" s="10">
        <f t="shared" si="1086"/>
        <v>0</v>
      </c>
    </row>
    <row r="3993" spans="1:13">
      <c r="A3993" s="31" t="s">
        <v>39</v>
      </c>
      <c r="B3993" s="11"/>
      <c r="C3993" s="12"/>
      <c r="D3993" s="28"/>
      <c r="E3993" s="28"/>
      <c r="F3993" s="28"/>
      <c r="G3993" s="10"/>
      <c r="H3993" s="15"/>
      <c r="I3993" s="10">
        <f t="shared" ref="I3993:I3995" si="1087">SUM(G3993*H3993)</f>
        <v>0</v>
      </c>
    </row>
    <row r="3994" spans="1:13">
      <c r="A3994" s="31" t="s">
        <v>39</v>
      </c>
      <c r="B3994" s="11"/>
      <c r="C3994" s="12"/>
      <c r="D3994" s="28"/>
      <c r="E3994" s="28"/>
      <c r="F3994" s="28"/>
      <c r="G3994" s="10"/>
      <c r="H3994" s="15"/>
      <c r="I3994" s="10">
        <f t="shared" si="1087"/>
        <v>0</v>
      </c>
    </row>
    <row r="3995" spans="1:13">
      <c r="A3995" s="31" t="s">
        <v>39</v>
      </c>
      <c r="B3995" s="11"/>
      <c r="C3995" s="12"/>
      <c r="D3995" s="28"/>
      <c r="E3995" s="28"/>
      <c r="F3995" s="28"/>
      <c r="G3995" s="10"/>
      <c r="H3995" s="15"/>
      <c r="I3995" s="10">
        <f t="shared" si="1087"/>
        <v>0</v>
      </c>
    </row>
    <row r="3996" spans="1:13">
      <c r="A3996" s="32" t="s">
        <v>28</v>
      </c>
      <c r="B3996" s="11"/>
      <c r="C3996" s="12"/>
      <c r="D3996" s="28"/>
      <c r="E3996" s="28"/>
      <c r="F3996" s="28"/>
      <c r="G3996" s="10"/>
      <c r="H3996" s="15"/>
      <c r="I3996" s="10">
        <f t="shared" ref="I3996:I4014" si="1088">SUM(G3996*H3996)</f>
        <v>0</v>
      </c>
    </row>
    <row r="3997" spans="1:13">
      <c r="A3997" s="32" t="s">
        <v>28</v>
      </c>
      <c r="B3997" s="11"/>
      <c r="C3997" s="12"/>
      <c r="D3997" s="28"/>
      <c r="E3997" s="28"/>
      <c r="F3997" s="28"/>
      <c r="G3997" s="10"/>
      <c r="H3997" s="15"/>
      <c r="I3997" s="10">
        <f t="shared" si="1088"/>
        <v>0</v>
      </c>
    </row>
    <row r="3998" spans="1:13">
      <c r="A3998" s="32" t="s">
        <v>28</v>
      </c>
      <c r="B3998" s="11"/>
      <c r="C3998" s="12"/>
      <c r="D3998" s="28"/>
      <c r="E3998" s="28"/>
      <c r="F3998" s="28"/>
      <c r="G3998" s="10"/>
      <c r="H3998" s="15"/>
      <c r="I3998" s="10">
        <f t="shared" si="1088"/>
        <v>0</v>
      </c>
    </row>
    <row r="3999" spans="1:13">
      <c r="A3999" t="s">
        <v>26</v>
      </c>
      <c r="B3999" s="11"/>
      <c r="C3999" s="12"/>
      <c r="D3999" s="28"/>
      <c r="E3999" s="28"/>
      <c r="F3999" s="28"/>
      <c r="G3999" s="33">
        <v>0.1</v>
      </c>
      <c r="H3999" s="15">
        <f>SUM(I3996:I3998)</f>
        <v>0</v>
      </c>
      <c r="I3999" s="10">
        <f t="shared" si="1088"/>
        <v>0</v>
      </c>
    </row>
    <row r="4000" spans="1:13">
      <c r="B4000" s="11" t="s">
        <v>27</v>
      </c>
      <c r="C4000" s="12"/>
      <c r="D4000" s="28"/>
      <c r="E4000" s="28"/>
      <c r="F4000" s="28"/>
      <c r="G4000" s="10"/>
      <c r="H4000" s="15"/>
      <c r="I4000" s="10">
        <f t="shared" si="1088"/>
        <v>0</v>
      </c>
    </row>
    <row r="4001" spans="2:13">
      <c r="B4001" s="11" t="s">
        <v>13</v>
      </c>
      <c r="C4001" s="12" t="s">
        <v>14</v>
      </c>
      <c r="D4001" s="28" t="s">
        <v>29</v>
      </c>
      <c r="E4001" s="28"/>
      <c r="F4001" s="28">
        <f>SUM(G3987:G3989)</f>
        <v>0</v>
      </c>
      <c r="G4001" s="34">
        <f>SUM(F4001)/20</f>
        <v>0</v>
      </c>
      <c r="H4001" s="23"/>
      <c r="I4001" s="10">
        <f t="shared" si="1088"/>
        <v>0</v>
      </c>
    </row>
    <row r="4002" spans="2:13">
      <c r="B4002" s="11" t="s">
        <v>13</v>
      </c>
      <c r="C4002" s="12" t="s">
        <v>14</v>
      </c>
      <c r="D4002" s="28" t="s">
        <v>30</v>
      </c>
      <c r="E4002" s="28"/>
      <c r="F4002" s="28">
        <f>SUM(G3990:G3992)</f>
        <v>0</v>
      </c>
      <c r="G4002" s="34">
        <f>SUM(F4002)/10</f>
        <v>0</v>
      </c>
      <c r="H4002" s="23"/>
      <c r="I4002" s="10">
        <f t="shared" si="1088"/>
        <v>0</v>
      </c>
    </row>
    <row r="4003" spans="2:13">
      <c r="B4003" s="11" t="s">
        <v>13</v>
      </c>
      <c r="C4003" s="12" t="s">
        <v>14</v>
      </c>
      <c r="D4003" s="28" t="s">
        <v>60</v>
      </c>
      <c r="E4003" s="28"/>
      <c r="F4003" s="81"/>
      <c r="G4003" s="34">
        <f>SUM(F4003)*0.25</f>
        <v>0</v>
      </c>
      <c r="H4003" s="23"/>
      <c r="I4003" s="10">
        <f t="shared" si="1088"/>
        <v>0</v>
      </c>
    </row>
    <row r="4004" spans="2:13">
      <c r="B4004" s="11" t="s">
        <v>13</v>
      </c>
      <c r="C4004" s="12" t="s">
        <v>14</v>
      </c>
      <c r="D4004" s="28"/>
      <c r="E4004" s="28"/>
      <c r="F4004" s="28"/>
      <c r="G4004" s="34"/>
      <c r="H4004" s="23"/>
      <c r="I4004" s="10">
        <f t="shared" si="1088"/>
        <v>0</v>
      </c>
    </row>
    <row r="4005" spans="2:13">
      <c r="B4005" s="11" t="s">
        <v>13</v>
      </c>
      <c r="C4005" s="12" t="s">
        <v>15</v>
      </c>
      <c r="D4005" s="28"/>
      <c r="E4005" s="28"/>
      <c r="F4005" s="28"/>
      <c r="G4005" s="34"/>
      <c r="H4005" s="23"/>
      <c r="I4005" s="10">
        <f t="shared" si="1088"/>
        <v>0</v>
      </c>
    </row>
    <row r="4006" spans="2:13">
      <c r="B4006" s="11" t="s">
        <v>13</v>
      </c>
      <c r="C4006" s="12" t="s">
        <v>15</v>
      </c>
      <c r="D4006" s="28"/>
      <c r="E4006" s="28"/>
      <c r="F4006" s="28"/>
      <c r="G4006" s="34"/>
      <c r="H4006" s="23"/>
      <c r="I4006" s="10">
        <f t="shared" si="1088"/>
        <v>0</v>
      </c>
    </row>
    <row r="4007" spans="2:13">
      <c r="B4007" s="11" t="s">
        <v>13</v>
      </c>
      <c r="C4007" s="12" t="s">
        <v>15</v>
      </c>
      <c r="D4007" s="28"/>
      <c r="E4007" s="28"/>
      <c r="F4007" s="28"/>
      <c r="G4007" s="34"/>
      <c r="H4007" s="23"/>
      <c r="I4007" s="10">
        <f t="shared" si="1088"/>
        <v>0</v>
      </c>
    </row>
    <row r="4008" spans="2:13">
      <c r="B4008" s="11" t="s">
        <v>13</v>
      </c>
      <c r="C4008" s="12" t="s">
        <v>16</v>
      </c>
      <c r="D4008" s="28"/>
      <c r="E4008" s="28"/>
      <c r="F4008" s="28"/>
      <c r="G4008" s="34"/>
      <c r="H4008" s="23"/>
      <c r="I4008" s="10">
        <f t="shared" si="1088"/>
        <v>0</v>
      </c>
    </row>
    <row r="4009" spans="2:13">
      <c r="B4009" s="11" t="s">
        <v>13</v>
      </c>
      <c r="C4009" s="12" t="s">
        <v>16</v>
      </c>
      <c r="D4009" s="28"/>
      <c r="E4009" s="28"/>
      <c r="F4009" s="28"/>
      <c r="G4009" s="34"/>
      <c r="H4009" s="23"/>
      <c r="I4009" s="10">
        <f t="shared" si="1088"/>
        <v>0</v>
      </c>
    </row>
    <row r="4010" spans="2:13">
      <c r="B4010" s="11" t="s">
        <v>21</v>
      </c>
      <c r="C4010" s="12" t="s">
        <v>14</v>
      </c>
      <c r="D4010" s="28"/>
      <c r="E4010" s="28"/>
      <c r="F4010" s="28"/>
      <c r="G4010" s="22">
        <f>SUM(G4001:G4004)</f>
        <v>0</v>
      </c>
      <c r="H4010" s="15">
        <v>37.42</v>
      </c>
      <c r="I4010" s="10">
        <f t="shared" si="1088"/>
        <v>0</v>
      </c>
      <c r="K4010" s="5">
        <f>SUM(G4010)*I3985</f>
        <v>0</v>
      </c>
    </row>
    <row r="4011" spans="2:13">
      <c r="B4011" s="11" t="s">
        <v>21</v>
      </c>
      <c r="C4011" s="12" t="s">
        <v>15</v>
      </c>
      <c r="D4011" s="28"/>
      <c r="E4011" s="28"/>
      <c r="F4011" s="28"/>
      <c r="G4011" s="22">
        <f>SUM(G4005:G4007)</f>
        <v>0</v>
      </c>
      <c r="H4011" s="15">
        <v>37.42</v>
      </c>
      <c r="I4011" s="10">
        <f t="shared" si="1088"/>
        <v>0</v>
      </c>
      <c r="L4011" s="5">
        <f>SUM(G4011)*I3985</f>
        <v>0</v>
      </c>
    </row>
    <row r="4012" spans="2:13">
      <c r="B4012" s="11" t="s">
        <v>21</v>
      </c>
      <c r="C4012" s="12" t="s">
        <v>16</v>
      </c>
      <c r="D4012" s="28"/>
      <c r="E4012" s="28"/>
      <c r="F4012" s="28"/>
      <c r="G4012" s="22">
        <f>SUM(G4008:G4009)</f>
        <v>0</v>
      </c>
      <c r="H4012" s="15">
        <v>37.42</v>
      </c>
      <c r="I4012" s="10">
        <f t="shared" si="1088"/>
        <v>0</v>
      </c>
      <c r="M4012" s="5">
        <f>SUM(G4012)*I3985</f>
        <v>0</v>
      </c>
    </row>
    <row r="4013" spans="2:13">
      <c r="B4013" s="11" t="s">
        <v>13</v>
      </c>
      <c r="C4013" s="12" t="s">
        <v>17</v>
      </c>
      <c r="D4013" s="28"/>
      <c r="E4013" s="28"/>
      <c r="F4013" s="28"/>
      <c r="G4013" s="34"/>
      <c r="H4013" s="15">
        <v>37.42</v>
      </c>
      <c r="I4013" s="10">
        <f t="shared" si="1088"/>
        <v>0</v>
      </c>
      <c r="L4013" s="5">
        <f>SUM(G4013)*I3985</f>
        <v>0</v>
      </c>
    </row>
    <row r="4014" spans="2:13">
      <c r="B4014" s="11" t="s">
        <v>12</v>
      </c>
      <c r="C4014" s="12"/>
      <c r="D4014" s="28"/>
      <c r="E4014" s="28"/>
      <c r="F4014" s="28"/>
      <c r="G4014" s="10"/>
      <c r="H4014" s="15">
        <v>37.42</v>
      </c>
      <c r="I4014" s="10">
        <f t="shared" si="1088"/>
        <v>0</v>
      </c>
    </row>
    <row r="4015" spans="2:13">
      <c r="B4015" s="11" t="s">
        <v>11</v>
      </c>
      <c r="C4015" s="12"/>
      <c r="D4015" s="28"/>
      <c r="E4015" s="28"/>
      <c r="F4015" s="28"/>
      <c r="G4015" s="10">
        <v>1</v>
      </c>
      <c r="H4015" s="15">
        <f>SUM(I3987:I4014)*0.01</f>
        <v>0</v>
      </c>
      <c r="I4015" s="10">
        <f>SUM(G4015*H4015)</f>
        <v>0</v>
      </c>
    </row>
    <row r="4016" spans="2:13" s="2" customFormat="1" ht="13.6">
      <c r="B4016" s="8" t="s">
        <v>10</v>
      </c>
      <c r="D4016" s="27"/>
      <c r="E4016" s="27"/>
      <c r="F4016" s="27"/>
      <c r="G4016" s="6">
        <f>SUM(G4010:G4013)</f>
        <v>0</v>
      </c>
      <c r="H4016" s="14"/>
      <c r="I4016" s="6">
        <f>SUM(I3987:I4015)</f>
        <v>0</v>
      </c>
      <c r="J4016" s="6">
        <f>SUM(I4016)*I3985</f>
        <v>0</v>
      </c>
      <c r="K4016" s="6">
        <f>SUM(K4010:K4015)</f>
        <v>0</v>
      </c>
      <c r="L4016" s="6">
        <f t="shared" ref="L4016" si="1089">SUM(L4010:L4015)</f>
        <v>0</v>
      </c>
      <c r="M4016" s="6">
        <f t="shared" ref="M4016" si="1090">SUM(M4010:M4015)</f>
        <v>0</v>
      </c>
    </row>
    <row r="4017" spans="1:13" ht="15.65">
      <c r="A4017" s="3" t="s">
        <v>9</v>
      </c>
      <c r="B4017" s="78">
        <f>'JMS SHEDULE OF WORKS'!D63</f>
        <v>0</v>
      </c>
      <c r="D4017" s="26">
        <f>'JMS SHEDULE OF WORKS'!F63</f>
        <v>0</v>
      </c>
      <c r="F4017" s="79">
        <f>'JMS SHEDULE OF WORKS'!I63</f>
        <v>0</v>
      </c>
      <c r="H4017" s="13" t="s">
        <v>22</v>
      </c>
      <c r="I4017" s="24">
        <f>'JMS SHEDULE OF WORKS'!G63</f>
        <v>0</v>
      </c>
    </row>
    <row r="4018" spans="1:13" s="2" customFormat="1" ht="13.6">
      <c r="A4018" s="77" t="str">
        <f>'JMS SHEDULE OF WORKS'!A63</f>
        <v>6897/61</v>
      </c>
      <c r="B4018" s="8" t="s">
        <v>3</v>
      </c>
      <c r="C4018" s="2" t="s">
        <v>4</v>
      </c>
      <c r="D4018" s="27" t="s">
        <v>5</v>
      </c>
      <c r="E4018" s="27" t="s">
        <v>5</v>
      </c>
      <c r="F4018" s="27" t="s">
        <v>23</v>
      </c>
      <c r="G4018" s="6" t="s">
        <v>6</v>
      </c>
      <c r="H4018" s="14" t="s">
        <v>7</v>
      </c>
      <c r="I4018" s="6" t="s">
        <v>8</v>
      </c>
      <c r="J4018" s="6"/>
      <c r="K4018" s="6" t="s">
        <v>18</v>
      </c>
      <c r="L4018" s="6" t="s">
        <v>19</v>
      </c>
      <c r="M4018" s="6" t="s">
        <v>20</v>
      </c>
    </row>
    <row r="4019" spans="1:13">
      <c r="A4019" s="30" t="s">
        <v>24</v>
      </c>
      <c r="B4019" s="11"/>
      <c r="C4019" s="12"/>
      <c r="D4019" s="28"/>
      <c r="E4019" s="28"/>
      <c r="F4019" s="28">
        <f t="shared" ref="F4019:F4024" si="1091">SUM(D4019*E4019)</f>
        <v>0</v>
      </c>
      <c r="G4019" s="10"/>
      <c r="H4019" s="15"/>
      <c r="I4019" s="10">
        <f t="shared" ref="I4019:I4024" si="1092">SUM(F4019*G4019)*H4019</f>
        <v>0</v>
      </c>
    </row>
    <row r="4020" spans="1:13">
      <c r="A4020" s="30" t="s">
        <v>24</v>
      </c>
      <c r="B4020" s="11"/>
      <c r="C4020" s="12"/>
      <c r="D4020" s="28"/>
      <c r="E4020" s="28"/>
      <c r="F4020" s="28">
        <f t="shared" si="1091"/>
        <v>0</v>
      </c>
      <c r="G4020" s="10"/>
      <c r="H4020" s="15"/>
      <c r="I4020" s="10">
        <f t="shared" si="1092"/>
        <v>0</v>
      </c>
    </row>
    <row r="4021" spans="1:13">
      <c r="A4021" s="30" t="s">
        <v>24</v>
      </c>
      <c r="B4021" s="11"/>
      <c r="C4021" s="12"/>
      <c r="D4021" s="28"/>
      <c r="E4021" s="28"/>
      <c r="F4021" s="28">
        <f t="shared" si="1091"/>
        <v>0</v>
      </c>
      <c r="G4021" s="10"/>
      <c r="H4021" s="15"/>
      <c r="I4021" s="10">
        <f t="shared" si="1092"/>
        <v>0</v>
      </c>
    </row>
    <row r="4022" spans="1:13">
      <c r="A4022" s="31" t="s">
        <v>25</v>
      </c>
      <c r="B4022" s="11"/>
      <c r="C4022" s="12"/>
      <c r="D4022" s="28"/>
      <c r="E4022" s="28"/>
      <c r="F4022" s="28">
        <f t="shared" si="1091"/>
        <v>0</v>
      </c>
      <c r="G4022" s="10"/>
      <c r="H4022" s="15"/>
      <c r="I4022" s="10">
        <f t="shared" si="1092"/>
        <v>0</v>
      </c>
    </row>
    <row r="4023" spans="1:13">
      <c r="A4023" s="31" t="s">
        <v>25</v>
      </c>
      <c r="B4023" s="11"/>
      <c r="C4023" s="12"/>
      <c r="D4023" s="28"/>
      <c r="E4023" s="28"/>
      <c r="F4023" s="28">
        <f t="shared" si="1091"/>
        <v>0</v>
      </c>
      <c r="G4023" s="10"/>
      <c r="H4023" s="15"/>
      <c r="I4023" s="10">
        <f t="shared" si="1092"/>
        <v>0</v>
      </c>
    </row>
    <row r="4024" spans="1:13">
      <c r="A4024" s="31" t="s">
        <v>25</v>
      </c>
      <c r="B4024" s="11"/>
      <c r="C4024" s="12"/>
      <c r="D4024" s="28"/>
      <c r="E4024" s="28"/>
      <c r="F4024" s="28">
        <f t="shared" si="1091"/>
        <v>0</v>
      </c>
      <c r="G4024" s="10"/>
      <c r="H4024" s="15"/>
      <c r="I4024" s="10">
        <f t="shared" si="1092"/>
        <v>0</v>
      </c>
    </row>
    <row r="4025" spans="1:13">
      <c r="A4025" s="31" t="s">
        <v>39</v>
      </c>
      <c r="B4025" s="11"/>
      <c r="C4025" s="12"/>
      <c r="D4025" s="28"/>
      <c r="E4025" s="28"/>
      <c r="F4025" s="28"/>
      <c r="G4025" s="10"/>
      <c r="H4025" s="15"/>
      <c r="I4025" s="10">
        <f t="shared" ref="I4025:I4027" si="1093">SUM(G4025*H4025)</f>
        <v>0</v>
      </c>
    </row>
    <row r="4026" spans="1:13">
      <c r="A4026" s="31" t="s">
        <v>39</v>
      </c>
      <c r="B4026" s="11"/>
      <c r="C4026" s="12"/>
      <c r="D4026" s="28"/>
      <c r="E4026" s="28"/>
      <c r="F4026" s="28"/>
      <c r="G4026" s="10"/>
      <c r="H4026" s="15"/>
      <c r="I4026" s="10">
        <f t="shared" si="1093"/>
        <v>0</v>
      </c>
    </row>
    <row r="4027" spans="1:13">
      <c r="A4027" s="31" t="s">
        <v>39</v>
      </c>
      <c r="B4027" s="11"/>
      <c r="C4027" s="12"/>
      <c r="D4027" s="28"/>
      <c r="E4027" s="28"/>
      <c r="F4027" s="28"/>
      <c r="G4027" s="10"/>
      <c r="H4027" s="15"/>
      <c r="I4027" s="10">
        <f t="shared" si="1093"/>
        <v>0</v>
      </c>
    </row>
    <row r="4028" spans="1:13">
      <c r="A4028" s="32" t="s">
        <v>28</v>
      </c>
      <c r="B4028" s="11"/>
      <c r="C4028" s="12"/>
      <c r="D4028" s="28"/>
      <c r="E4028" s="28"/>
      <c r="F4028" s="28"/>
      <c r="G4028" s="10"/>
      <c r="H4028" s="15"/>
      <c r="I4028" s="10">
        <f t="shared" ref="I4028:I4046" si="1094">SUM(G4028*H4028)</f>
        <v>0</v>
      </c>
    </row>
    <row r="4029" spans="1:13">
      <c r="A4029" s="32" t="s">
        <v>28</v>
      </c>
      <c r="B4029" s="11"/>
      <c r="C4029" s="12"/>
      <c r="D4029" s="28"/>
      <c r="E4029" s="28"/>
      <c r="F4029" s="28"/>
      <c r="G4029" s="10"/>
      <c r="H4029" s="15"/>
      <c r="I4029" s="10">
        <f t="shared" si="1094"/>
        <v>0</v>
      </c>
    </row>
    <row r="4030" spans="1:13">
      <c r="A4030" s="32" t="s">
        <v>28</v>
      </c>
      <c r="B4030" s="11"/>
      <c r="C4030" s="12"/>
      <c r="D4030" s="28"/>
      <c r="E4030" s="28"/>
      <c r="F4030" s="28"/>
      <c r="G4030" s="10"/>
      <c r="H4030" s="15"/>
      <c r="I4030" s="10">
        <f t="shared" si="1094"/>
        <v>0</v>
      </c>
    </row>
    <row r="4031" spans="1:13">
      <c r="A4031" t="s">
        <v>26</v>
      </c>
      <c r="B4031" s="11"/>
      <c r="C4031" s="12"/>
      <c r="D4031" s="28"/>
      <c r="E4031" s="28"/>
      <c r="F4031" s="28"/>
      <c r="G4031" s="33">
        <v>0.1</v>
      </c>
      <c r="H4031" s="15">
        <f>SUM(I4028:I4030)</f>
        <v>0</v>
      </c>
      <c r="I4031" s="10">
        <f t="shared" si="1094"/>
        <v>0</v>
      </c>
    </row>
    <row r="4032" spans="1:13">
      <c r="B4032" s="11" t="s">
        <v>27</v>
      </c>
      <c r="C4032" s="12"/>
      <c r="D4032" s="28"/>
      <c r="E4032" s="28"/>
      <c r="F4032" s="28"/>
      <c r="G4032" s="10"/>
      <c r="H4032" s="15"/>
      <c r="I4032" s="10">
        <f t="shared" si="1094"/>
        <v>0</v>
      </c>
    </row>
    <row r="4033" spans="2:13">
      <c r="B4033" s="11" t="s">
        <v>13</v>
      </c>
      <c r="C4033" s="12" t="s">
        <v>14</v>
      </c>
      <c r="D4033" s="28" t="s">
        <v>29</v>
      </c>
      <c r="E4033" s="28"/>
      <c r="F4033" s="28">
        <f>SUM(G4019:G4021)</f>
        <v>0</v>
      </c>
      <c r="G4033" s="34">
        <f>SUM(F4033)/20</f>
        <v>0</v>
      </c>
      <c r="H4033" s="23"/>
      <c r="I4033" s="10">
        <f t="shared" si="1094"/>
        <v>0</v>
      </c>
    </row>
    <row r="4034" spans="2:13">
      <c r="B4034" s="11" t="s">
        <v>13</v>
      </c>
      <c r="C4034" s="12" t="s">
        <v>14</v>
      </c>
      <c r="D4034" s="28" t="s">
        <v>30</v>
      </c>
      <c r="E4034" s="28"/>
      <c r="F4034" s="28">
        <f>SUM(G4022:G4024)</f>
        <v>0</v>
      </c>
      <c r="G4034" s="34">
        <f>SUM(F4034)/10</f>
        <v>0</v>
      </c>
      <c r="H4034" s="23"/>
      <c r="I4034" s="10">
        <f t="shared" si="1094"/>
        <v>0</v>
      </c>
    </row>
    <row r="4035" spans="2:13">
      <c r="B4035" s="11" t="s">
        <v>13</v>
      </c>
      <c r="C4035" s="12" t="s">
        <v>14</v>
      </c>
      <c r="D4035" s="28" t="s">
        <v>60</v>
      </c>
      <c r="E4035" s="28"/>
      <c r="F4035" s="81"/>
      <c r="G4035" s="34">
        <f>SUM(F4035)*0.25</f>
        <v>0</v>
      </c>
      <c r="H4035" s="23"/>
      <c r="I4035" s="10">
        <f t="shared" si="1094"/>
        <v>0</v>
      </c>
    </row>
    <row r="4036" spans="2:13">
      <c r="B4036" s="11" t="s">
        <v>13</v>
      </c>
      <c r="C4036" s="12" t="s">
        <v>14</v>
      </c>
      <c r="D4036" s="28"/>
      <c r="E4036" s="28"/>
      <c r="F4036" s="28"/>
      <c r="G4036" s="34"/>
      <c r="H4036" s="23"/>
      <c r="I4036" s="10">
        <f t="shared" si="1094"/>
        <v>0</v>
      </c>
    </row>
    <row r="4037" spans="2:13">
      <c r="B4037" s="11" t="s">
        <v>13</v>
      </c>
      <c r="C4037" s="12" t="s">
        <v>15</v>
      </c>
      <c r="D4037" s="28"/>
      <c r="E4037" s="28"/>
      <c r="F4037" s="28"/>
      <c r="G4037" s="34"/>
      <c r="H4037" s="23"/>
      <c r="I4037" s="10">
        <f t="shared" si="1094"/>
        <v>0</v>
      </c>
    </row>
    <row r="4038" spans="2:13">
      <c r="B4038" s="11" t="s">
        <v>13</v>
      </c>
      <c r="C4038" s="12" t="s">
        <v>15</v>
      </c>
      <c r="D4038" s="28"/>
      <c r="E4038" s="28"/>
      <c r="F4038" s="28"/>
      <c r="G4038" s="34"/>
      <c r="H4038" s="23"/>
      <c r="I4038" s="10">
        <f t="shared" si="1094"/>
        <v>0</v>
      </c>
    </row>
    <row r="4039" spans="2:13">
      <c r="B4039" s="11" t="s">
        <v>13</v>
      </c>
      <c r="C4039" s="12" t="s">
        <v>15</v>
      </c>
      <c r="D4039" s="28"/>
      <c r="E4039" s="28"/>
      <c r="F4039" s="28"/>
      <c r="G4039" s="34"/>
      <c r="H4039" s="23"/>
      <c r="I4039" s="10">
        <f t="shared" si="1094"/>
        <v>0</v>
      </c>
    </row>
    <row r="4040" spans="2:13">
      <c r="B4040" s="11" t="s">
        <v>13</v>
      </c>
      <c r="C4040" s="12" t="s">
        <v>16</v>
      </c>
      <c r="D4040" s="28"/>
      <c r="E4040" s="28"/>
      <c r="F4040" s="28"/>
      <c r="G4040" s="34"/>
      <c r="H4040" s="23"/>
      <c r="I4040" s="10">
        <f t="shared" si="1094"/>
        <v>0</v>
      </c>
    </row>
    <row r="4041" spans="2:13">
      <c r="B4041" s="11" t="s">
        <v>13</v>
      </c>
      <c r="C4041" s="12" t="s">
        <v>16</v>
      </c>
      <c r="D4041" s="28"/>
      <c r="E4041" s="28"/>
      <c r="F4041" s="28"/>
      <c r="G4041" s="34"/>
      <c r="H4041" s="23"/>
      <c r="I4041" s="10">
        <f t="shared" si="1094"/>
        <v>0</v>
      </c>
    </row>
    <row r="4042" spans="2:13">
      <c r="B4042" s="11" t="s">
        <v>21</v>
      </c>
      <c r="C4042" s="12" t="s">
        <v>14</v>
      </c>
      <c r="D4042" s="28"/>
      <c r="E4042" s="28"/>
      <c r="F4042" s="28"/>
      <c r="G4042" s="22">
        <f>SUM(G4033:G4036)</f>
        <v>0</v>
      </c>
      <c r="H4042" s="15">
        <v>37.42</v>
      </c>
      <c r="I4042" s="10">
        <f t="shared" si="1094"/>
        <v>0</v>
      </c>
      <c r="K4042" s="5">
        <f>SUM(G4042)*I4017</f>
        <v>0</v>
      </c>
    </row>
    <row r="4043" spans="2:13">
      <c r="B4043" s="11" t="s">
        <v>21</v>
      </c>
      <c r="C4043" s="12" t="s">
        <v>15</v>
      </c>
      <c r="D4043" s="28"/>
      <c r="E4043" s="28"/>
      <c r="F4043" s="28"/>
      <c r="G4043" s="22">
        <f>SUM(G4037:G4039)</f>
        <v>0</v>
      </c>
      <c r="H4043" s="15">
        <v>37.42</v>
      </c>
      <c r="I4043" s="10">
        <f t="shared" si="1094"/>
        <v>0</v>
      </c>
      <c r="L4043" s="5">
        <f>SUM(G4043)*I4017</f>
        <v>0</v>
      </c>
    </row>
    <row r="4044" spans="2:13">
      <c r="B4044" s="11" t="s">
        <v>21</v>
      </c>
      <c r="C4044" s="12" t="s">
        <v>16</v>
      </c>
      <c r="D4044" s="28"/>
      <c r="E4044" s="28"/>
      <c r="F4044" s="28"/>
      <c r="G4044" s="22">
        <f>SUM(G4040:G4041)</f>
        <v>0</v>
      </c>
      <c r="H4044" s="15">
        <v>37.42</v>
      </c>
      <c r="I4044" s="10">
        <f t="shared" si="1094"/>
        <v>0</v>
      </c>
      <c r="M4044" s="5">
        <f>SUM(G4044)*I4017</f>
        <v>0</v>
      </c>
    </row>
    <row r="4045" spans="2:13">
      <c r="B4045" s="11" t="s">
        <v>13</v>
      </c>
      <c r="C4045" s="12" t="s">
        <v>17</v>
      </c>
      <c r="D4045" s="28"/>
      <c r="E4045" s="28"/>
      <c r="F4045" s="28"/>
      <c r="G4045" s="34"/>
      <c r="H4045" s="15">
        <v>37.42</v>
      </c>
      <c r="I4045" s="10">
        <f t="shared" si="1094"/>
        <v>0</v>
      </c>
      <c r="L4045" s="5">
        <f>SUM(G4045)*I4017</f>
        <v>0</v>
      </c>
    </row>
    <row r="4046" spans="2:13">
      <c r="B4046" s="11" t="s">
        <v>12</v>
      </c>
      <c r="C4046" s="12"/>
      <c r="D4046" s="28"/>
      <c r="E4046" s="28"/>
      <c r="F4046" s="28"/>
      <c r="G4046" s="10"/>
      <c r="H4046" s="15">
        <v>37.42</v>
      </c>
      <c r="I4046" s="10">
        <f t="shared" si="1094"/>
        <v>0</v>
      </c>
    </row>
    <row r="4047" spans="2:13">
      <c r="B4047" s="11" t="s">
        <v>11</v>
      </c>
      <c r="C4047" s="12"/>
      <c r="D4047" s="28"/>
      <c r="E4047" s="28"/>
      <c r="F4047" s="28"/>
      <c r="G4047" s="10">
        <v>1</v>
      </c>
      <c r="H4047" s="15">
        <f>SUM(I4019:I4046)*0.01</f>
        <v>0</v>
      </c>
      <c r="I4047" s="10">
        <f>SUM(G4047*H4047)</f>
        <v>0</v>
      </c>
    </row>
    <row r="4048" spans="2:13" s="2" customFormat="1" ht="13.6">
      <c r="B4048" s="8" t="s">
        <v>10</v>
      </c>
      <c r="D4048" s="27"/>
      <c r="E4048" s="27"/>
      <c r="F4048" s="27"/>
      <c r="G4048" s="6">
        <f>SUM(G4042:G4045)</f>
        <v>0</v>
      </c>
      <c r="H4048" s="14"/>
      <c r="I4048" s="6">
        <f>SUM(I4019:I4047)</f>
        <v>0</v>
      </c>
      <c r="J4048" s="6">
        <f>SUM(I4048)*I4017</f>
        <v>0</v>
      </c>
      <c r="K4048" s="6">
        <f>SUM(K4042:K4047)</f>
        <v>0</v>
      </c>
      <c r="L4048" s="6">
        <f t="shared" ref="L4048" si="1095">SUM(L4042:L4047)</f>
        <v>0</v>
      </c>
      <c r="M4048" s="6">
        <f t="shared" ref="M4048" si="1096">SUM(M4042:M4047)</f>
        <v>0</v>
      </c>
    </row>
    <row r="4049" spans="1:13" ht="15.65">
      <c r="A4049" s="3" t="s">
        <v>9</v>
      </c>
      <c r="B4049" s="78">
        <f>'JMS SHEDULE OF WORKS'!D64</f>
        <v>0</v>
      </c>
      <c r="D4049" s="26">
        <f>'JMS SHEDULE OF WORKS'!F64</f>
        <v>0</v>
      </c>
      <c r="F4049" s="79">
        <f>'JMS SHEDULE OF WORKS'!I64</f>
        <v>0</v>
      </c>
      <c r="H4049" s="13" t="s">
        <v>22</v>
      </c>
      <c r="I4049" s="24">
        <f>'JMS SHEDULE OF WORKS'!G64</f>
        <v>0</v>
      </c>
    </row>
    <row r="4050" spans="1:13" s="2" customFormat="1" ht="13.6">
      <c r="A4050" s="77" t="str">
        <f>'JMS SHEDULE OF WORKS'!A64</f>
        <v>6897/62</v>
      </c>
      <c r="B4050" s="8" t="s">
        <v>3</v>
      </c>
      <c r="C4050" s="2" t="s">
        <v>4</v>
      </c>
      <c r="D4050" s="27" t="s">
        <v>5</v>
      </c>
      <c r="E4050" s="27" t="s">
        <v>5</v>
      </c>
      <c r="F4050" s="27" t="s">
        <v>23</v>
      </c>
      <c r="G4050" s="6" t="s">
        <v>6</v>
      </c>
      <c r="H4050" s="14" t="s">
        <v>7</v>
      </c>
      <c r="I4050" s="6" t="s">
        <v>8</v>
      </c>
      <c r="J4050" s="6"/>
      <c r="K4050" s="6" t="s">
        <v>18</v>
      </c>
      <c r="L4050" s="6" t="s">
        <v>19</v>
      </c>
      <c r="M4050" s="6" t="s">
        <v>20</v>
      </c>
    </row>
    <row r="4051" spans="1:13">
      <c r="A4051" s="30" t="s">
        <v>24</v>
      </c>
      <c r="B4051" s="11"/>
      <c r="C4051" s="12"/>
      <c r="D4051" s="28"/>
      <c r="E4051" s="28"/>
      <c r="F4051" s="28">
        <f t="shared" ref="F4051:F4056" si="1097">SUM(D4051*E4051)</f>
        <v>0</v>
      </c>
      <c r="G4051" s="10"/>
      <c r="H4051" s="15"/>
      <c r="I4051" s="10">
        <f t="shared" ref="I4051:I4056" si="1098">SUM(F4051*G4051)*H4051</f>
        <v>0</v>
      </c>
    </row>
    <row r="4052" spans="1:13">
      <c r="A4052" s="30" t="s">
        <v>24</v>
      </c>
      <c r="B4052" s="11"/>
      <c r="C4052" s="12"/>
      <c r="D4052" s="28"/>
      <c r="E4052" s="28"/>
      <c r="F4052" s="28">
        <f t="shared" si="1097"/>
        <v>0</v>
      </c>
      <c r="G4052" s="10"/>
      <c r="H4052" s="15"/>
      <c r="I4052" s="10">
        <f t="shared" si="1098"/>
        <v>0</v>
      </c>
    </row>
    <row r="4053" spans="1:13">
      <c r="A4053" s="30" t="s">
        <v>24</v>
      </c>
      <c r="B4053" s="11"/>
      <c r="C4053" s="12"/>
      <c r="D4053" s="28"/>
      <c r="E4053" s="28"/>
      <c r="F4053" s="28">
        <f t="shared" si="1097"/>
        <v>0</v>
      </c>
      <c r="G4053" s="10"/>
      <c r="H4053" s="15"/>
      <c r="I4053" s="10">
        <f t="shared" si="1098"/>
        <v>0</v>
      </c>
    </row>
    <row r="4054" spans="1:13">
      <c r="A4054" s="31" t="s">
        <v>25</v>
      </c>
      <c r="B4054" s="11"/>
      <c r="C4054" s="12"/>
      <c r="D4054" s="28"/>
      <c r="E4054" s="28"/>
      <c r="F4054" s="28">
        <f t="shared" si="1097"/>
        <v>0</v>
      </c>
      <c r="G4054" s="10"/>
      <c r="H4054" s="15"/>
      <c r="I4054" s="10">
        <f t="shared" si="1098"/>
        <v>0</v>
      </c>
    </row>
    <row r="4055" spans="1:13">
      <c r="A4055" s="31" t="s">
        <v>25</v>
      </c>
      <c r="B4055" s="11"/>
      <c r="C4055" s="12"/>
      <c r="D4055" s="28"/>
      <c r="E4055" s="28"/>
      <c r="F4055" s="28">
        <f t="shared" si="1097"/>
        <v>0</v>
      </c>
      <c r="G4055" s="10"/>
      <c r="H4055" s="15"/>
      <c r="I4055" s="10">
        <f t="shared" si="1098"/>
        <v>0</v>
      </c>
    </row>
    <row r="4056" spans="1:13">
      <c r="A4056" s="31" t="s">
        <v>25</v>
      </c>
      <c r="B4056" s="11"/>
      <c r="C4056" s="12"/>
      <c r="D4056" s="28"/>
      <c r="E4056" s="28"/>
      <c r="F4056" s="28">
        <f t="shared" si="1097"/>
        <v>0</v>
      </c>
      <c r="G4056" s="10"/>
      <c r="H4056" s="15"/>
      <c r="I4056" s="10">
        <f t="shared" si="1098"/>
        <v>0</v>
      </c>
    </row>
    <row r="4057" spans="1:13">
      <c r="A4057" s="31" t="s">
        <v>39</v>
      </c>
      <c r="B4057" s="11"/>
      <c r="C4057" s="12"/>
      <c r="D4057" s="28"/>
      <c r="E4057" s="28"/>
      <c r="F4057" s="28"/>
      <c r="G4057" s="10"/>
      <c r="H4057" s="15"/>
      <c r="I4057" s="10">
        <f t="shared" ref="I4057:I4059" si="1099">SUM(G4057*H4057)</f>
        <v>0</v>
      </c>
    </row>
    <row r="4058" spans="1:13">
      <c r="A4058" s="31" t="s">
        <v>39</v>
      </c>
      <c r="B4058" s="11"/>
      <c r="C4058" s="12"/>
      <c r="D4058" s="28"/>
      <c r="E4058" s="28"/>
      <c r="F4058" s="28"/>
      <c r="G4058" s="10"/>
      <c r="H4058" s="15"/>
      <c r="I4058" s="10">
        <f t="shared" si="1099"/>
        <v>0</v>
      </c>
    </row>
    <row r="4059" spans="1:13">
      <c r="A4059" s="31" t="s">
        <v>39</v>
      </c>
      <c r="B4059" s="11"/>
      <c r="C4059" s="12"/>
      <c r="D4059" s="28"/>
      <c r="E4059" s="28"/>
      <c r="F4059" s="28"/>
      <c r="G4059" s="10"/>
      <c r="H4059" s="15"/>
      <c r="I4059" s="10">
        <f t="shared" si="1099"/>
        <v>0</v>
      </c>
    </row>
    <row r="4060" spans="1:13">
      <c r="A4060" s="32" t="s">
        <v>28</v>
      </c>
      <c r="B4060" s="11"/>
      <c r="C4060" s="12"/>
      <c r="D4060" s="28"/>
      <c r="E4060" s="28"/>
      <c r="F4060" s="28"/>
      <c r="G4060" s="10"/>
      <c r="H4060" s="15"/>
      <c r="I4060" s="10">
        <f t="shared" ref="I4060:I4078" si="1100">SUM(G4060*H4060)</f>
        <v>0</v>
      </c>
    </row>
    <row r="4061" spans="1:13">
      <c r="A4061" s="32" t="s">
        <v>28</v>
      </c>
      <c r="B4061" s="11"/>
      <c r="C4061" s="12"/>
      <c r="D4061" s="28"/>
      <c r="E4061" s="28"/>
      <c r="F4061" s="28"/>
      <c r="G4061" s="10"/>
      <c r="H4061" s="15"/>
      <c r="I4061" s="10">
        <f t="shared" si="1100"/>
        <v>0</v>
      </c>
    </row>
    <row r="4062" spans="1:13">
      <c r="A4062" s="32" t="s">
        <v>28</v>
      </c>
      <c r="B4062" s="11"/>
      <c r="C4062" s="12"/>
      <c r="D4062" s="28"/>
      <c r="E4062" s="28"/>
      <c r="F4062" s="28"/>
      <c r="G4062" s="10"/>
      <c r="H4062" s="15"/>
      <c r="I4062" s="10">
        <f t="shared" si="1100"/>
        <v>0</v>
      </c>
    </row>
    <row r="4063" spans="1:13">
      <c r="A4063" t="s">
        <v>26</v>
      </c>
      <c r="B4063" s="11"/>
      <c r="C4063" s="12"/>
      <c r="D4063" s="28"/>
      <c r="E4063" s="28"/>
      <c r="F4063" s="28"/>
      <c r="G4063" s="33">
        <v>0.1</v>
      </c>
      <c r="H4063" s="15">
        <f>SUM(I4060:I4062)</f>
        <v>0</v>
      </c>
      <c r="I4063" s="10">
        <f t="shared" si="1100"/>
        <v>0</v>
      </c>
    </row>
    <row r="4064" spans="1:13">
      <c r="B4064" s="11" t="s">
        <v>27</v>
      </c>
      <c r="C4064" s="12"/>
      <c r="D4064" s="28"/>
      <c r="E4064" s="28"/>
      <c r="F4064" s="28"/>
      <c r="G4064" s="10"/>
      <c r="H4064" s="15"/>
      <c r="I4064" s="10">
        <f t="shared" si="1100"/>
        <v>0</v>
      </c>
    </row>
    <row r="4065" spans="2:13">
      <c r="B4065" s="11" t="s">
        <v>13</v>
      </c>
      <c r="C4065" s="12" t="s">
        <v>14</v>
      </c>
      <c r="D4065" s="28" t="s">
        <v>29</v>
      </c>
      <c r="E4065" s="28"/>
      <c r="F4065" s="28">
        <f>SUM(G4051:G4053)</f>
        <v>0</v>
      </c>
      <c r="G4065" s="34">
        <f>SUM(F4065)/20</f>
        <v>0</v>
      </c>
      <c r="H4065" s="23"/>
      <c r="I4065" s="10">
        <f t="shared" si="1100"/>
        <v>0</v>
      </c>
    </row>
    <row r="4066" spans="2:13">
      <c r="B4066" s="11" t="s">
        <v>13</v>
      </c>
      <c r="C4066" s="12" t="s">
        <v>14</v>
      </c>
      <c r="D4066" s="28" t="s">
        <v>30</v>
      </c>
      <c r="E4066" s="28"/>
      <c r="F4066" s="28">
        <f>SUM(G4054:G4056)</f>
        <v>0</v>
      </c>
      <c r="G4066" s="34">
        <f>SUM(F4066)/10</f>
        <v>0</v>
      </c>
      <c r="H4066" s="23"/>
      <c r="I4066" s="10">
        <f t="shared" si="1100"/>
        <v>0</v>
      </c>
    </row>
    <row r="4067" spans="2:13">
      <c r="B4067" s="11" t="s">
        <v>13</v>
      </c>
      <c r="C4067" s="12" t="s">
        <v>14</v>
      </c>
      <c r="D4067" s="28" t="s">
        <v>60</v>
      </c>
      <c r="E4067" s="28"/>
      <c r="F4067" s="81"/>
      <c r="G4067" s="34">
        <f>SUM(F4067)*0.25</f>
        <v>0</v>
      </c>
      <c r="H4067" s="23"/>
      <c r="I4067" s="10">
        <f t="shared" si="1100"/>
        <v>0</v>
      </c>
    </row>
    <row r="4068" spans="2:13">
      <c r="B4068" s="11" t="s">
        <v>13</v>
      </c>
      <c r="C4068" s="12" t="s">
        <v>14</v>
      </c>
      <c r="D4068" s="28"/>
      <c r="E4068" s="28"/>
      <c r="F4068" s="28"/>
      <c r="G4068" s="34"/>
      <c r="H4068" s="23"/>
      <c r="I4068" s="10">
        <f t="shared" si="1100"/>
        <v>0</v>
      </c>
    </row>
    <row r="4069" spans="2:13">
      <c r="B4069" s="11" t="s">
        <v>13</v>
      </c>
      <c r="C4069" s="12" t="s">
        <v>15</v>
      </c>
      <c r="D4069" s="28"/>
      <c r="E4069" s="28"/>
      <c r="F4069" s="28"/>
      <c r="G4069" s="34"/>
      <c r="H4069" s="23"/>
      <c r="I4069" s="10">
        <f t="shared" si="1100"/>
        <v>0</v>
      </c>
    </row>
    <row r="4070" spans="2:13">
      <c r="B4070" s="11" t="s">
        <v>13</v>
      </c>
      <c r="C4070" s="12" t="s">
        <v>15</v>
      </c>
      <c r="D4070" s="28"/>
      <c r="E4070" s="28"/>
      <c r="F4070" s="28"/>
      <c r="G4070" s="34"/>
      <c r="H4070" s="23"/>
      <c r="I4070" s="10">
        <f t="shared" si="1100"/>
        <v>0</v>
      </c>
    </row>
    <row r="4071" spans="2:13">
      <c r="B4071" s="11" t="s">
        <v>13</v>
      </c>
      <c r="C4071" s="12" t="s">
        <v>15</v>
      </c>
      <c r="D4071" s="28"/>
      <c r="E4071" s="28"/>
      <c r="F4071" s="28"/>
      <c r="G4071" s="34"/>
      <c r="H4071" s="23"/>
      <c r="I4071" s="10">
        <f t="shared" si="1100"/>
        <v>0</v>
      </c>
    </row>
    <row r="4072" spans="2:13">
      <c r="B4072" s="11" t="s">
        <v>13</v>
      </c>
      <c r="C4072" s="12" t="s">
        <v>16</v>
      </c>
      <c r="D4072" s="28"/>
      <c r="E4072" s="28"/>
      <c r="F4072" s="28"/>
      <c r="G4072" s="34"/>
      <c r="H4072" s="23"/>
      <c r="I4072" s="10">
        <f t="shared" si="1100"/>
        <v>0</v>
      </c>
    </row>
    <row r="4073" spans="2:13">
      <c r="B4073" s="11" t="s">
        <v>13</v>
      </c>
      <c r="C4073" s="12" t="s">
        <v>16</v>
      </c>
      <c r="D4073" s="28"/>
      <c r="E4073" s="28"/>
      <c r="F4073" s="28"/>
      <c r="G4073" s="34"/>
      <c r="H4073" s="23"/>
      <c r="I4073" s="10">
        <f t="shared" si="1100"/>
        <v>0</v>
      </c>
    </row>
    <row r="4074" spans="2:13">
      <c r="B4074" s="11" t="s">
        <v>21</v>
      </c>
      <c r="C4074" s="12" t="s">
        <v>14</v>
      </c>
      <c r="D4074" s="28"/>
      <c r="E4074" s="28"/>
      <c r="F4074" s="28"/>
      <c r="G4074" s="22">
        <f>SUM(G4065:G4068)</f>
        <v>0</v>
      </c>
      <c r="H4074" s="15">
        <v>37.42</v>
      </c>
      <c r="I4074" s="10">
        <f t="shared" si="1100"/>
        <v>0</v>
      </c>
      <c r="K4074" s="5">
        <f>SUM(G4074)*I4049</f>
        <v>0</v>
      </c>
    </row>
    <row r="4075" spans="2:13">
      <c r="B4075" s="11" t="s">
        <v>21</v>
      </c>
      <c r="C4075" s="12" t="s">
        <v>15</v>
      </c>
      <c r="D4075" s="28"/>
      <c r="E4075" s="28"/>
      <c r="F4075" s="28"/>
      <c r="G4075" s="22">
        <f>SUM(G4069:G4071)</f>
        <v>0</v>
      </c>
      <c r="H4075" s="15">
        <v>37.42</v>
      </c>
      <c r="I4075" s="10">
        <f t="shared" si="1100"/>
        <v>0</v>
      </c>
      <c r="L4075" s="5">
        <f>SUM(G4075)*I4049</f>
        <v>0</v>
      </c>
    </row>
    <row r="4076" spans="2:13">
      <c r="B4076" s="11" t="s">
        <v>21</v>
      </c>
      <c r="C4076" s="12" t="s">
        <v>16</v>
      </c>
      <c r="D4076" s="28"/>
      <c r="E4076" s="28"/>
      <c r="F4076" s="28"/>
      <c r="G4076" s="22">
        <f>SUM(G4072:G4073)</f>
        <v>0</v>
      </c>
      <c r="H4076" s="15">
        <v>37.42</v>
      </c>
      <c r="I4076" s="10">
        <f t="shared" si="1100"/>
        <v>0</v>
      </c>
      <c r="M4076" s="5">
        <f>SUM(G4076)*I4049</f>
        <v>0</v>
      </c>
    </row>
    <row r="4077" spans="2:13">
      <c r="B4077" s="11" t="s">
        <v>13</v>
      </c>
      <c r="C4077" s="12" t="s">
        <v>17</v>
      </c>
      <c r="D4077" s="28"/>
      <c r="E4077" s="28"/>
      <c r="F4077" s="28"/>
      <c r="G4077" s="34"/>
      <c r="H4077" s="15">
        <v>37.42</v>
      </c>
      <c r="I4077" s="10">
        <f t="shared" si="1100"/>
        <v>0</v>
      </c>
      <c r="L4077" s="5">
        <f>SUM(G4077)*I4049</f>
        <v>0</v>
      </c>
    </row>
    <row r="4078" spans="2:13">
      <c r="B4078" s="11" t="s">
        <v>12</v>
      </c>
      <c r="C4078" s="12"/>
      <c r="D4078" s="28"/>
      <c r="E4078" s="28"/>
      <c r="F4078" s="28"/>
      <c r="G4078" s="10"/>
      <c r="H4078" s="15">
        <v>37.42</v>
      </c>
      <c r="I4078" s="10">
        <f t="shared" si="1100"/>
        <v>0</v>
      </c>
    </row>
    <row r="4079" spans="2:13">
      <c r="B4079" s="11" t="s">
        <v>11</v>
      </c>
      <c r="C4079" s="12"/>
      <c r="D4079" s="28"/>
      <c r="E4079" s="28"/>
      <c r="F4079" s="28"/>
      <c r="G4079" s="10">
        <v>1</v>
      </c>
      <c r="H4079" s="15">
        <f>SUM(I4051:I4078)*0.01</f>
        <v>0</v>
      </c>
      <c r="I4079" s="10">
        <f>SUM(G4079*H4079)</f>
        <v>0</v>
      </c>
    </row>
    <row r="4080" spans="2:13" s="2" customFormat="1" ht="13.6">
      <c r="B4080" s="8" t="s">
        <v>10</v>
      </c>
      <c r="D4080" s="27"/>
      <c r="E4080" s="27"/>
      <c r="F4080" s="27"/>
      <c r="G4080" s="6">
        <f>SUM(G4074:G4077)</f>
        <v>0</v>
      </c>
      <c r="H4080" s="14"/>
      <c r="I4080" s="6">
        <f>SUM(I4051:I4079)</f>
        <v>0</v>
      </c>
      <c r="J4080" s="6">
        <f>SUM(I4080)*I4049</f>
        <v>0</v>
      </c>
      <c r="K4080" s="6">
        <f>SUM(K4074:K4079)</f>
        <v>0</v>
      </c>
      <c r="L4080" s="6">
        <f t="shared" ref="L4080" si="1101">SUM(L4074:L4079)</f>
        <v>0</v>
      </c>
      <c r="M4080" s="6">
        <f t="shared" ref="M4080" si="1102">SUM(M4074:M4079)</f>
        <v>0</v>
      </c>
    </row>
    <row r="4081" spans="1:13" ht="15.65">
      <c r="A4081" s="3" t="s">
        <v>9</v>
      </c>
      <c r="B4081" s="78">
        <f>'JMS SHEDULE OF WORKS'!D65</f>
        <v>0</v>
      </c>
      <c r="D4081" s="26">
        <f>'JMS SHEDULE OF WORKS'!F65</f>
        <v>0</v>
      </c>
      <c r="F4081" s="79">
        <f>'JMS SHEDULE OF WORKS'!I65</f>
        <v>0</v>
      </c>
      <c r="H4081" s="13" t="s">
        <v>22</v>
      </c>
      <c r="I4081" s="24">
        <f>'JMS SHEDULE OF WORKS'!G65</f>
        <v>0</v>
      </c>
    </row>
    <row r="4082" spans="1:13" s="2" customFormat="1" ht="13.6">
      <c r="A4082" s="77" t="str">
        <f>'JMS SHEDULE OF WORKS'!A65</f>
        <v>6897/63</v>
      </c>
      <c r="B4082" s="8" t="s">
        <v>3</v>
      </c>
      <c r="C4082" s="2" t="s">
        <v>4</v>
      </c>
      <c r="D4082" s="27" t="s">
        <v>5</v>
      </c>
      <c r="E4082" s="27" t="s">
        <v>5</v>
      </c>
      <c r="F4082" s="27" t="s">
        <v>23</v>
      </c>
      <c r="G4082" s="6" t="s">
        <v>6</v>
      </c>
      <c r="H4082" s="14" t="s">
        <v>7</v>
      </c>
      <c r="I4082" s="6" t="s">
        <v>8</v>
      </c>
      <c r="J4082" s="6"/>
      <c r="K4082" s="6" t="s">
        <v>18</v>
      </c>
      <c r="L4082" s="6" t="s">
        <v>19</v>
      </c>
      <c r="M4082" s="6" t="s">
        <v>20</v>
      </c>
    </row>
    <row r="4083" spans="1:13">
      <c r="A4083" s="30" t="s">
        <v>24</v>
      </c>
      <c r="B4083" s="11"/>
      <c r="C4083" s="12"/>
      <c r="D4083" s="28"/>
      <c r="E4083" s="28"/>
      <c r="F4083" s="28">
        <f t="shared" ref="F4083:F4088" si="1103">SUM(D4083*E4083)</f>
        <v>0</v>
      </c>
      <c r="G4083" s="10"/>
      <c r="H4083" s="15"/>
      <c r="I4083" s="10">
        <f t="shared" ref="I4083:I4088" si="1104">SUM(F4083*G4083)*H4083</f>
        <v>0</v>
      </c>
    </row>
    <row r="4084" spans="1:13">
      <c r="A4084" s="30" t="s">
        <v>24</v>
      </c>
      <c r="B4084" s="11"/>
      <c r="C4084" s="12"/>
      <c r="D4084" s="28"/>
      <c r="E4084" s="28"/>
      <c r="F4084" s="28">
        <f t="shared" si="1103"/>
        <v>0</v>
      </c>
      <c r="G4084" s="10"/>
      <c r="H4084" s="15"/>
      <c r="I4084" s="10">
        <f t="shared" si="1104"/>
        <v>0</v>
      </c>
    </row>
    <row r="4085" spans="1:13">
      <c r="A4085" s="30" t="s">
        <v>24</v>
      </c>
      <c r="B4085" s="11"/>
      <c r="C4085" s="12"/>
      <c r="D4085" s="28"/>
      <c r="E4085" s="28"/>
      <c r="F4085" s="28">
        <f t="shared" si="1103"/>
        <v>0</v>
      </c>
      <c r="G4085" s="10"/>
      <c r="H4085" s="15"/>
      <c r="I4085" s="10">
        <f t="shared" si="1104"/>
        <v>0</v>
      </c>
    </row>
    <row r="4086" spans="1:13">
      <c r="A4086" s="31" t="s">
        <v>25</v>
      </c>
      <c r="B4086" s="11"/>
      <c r="C4086" s="12"/>
      <c r="D4086" s="28"/>
      <c r="E4086" s="28"/>
      <c r="F4086" s="28">
        <f t="shared" si="1103"/>
        <v>0</v>
      </c>
      <c r="G4086" s="10"/>
      <c r="H4086" s="15"/>
      <c r="I4086" s="10">
        <f t="shared" si="1104"/>
        <v>0</v>
      </c>
    </row>
    <row r="4087" spans="1:13">
      <c r="A4087" s="31" t="s">
        <v>25</v>
      </c>
      <c r="B4087" s="11"/>
      <c r="C4087" s="12"/>
      <c r="D4087" s="28"/>
      <c r="E4087" s="28"/>
      <c r="F4087" s="28">
        <f t="shared" si="1103"/>
        <v>0</v>
      </c>
      <c r="G4087" s="10"/>
      <c r="H4087" s="15"/>
      <c r="I4087" s="10">
        <f t="shared" si="1104"/>
        <v>0</v>
      </c>
    </row>
    <row r="4088" spans="1:13">
      <c r="A4088" s="31" t="s">
        <v>25</v>
      </c>
      <c r="B4088" s="11"/>
      <c r="C4088" s="12"/>
      <c r="D4088" s="28"/>
      <c r="E4088" s="28"/>
      <c r="F4088" s="28">
        <f t="shared" si="1103"/>
        <v>0</v>
      </c>
      <c r="G4088" s="10"/>
      <c r="H4088" s="15"/>
      <c r="I4088" s="10">
        <f t="shared" si="1104"/>
        <v>0</v>
      </c>
    </row>
    <row r="4089" spans="1:13">
      <c r="A4089" s="31" t="s">
        <v>39</v>
      </c>
      <c r="B4089" s="11"/>
      <c r="C4089" s="12"/>
      <c r="D4089" s="28"/>
      <c r="E4089" s="28"/>
      <c r="F4089" s="28"/>
      <c r="G4089" s="10"/>
      <c r="H4089" s="15"/>
      <c r="I4089" s="10">
        <f t="shared" ref="I4089:I4091" si="1105">SUM(G4089*H4089)</f>
        <v>0</v>
      </c>
    </row>
    <row r="4090" spans="1:13">
      <c r="A4090" s="31" t="s">
        <v>39</v>
      </c>
      <c r="B4090" s="11"/>
      <c r="C4090" s="12"/>
      <c r="D4090" s="28"/>
      <c r="E4090" s="28"/>
      <c r="F4090" s="28"/>
      <c r="G4090" s="10"/>
      <c r="H4090" s="15"/>
      <c r="I4090" s="10">
        <f t="shared" si="1105"/>
        <v>0</v>
      </c>
    </row>
    <row r="4091" spans="1:13">
      <c r="A4091" s="31" t="s">
        <v>39</v>
      </c>
      <c r="B4091" s="11"/>
      <c r="C4091" s="12"/>
      <c r="D4091" s="28"/>
      <c r="E4091" s="28"/>
      <c r="F4091" s="28"/>
      <c r="G4091" s="10"/>
      <c r="H4091" s="15"/>
      <c r="I4091" s="10">
        <f t="shared" si="1105"/>
        <v>0</v>
      </c>
    </row>
    <row r="4092" spans="1:13">
      <c r="A4092" s="32" t="s">
        <v>28</v>
      </c>
      <c r="B4092" s="11"/>
      <c r="C4092" s="12"/>
      <c r="D4092" s="28"/>
      <c r="E4092" s="28"/>
      <c r="F4092" s="28"/>
      <c r="G4092" s="10"/>
      <c r="H4092" s="15"/>
      <c r="I4092" s="10">
        <f t="shared" ref="I4092:I4110" si="1106">SUM(G4092*H4092)</f>
        <v>0</v>
      </c>
    </row>
    <row r="4093" spans="1:13">
      <c r="A4093" s="32" t="s">
        <v>28</v>
      </c>
      <c r="B4093" s="11"/>
      <c r="C4093" s="12"/>
      <c r="D4093" s="28"/>
      <c r="E4093" s="28"/>
      <c r="F4093" s="28"/>
      <c r="G4093" s="10"/>
      <c r="H4093" s="15"/>
      <c r="I4093" s="10">
        <f t="shared" si="1106"/>
        <v>0</v>
      </c>
    </row>
    <row r="4094" spans="1:13">
      <c r="A4094" s="32" t="s">
        <v>28</v>
      </c>
      <c r="B4094" s="11"/>
      <c r="C4094" s="12"/>
      <c r="D4094" s="28"/>
      <c r="E4094" s="28"/>
      <c r="F4094" s="28"/>
      <c r="G4094" s="10"/>
      <c r="H4094" s="15"/>
      <c r="I4094" s="10">
        <f t="shared" si="1106"/>
        <v>0</v>
      </c>
    </row>
    <row r="4095" spans="1:13">
      <c r="A4095" t="s">
        <v>26</v>
      </c>
      <c r="B4095" s="11"/>
      <c r="C4095" s="12"/>
      <c r="D4095" s="28"/>
      <c r="E4095" s="28"/>
      <c r="F4095" s="28"/>
      <c r="G4095" s="33">
        <v>0.1</v>
      </c>
      <c r="H4095" s="15">
        <f>SUM(I4092:I4094)</f>
        <v>0</v>
      </c>
      <c r="I4095" s="10">
        <f t="shared" si="1106"/>
        <v>0</v>
      </c>
    </row>
    <row r="4096" spans="1:13">
      <c r="B4096" s="11" t="s">
        <v>27</v>
      </c>
      <c r="C4096" s="12"/>
      <c r="D4096" s="28"/>
      <c r="E4096" s="28"/>
      <c r="F4096" s="28"/>
      <c r="G4096" s="10"/>
      <c r="H4096" s="15"/>
      <c r="I4096" s="10">
        <f t="shared" si="1106"/>
        <v>0</v>
      </c>
    </row>
    <row r="4097" spans="2:13">
      <c r="B4097" s="11" t="s">
        <v>13</v>
      </c>
      <c r="C4097" s="12" t="s">
        <v>14</v>
      </c>
      <c r="D4097" s="28" t="s">
        <v>29</v>
      </c>
      <c r="E4097" s="28"/>
      <c r="F4097" s="28">
        <f>SUM(G4083:G4085)</f>
        <v>0</v>
      </c>
      <c r="G4097" s="34">
        <f>SUM(F4097)/20</f>
        <v>0</v>
      </c>
      <c r="H4097" s="23"/>
      <c r="I4097" s="10">
        <f t="shared" si="1106"/>
        <v>0</v>
      </c>
    </row>
    <row r="4098" spans="2:13">
      <c r="B4098" s="11" t="s">
        <v>13</v>
      </c>
      <c r="C4098" s="12" t="s">
        <v>14</v>
      </c>
      <c r="D4098" s="28" t="s">
        <v>30</v>
      </c>
      <c r="E4098" s="28"/>
      <c r="F4098" s="28">
        <f>SUM(G4086:G4088)</f>
        <v>0</v>
      </c>
      <c r="G4098" s="34">
        <f>SUM(F4098)/10</f>
        <v>0</v>
      </c>
      <c r="H4098" s="23"/>
      <c r="I4098" s="10">
        <f t="shared" si="1106"/>
        <v>0</v>
      </c>
    </row>
    <row r="4099" spans="2:13">
      <c r="B4099" s="11" t="s">
        <v>13</v>
      </c>
      <c r="C4099" s="12" t="s">
        <v>14</v>
      </c>
      <c r="D4099" s="28" t="s">
        <v>60</v>
      </c>
      <c r="E4099" s="28"/>
      <c r="F4099" s="81"/>
      <c r="G4099" s="34">
        <f>SUM(F4099)*0.25</f>
        <v>0</v>
      </c>
      <c r="H4099" s="23"/>
      <c r="I4099" s="10">
        <f t="shared" si="1106"/>
        <v>0</v>
      </c>
    </row>
    <row r="4100" spans="2:13">
      <c r="B4100" s="11" t="s">
        <v>13</v>
      </c>
      <c r="C4100" s="12" t="s">
        <v>14</v>
      </c>
      <c r="D4100" s="28"/>
      <c r="E4100" s="28"/>
      <c r="F4100" s="28"/>
      <c r="G4100" s="34"/>
      <c r="H4100" s="23"/>
      <c r="I4100" s="10">
        <f t="shared" si="1106"/>
        <v>0</v>
      </c>
    </row>
    <row r="4101" spans="2:13">
      <c r="B4101" s="11" t="s">
        <v>13</v>
      </c>
      <c r="C4101" s="12" t="s">
        <v>15</v>
      </c>
      <c r="D4101" s="28"/>
      <c r="E4101" s="28"/>
      <c r="F4101" s="28"/>
      <c r="G4101" s="34"/>
      <c r="H4101" s="23"/>
      <c r="I4101" s="10">
        <f t="shared" si="1106"/>
        <v>0</v>
      </c>
    </row>
    <row r="4102" spans="2:13">
      <c r="B4102" s="11" t="s">
        <v>13</v>
      </c>
      <c r="C4102" s="12" t="s">
        <v>15</v>
      </c>
      <c r="D4102" s="28"/>
      <c r="E4102" s="28"/>
      <c r="F4102" s="28"/>
      <c r="G4102" s="34"/>
      <c r="H4102" s="23"/>
      <c r="I4102" s="10">
        <f t="shared" si="1106"/>
        <v>0</v>
      </c>
    </row>
    <row r="4103" spans="2:13">
      <c r="B4103" s="11" t="s">
        <v>13</v>
      </c>
      <c r="C4103" s="12" t="s">
        <v>15</v>
      </c>
      <c r="D4103" s="28"/>
      <c r="E4103" s="28"/>
      <c r="F4103" s="28"/>
      <c r="G4103" s="34"/>
      <c r="H4103" s="23"/>
      <c r="I4103" s="10">
        <f t="shared" si="1106"/>
        <v>0</v>
      </c>
    </row>
    <row r="4104" spans="2:13">
      <c r="B4104" s="11" t="s">
        <v>13</v>
      </c>
      <c r="C4104" s="12" t="s">
        <v>16</v>
      </c>
      <c r="D4104" s="28"/>
      <c r="E4104" s="28"/>
      <c r="F4104" s="28"/>
      <c r="G4104" s="34"/>
      <c r="H4104" s="23"/>
      <c r="I4104" s="10">
        <f t="shared" si="1106"/>
        <v>0</v>
      </c>
    </row>
    <row r="4105" spans="2:13">
      <c r="B4105" s="11" t="s">
        <v>13</v>
      </c>
      <c r="C4105" s="12" t="s">
        <v>16</v>
      </c>
      <c r="D4105" s="28"/>
      <c r="E4105" s="28"/>
      <c r="F4105" s="28"/>
      <c r="G4105" s="34"/>
      <c r="H4105" s="23"/>
      <c r="I4105" s="10">
        <f t="shared" si="1106"/>
        <v>0</v>
      </c>
    </row>
    <row r="4106" spans="2:13">
      <c r="B4106" s="11" t="s">
        <v>21</v>
      </c>
      <c r="C4106" s="12" t="s">
        <v>14</v>
      </c>
      <c r="D4106" s="28"/>
      <c r="E4106" s="28"/>
      <c r="F4106" s="28"/>
      <c r="G4106" s="22">
        <f>SUM(G4097:G4100)</f>
        <v>0</v>
      </c>
      <c r="H4106" s="15">
        <v>37.42</v>
      </c>
      <c r="I4106" s="10">
        <f t="shared" si="1106"/>
        <v>0</v>
      </c>
      <c r="K4106" s="5">
        <f>SUM(G4106)*I4081</f>
        <v>0</v>
      </c>
    </row>
    <row r="4107" spans="2:13">
      <c r="B4107" s="11" t="s">
        <v>21</v>
      </c>
      <c r="C4107" s="12" t="s">
        <v>15</v>
      </c>
      <c r="D4107" s="28"/>
      <c r="E4107" s="28"/>
      <c r="F4107" s="28"/>
      <c r="G4107" s="22">
        <f>SUM(G4101:G4103)</f>
        <v>0</v>
      </c>
      <c r="H4107" s="15">
        <v>37.42</v>
      </c>
      <c r="I4107" s="10">
        <f t="shared" si="1106"/>
        <v>0</v>
      </c>
      <c r="L4107" s="5">
        <f>SUM(G4107)*I4081</f>
        <v>0</v>
      </c>
    </row>
    <row r="4108" spans="2:13">
      <c r="B4108" s="11" t="s">
        <v>21</v>
      </c>
      <c r="C4108" s="12" t="s">
        <v>16</v>
      </c>
      <c r="D4108" s="28"/>
      <c r="E4108" s="28"/>
      <c r="F4108" s="28"/>
      <c r="G4108" s="22">
        <f>SUM(G4104:G4105)</f>
        <v>0</v>
      </c>
      <c r="H4108" s="15">
        <v>37.42</v>
      </c>
      <c r="I4108" s="10">
        <f t="shared" si="1106"/>
        <v>0</v>
      </c>
      <c r="M4108" s="5">
        <f>SUM(G4108)*I4081</f>
        <v>0</v>
      </c>
    </row>
    <row r="4109" spans="2:13">
      <c r="B4109" s="11" t="s">
        <v>13</v>
      </c>
      <c r="C4109" s="12" t="s">
        <v>17</v>
      </c>
      <c r="D4109" s="28"/>
      <c r="E4109" s="28"/>
      <c r="F4109" s="28"/>
      <c r="G4109" s="34"/>
      <c r="H4109" s="15">
        <v>37.42</v>
      </c>
      <c r="I4109" s="10">
        <f t="shared" si="1106"/>
        <v>0</v>
      </c>
      <c r="L4109" s="5">
        <f>SUM(G4109)*I4081</f>
        <v>0</v>
      </c>
    </row>
    <row r="4110" spans="2:13">
      <c r="B4110" s="11" t="s">
        <v>12</v>
      </c>
      <c r="C4110" s="12"/>
      <c r="D4110" s="28"/>
      <c r="E4110" s="28"/>
      <c r="F4110" s="28"/>
      <c r="G4110" s="10"/>
      <c r="H4110" s="15">
        <v>37.42</v>
      </c>
      <c r="I4110" s="10">
        <f t="shared" si="1106"/>
        <v>0</v>
      </c>
    </row>
    <row r="4111" spans="2:13">
      <c r="B4111" s="11" t="s">
        <v>11</v>
      </c>
      <c r="C4111" s="12"/>
      <c r="D4111" s="28"/>
      <c r="E4111" s="28"/>
      <c r="F4111" s="28"/>
      <c r="G4111" s="10">
        <v>1</v>
      </c>
      <c r="H4111" s="15">
        <f>SUM(I4083:I4110)*0.01</f>
        <v>0</v>
      </c>
      <c r="I4111" s="10">
        <f>SUM(G4111*H4111)</f>
        <v>0</v>
      </c>
    </row>
    <row r="4112" spans="2:13" s="2" customFormat="1" ht="13.6">
      <c r="B4112" s="8" t="s">
        <v>10</v>
      </c>
      <c r="D4112" s="27"/>
      <c r="E4112" s="27"/>
      <c r="F4112" s="27"/>
      <c r="G4112" s="6">
        <f>SUM(G4106:G4109)</f>
        <v>0</v>
      </c>
      <c r="H4112" s="14"/>
      <c r="I4112" s="6">
        <f>SUM(I4083:I4111)</f>
        <v>0</v>
      </c>
      <c r="J4112" s="6">
        <f>SUM(I4112)*I4081</f>
        <v>0</v>
      </c>
      <c r="K4112" s="6">
        <f>SUM(K4106:K4111)</f>
        <v>0</v>
      </c>
      <c r="L4112" s="6">
        <f t="shared" ref="L4112" si="1107">SUM(L4106:L4111)</f>
        <v>0</v>
      </c>
      <c r="M4112" s="6">
        <f t="shared" ref="M4112" si="1108">SUM(M4106:M4111)</f>
        <v>0</v>
      </c>
    </row>
    <row r="4113" spans="1:13" ht="15.65">
      <c r="A4113" s="3" t="s">
        <v>9</v>
      </c>
      <c r="B4113" s="78">
        <f>'JMS SHEDULE OF WORKS'!D66</f>
        <v>0</v>
      </c>
      <c r="D4113" s="26">
        <f>'JMS SHEDULE OF WORKS'!F66</f>
        <v>0</v>
      </c>
      <c r="F4113" s="79">
        <f>'JMS SHEDULE OF WORKS'!I66</f>
        <v>0</v>
      </c>
      <c r="H4113" s="13" t="s">
        <v>22</v>
      </c>
      <c r="I4113" s="24">
        <f>'JMS SHEDULE OF WORKS'!G66</f>
        <v>0</v>
      </c>
    </row>
    <row r="4114" spans="1:13" s="2" customFormat="1" ht="13.6">
      <c r="A4114" s="77" t="str">
        <f>'JMS SHEDULE OF WORKS'!A66</f>
        <v>6897/64</v>
      </c>
      <c r="B4114" s="8" t="s">
        <v>3</v>
      </c>
      <c r="C4114" s="2" t="s">
        <v>4</v>
      </c>
      <c r="D4114" s="27" t="s">
        <v>5</v>
      </c>
      <c r="E4114" s="27" t="s">
        <v>5</v>
      </c>
      <c r="F4114" s="27" t="s">
        <v>23</v>
      </c>
      <c r="G4114" s="6" t="s">
        <v>6</v>
      </c>
      <c r="H4114" s="14" t="s">
        <v>7</v>
      </c>
      <c r="I4114" s="6" t="s">
        <v>8</v>
      </c>
      <c r="J4114" s="6"/>
      <c r="K4114" s="6" t="s">
        <v>18</v>
      </c>
      <c r="L4114" s="6" t="s">
        <v>19</v>
      </c>
      <c r="M4114" s="6" t="s">
        <v>20</v>
      </c>
    </row>
    <row r="4115" spans="1:13">
      <c r="A4115" s="30" t="s">
        <v>24</v>
      </c>
      <c r="B4115" s="11"/>
      <c r="C4115" s="12"/>
      <c r="D4115" s="28"/>
      <c r="E4115" s="28"/>
      <c r="F4115" s="28">
        <f t="shared" ref="F4115:F4120" si="1109">SUM(D4115*E4115)</f>
        <v>0</v>
      </c>
      <c r="G4115" s="10"/>
      <c r="H4115" s="15"/>
      <c r="I4115" s="10">
        <f t="shared" ref="I4115:I4120" si="1110">SUM(F4115*G4115)*H4115</f>
        <v>0</v>
      </c>
    </row>
    <row r="4116" spans="1:13">
      <c r="A4116" s="30" t="s">
        <v>24</v>
      </c>
      <c r="B4116" s="11"/>
      <c r="C4116" s="12"/>
      <c r="D4116" s="28"/>
      <c r="E4116" s="28"/>
      <c r="F4116" s="28">
        <f t="shared" si="1109"/>
        <v>0</v>
      </c>
      <c r="G4116" s="10"/>
      <c r="H4116" s="15"/>
      <c r="I4116" s="10">
        <f t="shared" si="1110"/>
        <v>0</v>
      </c>
    </row>
    <row r="4117" spans="1:13">
      <c r="A4117" s="30" t="s">
        <v>24</v>
      </c>
      <c r="B4117" s="11"/>
      <c r="C4117" s="12"/>
      <c r="D4117" s="28"/>
      <c r="E4117" s="28"/>
      <c r="F4117" s="28">
        <f t="shared" si="1109"/>
        <v>0</v>
      </c>
      <c r="G4117" s="10"/>
      <c r="H4117" s="15"/>
      <c r="I4117" s="10">
        <f t="shared" si="1110"/>
        <v>0</v>
      </c>
    </row>
    <row r="4118" spans="1:13">
      <c r="A4118" s="31" t="s">
        <v>25</v>
      </c>
      <c r="B4118" s="11"/>
      <c r="C4118" s="12"/>
      <c r="D4118" s="28"/>
      <c r="E4118" s="28"/>
      <c r="F4118" s="28">
        <f t="shared" si="1109"/>
        <v>0</v>
      </c>
      <c r="G4118" s="10"/>
      <c r="H4118" s="15"/>
      <c r="I4118" s="10">
        <f t="shared" si="1110"/>
        <v>0</v>
      </c>
    </row>
    <row r="4119" spans="1:13">
      <c r="A4119" s="31" t="s">
        <v>25</v>
      </c>
      <c r="B4119" s="11"/>
      <c r="C4119" s="12"/>
      <c r="D4119" s="28"/>
      <c r="E4119" s="28"/>
      <c r="F4119" s="28">
        <f t="shared" si="1109"/>
        <v>0</v>
      </c>
      <c r="G4119" s="10"/>
      <c r="H4119" s="15"/>
      <c r="I4119" s="10">
        <f t="shared" si="1110"/>
        <v>0</v>
      </c>
    </row>
    <row r="4120" spans="1:13">
      <c r="A4120" s="31" t="s">
        <v>25</v>
      </c>
      <c r="B4120" s="11"/>
      <c r="C4120" s="12"/>
      <c r="D4120" s="28"/>
      <c r="E4120" s="28"/>
      <c r="F4120" s="28">
        <f t="shared" si="1109"/>
        <v>0</v>
      </c>
      <c r="G4120" s="10"/>
      <c r="H4120" s="15"/>
      <c r="I4120" s="10">
        <f t="shared" si="1110"/>
        <v>0</v>
      </c>
    </row>
    <row r="4121" spans="1:13">
      <c r="A4121" s="31" t="s">
        <v>39</v>
      </c>
      <c r="B4121" s="11"/>
      <c r="C4121" s="12"/>
      <c r="D4121" s="28"/>
      <c r="E4121" s="28"/>
      <c r="F4121" s="28"/>
      <c r="G4121" s="10"/>
      <c r="H4121" s="15"/>
      <c r="I4121" s="10">
        <f t="shared" ref="I4121:I4123" si="1111">SUM(G4121*H4121)</f>
        <v>0</v>
      </c>
    </row>
    <row r="4122" spans="1:13">
      <c r="A4122" s="31" t="s">
        <v>39</v>
      </c>
      <c r="B4122" s="11"/>
      <c r="C4122" s="12"/>
      <c r="D4122" s="28"/>
      <c r="E4122" s="28"/>
      <c r="F4122" s="28"/>
      <c r="G4122" s="10"/>
      <c r="H4122" s="15"/>
      <c r="I4122" s="10">
        <f t="shared" si="1111"/>
        <v>0</v>
      </c>
    </row>
    <row r="4123" spans="1:13">
      <c r="A4123" s="31" t="s">
        <v>39</v>
      </c>
      <c r="B4123" s="11"/>
      <c r="C4123" s="12"/>
      <c r="D4123" s="28"/>
      <c r="E4123" s="28"/>
      <c r="F4123" s="28"/>
      <c r="G4123" s="10"/>
      <c r="H4123" s="15"/>
      <c r="I4123" s="10">
        <f t="shared" si="1111"/>
        <v>0</v>
      </c>
    </row>
    <row r="4124" spans="1:13">
      <c r="A4124" s="32" t="s">
        <v>28</v>
      </c>
      <c r="B4124" s="11"/>
      <c r="C4124" s="12"/>
      <c r="D4124" s="28"/>
      <c r="E4124" s="28"/>
      <c r="F4124" s="28"/>
      <c r="G4124" s="10"/>
      <c r="H4124" s="15"/>
      <c r="I4124" s="10">
        <f t="shared" ref="I4124:I4142" si="1112">SUM(G4124*H4124)</f>
        <v>0</v>
      </c>
    </row>
    <row r="4125" spans="1:13">
      <c r="A4125" s="32" t="s">
        <v>28</v>
      </c>
      <c r="B4125" s="11"/>
      <c r="C4125" s="12"/>
      <c r="D4125" s="28"/>
      <c r="E4125" s="28"/>
      <c r="F4125" s="28"/>
      <c r="G4125" s="10"/>
      <c r="H4125" s="15"/>
      <c r="I4125" s="10">
        <f t="shared" si="1112"/>
        <v>0</v>
      </c>
    </row>
    <row r="4126" spans="1:13">
      <c r="A4126" s="32" t="s">
        <v>28</v>
      </c>
      <c r="B4126" s="11"/>
      <c r="C4126" s="12"/>
      <c r="D4126" s="28"/>
      <c r="E4126" s="28"/>
      <c r="F4126" s="28"/>
      <c r="G4126" s="10"/>
      <c r="H4126" s="15"/>
      <c r="I4126" s="10">
        <f t="shared" si="1112"/>
        <v>0</v>
      </c>
    </row>
    <row r="4127" spans="1:13">
      <c r="A4127" t="s">
        <v>26</v>
      </c>
      <c r="B4127" s="11"/>
      <c r="C4127" s="12"/>
      <c r="D4127" s="28"/>
      <c r="E4127" s="28"/>
      <c r="F4127" s="28"/>
      <c r="G4127" s="33">
        <v>0.1</v>
      </c>
      <c r="H4127" s="15">
        <f>SUM(I4124:I4126)</f>
        <v>0</v>
      </c>
      <c r="I4127" s="10">
        <f t="shared" si="1112"/>
        <v>0</v>
      </c>
    </row>
    <row r="4128" spans="1:13">
      <c r="B4128" s="11" t="s">
        <v>27</v>
      </c>
      <c r="C4128" s="12"/>
      <c r="D4128" s="28"/>
      <c r="E4128" s="28"/>
      <c r="F4128" s="28"/>
      <c r="G4128" s="10"/>
      <c r="H4128" s="15"/>
      <c r="I4128" s="10">
        <f t="shared" si="1112"/>
        <v>0</v>
      </c>
    </row>
    <row r="4129" spans="2:13">
      <c r="B4129" s="11" t="s">
        <v>13</v>
      </c>
      <c r="C4129" s="12" t="s">
        <v>14</v>
      </c>
      <c r="D4129" s="28" t="s">
        <v>29</v>
      </c>
      <c r="E4129" s="28"/>
      <c r="F4129" s="28">
        <f>SUM(G4115:G4117)</f>
        <v>0</v>
      </c>
      <c r="G4129" s="34">
        <f>SUM(F4129)/20</f>
        <v>0</v>
      </c>
      <c r="H4129" s="23"/>
      <c r="I4129" s="10">
        <f t="shared" si="1112"/>
        <v>0</v>
      </c>
    </row>
    <row r="4130" spans="2:13">
      <c r="B4130" s="11" t="s">
        <v>13</v>
      </c>
      <c r="C4130" s="12" t="s">
        <v>14</v>
      </c>
      <c r="D4130" s="28" t="s">
        <v>30</v>
      </c>
      <c r="E4130" s="28"/>
      <c r="F4130" s="28">
        <f>SUM(G4118:G4120)</f>
        <v>0</v>
      </c>
      <c r="G4130" s="34">
        <f>SUM(F4130)/10</f>
        <v>0</v>
      </c>
      <c r="H4130" s="23"/>
      <c r="I4130" s="10">
        <f t="shared" si="1112"/>
        <v>0</v>
      </c>
    </row>
    <row r="4131" spans="2:13">
      <c r="B4131" s="11" t="s">
        <v>13</v>
      </c>
      <c r="C4131" s="12" t="s">
        <v>14</v>
      </c>
      <c r="D4131" s="28" t="s">
        <v>60</v>
      </c>
      <c r="E4131" s="28"/>
      <c r="F4131" s="81"/>
      <c r="G4131" s="34">
        <f>SUM(F4131)*0.25</f>
        <v>0</v>
      </c>
      <c r="H4131" s="23"/>
      <c r="I4131" s="10">
        <f t="shared" si="1112"/>
        <v>0</v>
      </c>
    </row>
    <row r="4132" spans="2:13">
      <c r="B4132" s="11" t="s">
        <v>13</v>
      </c>
      <c r="C4132" s="12" t="s">
        <v>14</v>
      </c>
      <c r="D4132" s="28"/>
      <c r="E4132" s="28"/>
      <c r="F4132" s="28"/>
      <c r="G4132" s="34"/>
      <c r="H4132" s="23"/>
      <c r="I4132" s="10">
        <f t="shared" si="1112"/>
        <v>0</v>
      </c>
    </row>
    <row r="4133" spans="2:13">
      <c r="B4133" s="11" t="s">
        <v>13</v>
      </c>
      <c r="C4133" s="12" t="s">
        <v>15</v>
      </c>
      <c r="D4133" s="28"/>
      <c r="E4133" s="28"/>
      <c r="F4133" s="28"/>
      <c r="G4133" s="34"/>
      <c r="H4133" s="23"/>
      <c r="I4133" s="10">
        <f t="shared" si="1112"/>
        <v>0</v>
      </c>
    </row>
    <row r="4134" spans="2:13">
      <c r="B4134" s="11" t="s">
        <v>13</v>
      </c>
      <c r="C4134" s="12" t="s">
        <v>15</v>
      </c>
      <c r="D4134" s="28"/>
      <c r="E4134" s="28"/>
      <c r="F4134" s="28"/>
      <c r="G4134" s="34"/>
      <c r="H4134" s="23"/>
      <c r="I4134" s="10">
        <f t="shared" si="1112"/>
        <v>0</v>
      </c>
    </row>
    <row r="4135" spans="2:13">
      <c r="B4135" s="11" t="s">
        <v>13</v>
      </c>
      <c r="C4135" s="12" t="s">
        <v>15</v>
      </c>
      <c r="D4135" s="28"/>
      <c r="E4135" s="28"/>
      <c r="F4135" s="28"/>
      <c r="G4135" s="34"/>
      <c r="H4135" s="23"/>
      <c r="I4135" s="10">
        <f t="shared" si="1112"/>
        <v>0</v>
      </c>
    </row>
    <row r="4136" spans="2:13">
      <c r="B4136" s="11" t="s">
        <v>13</v>
      </c>
      <c r="C4136" s="12" t="s">
        <v>16</v>
      </c>
      <c r="D4136" s="28"/>
      <c r="E4136" s="28"/>
      <c r="F4136" s="28"/>
      <c r="G4136" s="34"/>
      <c r="H4136" s="23"/>
      <c r="I4136" s="10">
        <f t="shared" si="1112"/>
        <v>0</v>
      </c>
    </row>
    <row r="4137" spans="2:13">
      <c r="B4137" s="11" t="s">
        <v>13</v>
      </c>
      <c r="C4137" s="12" t="s">
        <v>16</v>
      </c>
      <c r="D4137" s="28"/>
      <c r="E4137" s="28"/>
      <c r="F4137" s="28"/>
      <c r="G4137" s="34"/>
      <c r="H4137" s="23"/>
      <c r="I4137" s="10">
        <f t="shared" si="1112"/>
        <v>0</v>
      </c>
    </row>
    <row r="4138" spans="2:13">
      <c r="B4138" s="11" t="s">
        <v>21</v>
      </c>
      <c r="C4138" s="12" t="s">
        <v>14</v>
      </c>
      <c r="D4138" s="28"/>
      <c r="E4138" s="28"/>
      <c r="F4138" s="28"/>
      <c r="G4138" s="22">
        <f>SUM(G4129:G4132)</f>
        <v>0</v>
      </c>
      <c r="H4138" s="15">
        <v>37.42</v>
      </c>
      <c r="I4138" s="10">
        <f t="shared" si="1112"/>
        <v>0</v>
      </c>
      <c r="K4138" s="5">
        <f>SUM(G4138)*I4113</f>
        <v>0</v>
      </c>
    </row>
    <row r="4139" spans="2:13">
      <c r="B4139" s="11" t="s">
        <v>21</v>
      </c>
      <c r="C4139" s="12" t="s">
        <v>15</v>
      </c>
      <c r="D4139" s="28"/>
      <c r="E4139" s="28"/>
      <c r="F4139" s="28"/>
      <c r="G4139" s="22">
        <f>SUM(G4133:G4135)</f>
        <v>0</v>
      </c>
      <c r="H4139" s="15">
        <v>37.42</v>
      </c>
      <c r="I4139" s="10">
        <f t="shared" si="1112"/>
        <v>0</v>
      </c>
      <c r="L4139" s="5">
        <f>SUM(G4139)*I4113</f>
        <v>0</v>
      </c>
    </row>
    <row r="4140" spans="2:13">
      <c r="B4140" s="11" t="s">
        <v>21</v>
      </c>
      <c r="C4140" s="12" t="s">
        <v>16</v>
      </c>
      <c r="D4140" s="28"/>
      <c r="E4140" s="28"/>
      <c r="F4140" s="28"/>
      <c r="G4140" s="22">
        <f>SUM(G4136:G4137)</f>
        <v>0</v>
      </c>
      <c r="H4140" s="15">
        <v>37.42</v>
      </c>
      <c r="I4140" s="10">
        <f t="shared" si="1112"/>
        <v>0</v>
      </c>
      <c r="M4140" s="5">
        <f>SUM(G4140)*I4113</f>
        <v>0</v>
      </c>
    </row>
    <row r="4141" spans="2:13">
      <c r="B4141" s="11" t="s">
        <v>13</v>
      </c>
      <c r="C4141" s="12" t="s">
        <v>17</v>
      </c>
      <c r="D4141" s="28"/>
      <c r="E4141" s="28"/>
      <c r="F4141" s="28"/>
      <c r="G4141" s="34"/>
      <c r="H4141" s="15">
        <v>37.42</v>
      </c>
      <c r="I4141" s="10">
        <f t="shared" si="1112"/>
        <v>0</v>
      </c>
      <c r="L4141" s="5">
        <f>SUM(G4141)*I4113</f>
        <v>0</v>
      </c>
    </row>
    <row r="4142" spans="2:13">
      <c r="B4142" s="11" t="s">
        <v>12</v>
      </c>
      <c r="C4142" s="12"/>
      <c r="D4142" s="28"/>
      <c r="E4142" s="28"/>
      <c r="F4142" s="28"/>
      <c r="G4142" s="10"/>
      <c r="H4142" s="15">
        <v>37.42</v>
      </c>
      <c r="I4142" s="10">
        <f t="shared" si="1112"/>
        <v>0</v>
      </c>
    </row>
    <row r="4143" spans="2:13">
      <c r="B4143" s="11" t="s">
        <v>11</v>
      </c>
      <c r="C4143" s="12"/>
      <c r="D4143" s="28"/>
      <c r="E4143" s="28"/>
      <c r="F4143" s="28"/>
      <c r="G4143" s="10">
        <v>1</v>
      </c>
      <c r="H4143" s="15">
        <f>SUM(I4115:I4142)*0.01</f>
        <v>0</v>
      </c>
      <c r="I4143" s="10">
        <f>SUM(G4143*H4143)</f>
        <v>0</v>
      </c>
    </row>
    <row r="4144" spans="2:13" s="2" customFormat="1" ht="13.6">
      <c r="B4144" s="8" t="s">
        <v>10</v>
      </c>
      <c r="D4144" s="27"/>
      <c r="E4144" s="27"/>
      <c r="F4144" s="27"/>
      <c r="G4144" s="6">
        <f>SUM(G4138:G4141)</f>
        <v>0</v>
      </c>
      <c r="H4144" s="14"/>
      <c r="I4144" s="6">
        <f>SUM(I4115:I4143)</f>
        <v>0</v>
      </c>
      <c r="J4144" s="6">
        <f>SUM(I4144)*I4113</f>
        <v>0</v>
      </c>
      <c r="K4144" s="6">
        <f>SUM(K4138:K4143)</f>
        <v>0</v>
      </c>
      <c r="L4144" s="6">
        <f t="shared" ref="L4144" si="1113">SUM(L4138:L4143)</f>
        <v>0</v>
      </c>
      <c r="M4144" s="6">
        <f t="shared" ref="M4144" si="1114">SUM(M4138:M4143)</f>
        <v>0</v>
      </c>
    </row>
    <row r="4145" spans="1:13" ht="15.65">
      <c r="A4145" s="3" t="s">
        <v>9</v>
      </c>
      <c r="B4145" s="78">
        <f>'JMS SHEDULE OF WORKS'!D67</f>
        <v>0</v>
      </c>
      <c r="D4145" s="26">
        <f>'JMS SHEDULE OF WORKS'!F67</f>
        <v>0</v>
      </c>
      <c r="F4145" s="79">
        <f>'JMS SHEDULE OF WORKS'!I67</f>
        <v>0</v>
      </c>
      <c r="H4145" s="13" t="s">
        <v>22</v>
      </c>
      <c r="I4145" s="24">
        <f>'JMS SHEDULE OF WORKS'!G67</f>
        <v>0</v>
      </c>
    </row>
    <row r="4146" spans="1:13" s="2" customFormat="1" ht="13.6">
      <c r="A4146" s="77" t="str">
        <f>'JMS SHEDULE OF WORKS'!A67</f>
        <v>6897/65</v>
      </c>
      <c r="B4146" s="8" t="s">
        <v>3</v>
      </c>
      <c r="C4146" s="2" t="s">
        <v>4</v>
      </c>
      <c r="D4146" s="27" t="s">
        <v>5</v>
      </c>
      <c r="E4146" s="27" t="s">
        <v>5</v>
      </c>
      <c r="F4146" s="27" t="s">
        <v>23</v>
      </c>
      <c r="G4146" s="6" t="s">
        <v>6</v>
      </c>
      <c r="H4146" s="14" t="s">
        <v>7</v>
      </c>
      <c r="I4146" s="6" t="s">
        <v>8</v>
      </c>
      <c r="J4146" s="6"/>
      <c r="K4146" s="6" t="s">
        <v>18</v>
      </c>
      <c r="L4146" s="6" t="s">
        <v>19</v>
      </c>
      <c r="M4146" s="6" t="s">
        <v>20</v>
      </c>
    </row>
    <row r="4147" spans="1:13">
      <c r="A4147" s="30" t="s">
        <v>24</v>
      </c>
      <c r="B4147" s="11"/>
      <c r="C4147" s="12"/>
      <c r="D4147" s="28"/>
      <c r="E4147" s="28"/>
      <c r="F4147" s="28">
        <f t="shared" ref="F4147:F4152" si="1115">SUM(D4147*E4147)</f>
        <v>0</v>
      </c>
      <c r="G4147" s="10"/>
      <c r="H4147" s="15"/>
      <c r="I4147" s="10">
        <f t="shared" ref="I4147:I4152" si="1116">SUM(F4147*G4147)*H4147</f>
        <v>0</v>
      </c>
    </row>
    <row r="4148" spans="1:13">
      <c r="A4148" s="30" t="s">
        <v>24</v>
      </c>
      <c r="B4148" s="11"/>
      <c r="C4148" s="12"/>
      <c r="D4148" s="28"/>
      <c r="E4148" s="28"/>
      <c r="F4148" s="28">
        <f t="shared" si="1115"/>
        <v>0</v>
      </c>
      <c r="G4148" s="10"/>
      <c r="H4148" s="15"/>
      <c r="I4148" s="10">
        <f t="shared" si="1116"/>
        <v>0</v>
      </c>
    </row>
    <row r="4149" spans="1:13">
      <c r="A4149" s="30" t="s">
        <v>24</v>
      </c>
      <c r="B4149" s="11"/>
      <c r="C4149" s="12"/>
      <c r="D4149" s="28"/>
      <c r="E4149" s="28"/>
      <c r="F4149" s="28">
        <f t="shared" si="1115"/>
        <v>0</v>
      </c>
      <c r="G4149" s="10"/>
      <c r="H4149" s="15"/>
      <c r="I4149" s="10">
        <f t="shared" si="1116"/>
        <v>0</v>
      </c>
    </row>
    <row r="4150" spans="1:13">
      <c r="A4150" s="31" t="s">
        <v>25</v>
      </c>
      <c r="B4150" s="11"/>
      <c r="C4150" s="12"/>
      <c r="D4150" s="28"/>
      <c r="E4150" s="28"/>
      <c r="F4150" s="28">
        <f t="shared" si="1115"/>
        <v>0</v>
      </c>
      <c r="G4150" s="10"/>
      <c r="H4150" s="15"/>
      <c r="I4150" s="10">
        <f t="shared" si="1116"/>
        <v>0</v>
      </c>
    </row>
    <row r="4151" spans="1:13">
      <c r="A4151" s="31" t="s">
        <v>25</v>
      </c>
      <c r="B4151" s="11"/>
      <c r="C4151" s="12"/>
      <c r="D4151" s="28"/>
      <c r="E4151" s="28"/>
      <c r="F4151" s="28">
        <f t="shared" si="1115"/>
        <v>0</v>
      </c>
      <c r="G4151" s="10"/>
      <c r="H4151" s="15"/>
      <c r="I4151" s="10">
        <f t="shared" si="1116"/>
        <v>0</v>
      </c>
    </row>
    <row r="4152" spans="1:13">
      <c r="A4152" s="31" t="s">
        <v>25</v>
      </c>
      <c r="B4152" s="11"/>
      <c r="C4152" s="12"/>
      <c r="D4152" s="28"/>
      <c r="E4152" s="28"/>
      <c r="F4152" s="28">
        <f t="shared" si="1115"/>
        <v>0</v>
      </c>
      <c r="G4152" s="10"/>
      <c r="H4152" s="15"/>
      <c r="I4152" s="10">
        <f t="shared" si="1116"/>
        <v>0</v>
      </c>
    </row>
    <row r="4153" spans="1:13">
      <c r="A4153" s="31" t="s">
        <v>39</v>
      </c>
      <c r="B4153" s="11"/>
      <c r="C4153" s="12"/>
      <c r="D4153" s="28"/>
      <c r="E4153" s="28"/>
      <c r="F4153" s="28"/>
      <c r="G4153" s="10"/>
      <c r="H4153" s="15"/>
      <c r="I4153" s="10">
        <f t="shared" ref="I4153:I4155" si="1117">SUM(G4153*H4153)</f>
        <v>0</v>
      </c>
    </row>
    <row r="4154" spans="1:13">
      <c r="A4154" s="31" t="s">
        <v>39</v>
      </c>
      <c r="B4154" s="11"/>
      <c r="C4154" s="12"/>
      <c r="D4154" s="28"/>
      <c r="E4154" s="28"/>
      <c r="F4154" s="28"/>
      <c r="G4154" s="10"/>
      <c r="H4154" s="15"/>
      <c r="I4154" s="10">
        <f t="shared" si="1117"/>
        <v>0</v>
      </c>
    </row>
    <row r="4155" spans="1:13">
      <c r="A4155" s="31" t="s">
        <v>39</v>
      </c>
      <c r="B4155" s="11"/>
      <c r="C4155" s="12"/>
      <c r="D4155" s="28"/>
      <c r="E4155" s="28"/>
      <c r="F4155" s="28"/>
      <c r="G4155" s="10"/>
      <c r="H4155" s="15"/>
      <c r="I4155" s="10">
        <f t="shared" si="1117"/>
        <v>0</v>
      </c>
    </row>
    <row r="4156" spans="1:13">
      <c r="A4156" s="32" t="s">
        <v>28</v>
      </c>
      <c r="B4156" s="11"/>
      <c r="C4156" s="12"/>
      <c r="D4156" s="28"/>
      <c r="E4156" s="28"/>
      <c r="F4156" s="28"/>
      <c r="G4156" s="10"/>
      <c r="H4156" s="15"/>
      <c r="I4156" s="10">
        <f t="shared" ref="I4156:I4174" si="1118">SUM(G4156*H4156)</f>
        <v>0</v>
      </c>
    </row>
    <row r="4157" spans="1:13">
      <c r="A4157" s="32" t="s">
        <v>28</v>
      </c>
      <c r="B4157" s="11"/>
      <c r="C4157" s="12"/>
      <c r="D4157" s="28"/>
      <c r="E4157" s="28"/>
      <c r="F4157" s="28"/>
      <c r="G4157" s="10"/>
      <c r="H4157" s="15"/>
      <c r="I4157" s="10">
        <f t="shared" si="1118"/>
        <v>0</v>
      </c>
    </row>
    <row r="4158" spans="1:13">
      <c r="A4158" s="32" t="s">
        <v>28</v>
      </c>
      <c r="B4158" s="11"/>
      <c r="C4158" s="12"/>
      <c r="D4158" s="28"/>
      <c r="E4158" s="28"/>
      <c r="F4158" s="28"/>
      <c r="G4158" s="10"/>
      <c r="H4158" s="15"/>
      <c r="I4158" s="10">
        <f t="shared" si="1118"/>
        <v>0</v>
      </c>
    </row>
    <row r="4159" spans="1:13">
      <c r="A4159" t="s">
        <v>26</v>
      </c>
      <c r="B4159" s="11"/>
      <c r="C4159" s="12"/>
      <c r="D4159" s="28"/>
      <c r="E4159" s="28"/>
      <c r="F4159" s="28"/>
      <c r="G4159" s="33">
        <v>0.1</v>
      </c>
      <c r="H4159" s="15">
        <f>SUM(I4156:I4158)</f>
        <v>0</v>
      </c>
      <c r="I4159" s="10">
        <f t="shared" si="1118"/>
        <v>0</v>
      </c>
    </row>
    <row r="4160" spans="1:13">
      <c r="B4160" s="11" t="s">
        <v>27</v>
      </c>
      <c r="C4160" s="12"/>
      <c r="D4160" s="28"/>
      <c r="E4160" s="28"/>
      <c r="F4160" s="28"/>
      <c r="G4160" s="10"/>
      <c r="H4160" s="15"/>
      <c r="I4160" s="10">
        <f t="shared" si="1118"/>
        <v>0</v>
      </c>
    </row>
    <row r="4161" spans="2:13">
      <c r="B4161" s="11" t="s">
        <v>13</v>
      </c>
      <c r="C4161" s="12" t="s">
        <v>14</v>
      </c>
      <c r="D4161" s="28" t="s">
        <v>29</v>
      </c>
      <c r="E4161" s="28"/>
      <c r="F4161" s="28">
        <f>SUM(G4147:G4149)</f>
        <v>0</v>
      </c>
      <c r="G4161" s="34">
        <f>SUM(F4161)/20</f>
        <v>0</v>
      </c>
      <c r="H4161" s="23"/>
      <c r="I4161" s="10">
        <f t="shared" si="1118"/>
        <v>0</v>
      </c>
    </row>
    <row r="4162" spans="2:13">
      <c r="B4162" s="11" t="s">
        <v>13</v>
      </c>
      <c r="C4162" s="12" t="s">
        <v>14</v>
      </c>
      <c r="D4162" s="28" t="s">
        <v>30</v>
      </c>
      <c r="E4162" s="28"/>
      <c r="F4162" s="28">
        <f>SUM(G4150:G4152)</f>
        <v>0</v>
      </c>
      <c r="G4162" s="34">
        <f>SUM(F4162)/10</f>
        <v>0</v>
      </c>
      <c r="H4162" s="23"/>
      <c r="I4162" s="10">
        <f t="shared" si="1118"/>
        <v>0</v>
      </c>
    </row>
    <row r="4163" spans="2:13">
      <c r="B4163" s="11" t="s">
        <v>13</v>
      </c>
      <c r="C4163" s="12" t="s">
        <v>14</v>
      </c>
      <c r="D4163" s="28" t="s">
        <v>60</v>
      </c>
      <c r="E4163" s="28"/>
      <c r="F4163" s="81"/>
      <c r="G4163" s="34">
        <f>SUM(F4163)*0.25</f>
        <v>0</v>
      </c>
      <c r="H4163" s="23"/>
      <c r="I4163" s="10">
        <f t="shared" si="1118"/>
        <v>0</v>
      </c>
    </row>
    <row r="4164" spans="2:13">
      <c r="B4164" s="11" t="s">
        <v>13</v>
      </c>
      <c r="C4164" s="12" t="s">
        <v>14</v>
      </c>
      <c r="D4164" s="28"/>
      <c r="E4164" s="28"/>
      <c r="F4164" s="28"/>
      <c r="G4164" s="34"/>
      <c r="H4164" s="23"/>
      <c r="I4164" s="10">
        <f t="shared" si="1118"/>
        <v>0</v>
      </c>
    </row>
    <row r="4165" spans="2:13">
      <c r="B4165" s="11" t="s">
        <v>13</v>
      </c>
      <c r="C4165" s="12" t="s">
        <v>15</v>
      </c>
      <c r="D4165" s="28"/>
      <c r="E4165" s="28"/>
      <c r="F4165" s="28"/>
      <c r="G4165" s="34"/>
      <c r="H4165" s="23"/>
      <c r="I4165" s="10">
        <f t="shared" si="1118"/>
        <v>0</v>
      </c>
    </row>
    <row r="4166" spans="2:13">
      <c r="B4166" s="11" t="s">
        <v>13</v>
      </c>
      <c r="C4166" s="12" t="s">
        <v>15</v>
      </c>
      <c r="D4166" s="28"/>
      <c r="E4166" s="28"/>
      <c r="F4166" s="28"/>
      <c r="G4166" s="34"/>
      <c r="H4166" s="23"/>
      <c r="I4166" s="10">
        <f t="shared" si="1118"/>
        <v>0</v>
      </c>
    </row>
    <row r="4167" spans="2:13">
      <c r="B4167" s="11" t="s">
        <v>13</v>
      </c>
      <c r="C4167" s="12" t="s">
        <v>15</v>
      </c>
      <c r="D4167" s="28"/>
      <c r="E4167" s="28"/>
      <c r="F4167" s="28"/>
      <c r="G4167" s="34"/>
      <c r="H4167" s="23"/>
      <c r="I4167" s="10">
        <f t="shared" si="1118"/>
        <v>0</v>
      </c>
    </row>
    <row r="4168" spans="2:13">
      <c r="B4168" s="11" t="s">
        <v>13</v>
      </c>
      <c r="C4168" s="12" t="s">
        <v>16</v>
      </c>
      <c r="D4168" s="28"/>
      <c r="E4168" s="28"/>
      <c r="F4168" s="28"/>
      <c r="G4168" s="34"/>
      <c r="H4168" s="23"/>
      <c r="I4168" s="10">
        <f t="shared" si="1118"/>
        <v>0</v>
      </c>
    </row>
    <row r="4169" spans="2:13">
      <c r="B4169" s="11" t="s">
        <v>13</v>
      </c>
      <c r="C4169" s="12" t="s">
        <v>16</v>
      </c>
      <c r="D4169" s="28"/>
      <c r="E4169" s="28"/>
      <c r="F4169" s="28"/>
      <c r="G4169" s="34"/>
      <c r="H4169" s="23"/>
      <c r="I4169" s="10">
        <f t="shared" si="1118"/>
        <v>0</v>
      </c>
    </row>
    <row r="4170" spans="2:13">
      <c r="B4170" s="11" t="s">
        <v>21</v>
      </c>
      <c r="C4170" s="12" t="s">
        <v>14</v>
      </c>
      <c r="D4170" s="28"/>
      <c r="E4170" s="28"/>
      <c r="F4170" s="28"/>
      <c r="G4170" s="22">
        <f>SUM(G4161:G4164)</f>
        <v>0</v>
      </c>
      <c r="H4170" s="15">
        <v>37.42</v>
      </c>
      <c r="I4170" s="10">
        <f t="shared" si="1118"/>
        <v>0</v>
      </c>
      <c r="K4170" s="5">
        <f>SUM(G4170)*I4145</f>
        <v>0</v>
      </c>
    </row>
    <row r="4171" spans="2:13">
      <c r="B4171" s="11" t="s">
        <v>21</v>
      </c>
      <c r="C4171" s="12" t="s">
        <v>15</v>
      </c>
      <c r="D4171" s="28"/>
      <c r="E4171" s="28"/>
      <c r="F4171" s="28"/>
      <c r="G4171" s="22">
        <f>SUM(G4165:G4167)</f>
        <v>0</v>
      </c>
      <c r="H4171" s="15">
        <v>37.42</v>
      </c>
      <c r="I4171" s="10">
        <f t="shared" si="1118"/>
        <v>0</v>
      </c>
      <c r="L4171" s="5">
        <f>SUM(G4171)*I4145</f>
        <v>0</v>
      </c>
    </row>
    <row r="4172" spans="2:13">
      <c r="B4172" s="11" t="s">
        <v>21</v>
      </c>
      <c r="C4172" s="12" t="s">
        <v>16</v>
      </c>
      <c r="D4172" s="28"/>
      <c r="E4172" s="28"/>
      <c r="F4172" s="28"/>
      <c r="G4172" s="22">
        <f>SUM(G4168:G4169)</f>
        <v>0</v>
      </c>
      <c r="H4172" s="15">
        <v>37.42</v>
      </c>
      <c r="I4172" s="10">
        <f t="shared" si="1118"/>
        <v>0</v>
      </c>
      <c r="M4172" s="5">
        <f>SUM(G4172)*I4145</f>
        <v>0</v>
      </c>
    </row>
    <row r="4173" spans="2:13">
      <c r="B4173" s="11" t="s">
        <v>13</v>
      </c>
      <c r="C4173" s="12" t="s">
        <v>17</v>
      </c>
      <c r="D4173" s="28"/>
      <c r="E4173" s="28"/>
      <c r="F4173" s="28"/>
      <c r="G4173" s="34"/>
      <c r="H4173" s="15">
        <v>37.42</v>
      </c>
      <c r="I4173" s="10">
        <f t="shared" si="1118"/>
        <v>0</v>
      </c>
      <c r="L4173" s="5">
        <f>SUM(G4173)*I4145</f>
        <v>0</v>
      </c>
    </row>
    <row r="4174" spans="2:13">
      <c r="B4174" s="11" t="s">
        <v>12</v>
      </c>
      <c r="C4174" s="12"/>
      <c r="D4174" s="28"/>
      <c r="E4174" s="28"/>
      <c r="F4174" s="28"/>
      <c r="G4174" s="10"/>
      <c r="H4174" s="15">
        <v>37.42</v>
      </c>
      <c r="I4174" s="10">
        <f t="shared" si="1118"/>
        <v>0</v>
      </c>
    </row>
    <row r="4175" spans="2:13">
      <c r="B4175" s="11" t="s">
        <v>11</v>
      </c>
      <c r="C4175" s="12"/>
      <c r="D4175" s="28"/>
      <c r="E4175" s="28"/>
      <c r="F4175" s="28"/>
      <c r="G4175" s="10">
        <v>1</v>
      </c>
      <c r="H4175" s="15">
        <f>SUM(I4147:I4174)*0.01</f>
        <v>0</v>
      </c>
      <c r="I4175" s="10">
        <f>SUM(G4175*H4175)</f>
        <v>0</v>
      </c>
    </row>
    <row r="4176" spans="2:13" s="2" customFormat="1" ht="13.6">
      <c r="B4176" s="8" t="s">
        <v>10</v>
      </c>
      <c r="D4176" s="27"/>
      <c r="E4176" s="27"/>
      <c r="F4176" s="27"/>
      <c r="G4176" s="6">
        <f>SUM(G4170:G4173)</f>
        <v>0</v>
      </c>
      <c r="H4176" s="14"/>
      <c r="I4176" s="6">
        <f>SUM(I4147:I4175)</f>
        <v>0</v>
      </c>
      <c r="J4176" s="6">
        <f>SUM(I4176)*I4145</f>
        <v>0</v>
      </c>
      <c r="K4176" s="6">
        <f>SUM(K4170:K4175)</f>
        <v>0</v>
      </c>
      <c r="L4176" s="6">
        <f t="shared" ref="L4176" si="1119">SUM(L4170:L4175)</f>
        <v>0</v>
      </c>
      <c r="M4176" s="6">
        <f t="shared" ref="M4176" si="1120">SUM(M4170:M4175)</f>
        <v>0</v>
      </c>
    </row>
    <row r="4177" spans="1:13" ht="15.65">
      <c r="A4177" s="3" t="s">
        <v>9</v>
      </c>
      <c r="B4177" s="78">
        <f>'JMS SHEDULE OF WORKS'!D68</f>
        <v>0</v>
      </c>
      <c r="D4177" s="26">
        <f>'JMS SHEDULE OF WORKS'!F68</f>
        <v>0</v>
      </c>
      <c r="F4177" s="79">
        <f>'JMS SHEDULE OF WORKS'!I68</f>
        <v>0</v>
      </c>
      <c r="H4177" s="13" t="s">
        <v>22</v>
      </c>
      <c r="I4177" s="24">
        <f>'JMS SHEDULE OF WORKS'!G68</f>
        <v>0</v>
      </c>
    </row>
    <row r="4178" spans="1:13" s="2" customFormat="1" ht="13.6">
      <c r="A4178" s="77" t="str">
        <f>'JMS SHEDULE OF WORKS'!A68</f>
        <v>6897/66</v>
      </c>
      <c r="B4178" s="8" t="s">
        <v>3</v>
      </c>
      <c r="C4178" s="2" t="s">
        <v>4</v>
      </c>
      <c r="D4178" s="27" t="s">
        <v>5</v>
      </c>
      <c r="E4178" s="27" t="s">
        <v>5</v>
      </c>
      <c r="F4178" s="27" t="s">
        <v>23</v>
      </c>
      <c r="G4178" s="6" t="s">
        <v>6</v>
      </c>
      <c r="H4178" s="14" t="s">
        <v>7</v>
      </c>
      <c r="I4178" s="6" t="s">
        <v>8</v>
      </c>
      <c r="J4178" s="6"/>
      <c r="K4178" s="6" t="s">
        <v>18</v>
      </c>
      <c r="L4178" s="6" t="s">
        <v>19</v>
      </c>
      <c r="M4178" s="6" t="s">
        <v>20</v>
      </c>
    </row>
    <row r="4179" spans="1:13">
      <c r="A4179" s="30" t="s">
        <v>24</v>
      </c>
      <c r="B4179" s="11"/>
      <c r="C4179" s="12"/>
      <c r="D4179" s="28"/>
      <c r="E4179" s="28"/>
      <c r="F4179" s="28">
        <f t="shared" ref="F4179:F4184" si="1121">SUM(D4179*E4179)</f>
        <v>0</v>
      </c>
      <c r="G4179" s="10"/>
      <c r="H4179" s="15"/>
      <c r="I4179" s="10">
        <f t="shared" ref="I4179:I4184" si="1122">SUM(F4179*G4179)*H4179</f>
        <v>0</v>
      </c>
    </row>
    <row r="4180" spans="1:13">
      <c r="A4180" s="30" t="s">
        <v>24</v>
      </c>
      <c r="B4180" s="11"/>
      <c r="C4180" s="12"/>
      <c r="D4180" s="28"/>
      <c r="E4180" s="28"/>
      <c r="F4180" s="28">
        <f t="shared" si="1121"/>
        <v>0</v>
      </c>
      <c r="G4180" s="10"/>
      <c r="H4180" s="15"/>
      <c r="I4180" s="10">
        <f t="shared" si="1122"/>
        <v>0</v>
      </c>
    </row>
    <row r="4181" spans="1:13">
      <c r="A4181" s="30" t="s">
        <v>24</v>
      </c>
      <c r="B4181" s="11"/>
      <c r="C4181" s="12"/>
      <c r="D4181" s="28"/>
      <c r="E4181" s="28"/>
      <c r="F4181" s="28">
        <f t="shared" si="1121"/>
        <v>0</v>
      </c>
      <c r="G4181" s="10"/>
      <c r="H4181" s="15"/>
      <c r="I4181" s="10">
        <f t="shared" si="1122"/>
        <v>0</v>
      </c>
    </row>
    <row r="4182" spans="1:13">
      <c r="A4182" s="31" t="s">
        <v>25</v>
      </c>
      <c r="B4182" s="11"/>
      <c r="C4182" s="12"/>
      <c r="D4182" s="28"/>
      <c r="E4182" s="28"/>
      <c r="F4182" s="28">
        <f t="shared" si="1121"/>
        <v>0</v>
      </c>
      <c r="G4182" s="10"/>
      <c r="H4182" s="15"/>
      <c r="I4182" s="10">
        <f t="shared" si="1122"/>
        <v>0</v>
      </c>
    </row>
    <row r="4183" spans="1:13">
      <c r="A4183" s="31" t="s">
        <v>25</v>
      </c>
      <c r="B4183" s="11"/>
      <c r="C4183" s="12"/>
      <c r="D4183" s="28"/>
      <c r="E4183" s="28"/>
      <c r="F4183" s="28">
        <f t="shared" si="1121"/>
        <v>0</v>
      </c>
      <c r="G4183" s="10"/>
      <c r="H4183" s="15"/>
      <c r="I4183" s="10">
        <f t="shared" si="1122"/>
        <v>0</v>
      </c>
    </row>
    <row r="4184" spans="1:13">
      <c r="A4184" s="31" t="s">
        <v>25</v>
      </c>
      <c r="B4184" s="11"/>
      <c r="C4184" s="12"/>
      <c r="D4184" s="28"/>
      <c r="E4184" s="28"/>
      <c r="F4184" s="28">
        <f t="shared" si="1121"/>
        <v>0</v>
      </c>
      <c r="G4184" s="10"/>
      <c r="H4184" s="15"/>
      <c r="I4184" s="10">
        <f t="shared" si="1122"/>
        <v>0</v>
      </c>
    </row>
    <row r="4185" spans="1:13">
      <c r="A4185" s="31" t="s">
        <v>39</v>
      </c>
      <c r="B4185" s="11"/>
      <c r="C4185" s="12"/>
      <c r="D4185" s="28"/>
      <c r="E4185" s="28"/>
      <c r="F4185" s="28"/>
      <c r="G4185" s="10"/>
      <c r="H4185" s="15"/>
      <c r="I4185" s="10">
        <f t="shared" ref="I4185:I4187" si="1123">SUM(G4185*H4185)</f>
        <v>0</v>
      </c>
    </row>
    <row r="4186" spans="1:13">
      <c r="A4186" s="31" t="s">
        <v>39</v>
      </c>
      <c r="B4186" s="11"/>
      <c r="C4186" s="12"/>
      <c r="D4186" s="28"/>
      <c r="E4186" s="28"/>
      <c r="F4186" s="28"/>
      <c r="G4186" s="10"/>
      <c r="H4186" s="15"/>
      <c r="I4186" s="10">
        <f t="shared" si="1123"/>
        <v>0</v>
      </c>
    </row>
    <row r="4187" spans="1:13">
      <c r="A4187" s="31" t="s">
        <v>39</v>
      </c>
      <c r="B4187" s="11"/>
      <c r="C4187" s="12"/>
      <c r="D4187" s="28"/>
      <c r="E4187" s="28"/>
      <c r="F4187" s="28"/>
      <c r="G4187" s="10"/>
      <c r="H4187" s="15"/>
      <c r="I4187" s="10">
        <f t="shared" si="1123"/>
        <v>0</v>
      </c>
    </row>
    <row r="4188" spans="1:13">
      <c r="A4188" s="32" t="s">
        <v>28</v>
      </c>
      <c r="B4188" s="11"/>
      <c r="C4188" s="12"/>
      <c r="D4188" s="28"/>
      <c r="E4188" s="28"/>
      <c r="F4188" s="28"/>
      <c r="G4188" s="10"/>
      <c r="H4188" s="15"/>
      <c r="I4188" s="10">
        <f t="shared" ref="I4188:I4206" si="1124">SUM(G4188*H4188)</f>
        <v>0</v>
      </c>
    </row>
    <row r="4189" spans="1:13">
      <c r="A4189" s="32" t="s">
        <v>28</v>
      </c>
      <c r="B4189" s="11"/>
      <c r="C4189" s="12"/>
      <c r="D4189" s="28"/>
      <c r="E4189" s="28"/>
      <c r="F4189" s="28"/>
      <c r="G4189" s="10"/>
      <c r="H4189" s="15"/>
      <c r="I4189" s="10">
        <f t="shared" si="1124"/>
        <v>0</v>
      </c>
    </row>
    <row r="4190" spans="1:13">
      <c r="A4190" s="32" t="s">
        <v>28</v>
      </c>
      <c r="B4190" s="11"/>
      <c r="C4190" s="12"/>
      <c r="D4190" s="28"/>
      <c r="E4190" s="28"/>
      <c r="F4190" s="28"/>
      <c r="G4190" s="10"/>
      <c r="H4190" s="15"/>
      <c r="I4190" s="10">
        <f t="shared" si="1124"/>
        <v>0</v>
      </c>
    </row>
    <row r="4191" spans="1:13">
      <c r="A4191" t="s">
        <v>26</v>
      </c>
      <c r="B4191" s="11"/>
      <c r="C4191" s="12"/>
      <c r="D4191" s="28"/>
      <c r="E4191" s="28"/>
      <c r="F4191" s="28"/>
      <c r="G4191" s="33">
        <v>0.1</v>
      </c>
      <c r="H4191" s="15">
        <f>SUM(I4188:I4190)</f>
        <v>0</v>
      </c>
      <c r="I4191" s="10">
        <f t="shared" si="1124"/>
        <v>0</v>
      </c>
    </row>
    <row r="4192" spans="1:13">
      <c r="B4192" s="11" t="s">
        <v>27</v>
      </c>
      <c r="C4192" s="12"/>
      <c r="D4192" s="28"/>
      <c r="E4192" s="28"/>
      <c r="F4192" s="28"/>
      <c r="G4192" s="10"/>
      <c r="H4192" s="15"/>
      <c r="I4192" s="10">
        <f t="shared" si="1124"/>
        <v>0</v>
      </c>
    </row>
    <row r="4193" spans="2:13">
      <c r="B4193" s="11" t="s">
        <v>13</v>
      </c>
      <c r="C4193" s="12" t="s">
        <v>14</v>
      </c>
      <c r="D4193" s="28" t="s">
        <v>29</v>
      </c>
      <c r="E4193" s="28"/>
      <c r="F4193" s="28">
        <f>SUM(G4179:G4181)</f>
        <v>0</v>
      </c>
      <c r="G4193" s="34">
        <f>SUM(F4193)/20</f>
        <v>0</v>
      </c>
      <c r="H4193" s="23"/>
      <c r="I4193" s="10">
        <f t="shared" si="1124"/>
        <v>0</v>
      </c>
    </row>
    <row r="4194" spans="2:13">
      <c r="B4194" s="11" t="s">
        <v>13</v>
      </c>
      <c r="C4194" s="12" t="s">
        <v>14</v>
      </c>
      <c r="D4194" s="28" t="s">
        <v>30</v>
      </c>
      <c r="E4194" s="28"/>
      <c r="F4194" s="28">
        <f>SUM(G4182:G4184)</f>
        <v>0</v>
      </c>
      <c r="G4194" s="34">
        <f>SUM(F4194)/10</f>
        <v>0</v>
      </c>
      <c r="H4194" s="23"/>
      <c r="I4194" s="10">
        <f t="shared" si="1124"/>
        <v>0</v>
      </c>
    </row>
    <row r="4195" spans="2:13">
      <c r="B4195" s="11" t="s">
        <v>13</v>
      </c>
      <c r="C4195" s="12" t="s">
        <v>14</v>
      </c>
      <c r="D4195" s="28" t="s">
        <v>60</v>
      </c>
      <c r="E4195" s="28"/>
      <c r="F4195" s="81"/>
      <c r="G4195" s="34">
        <f>SUM(F4195)*0.25</f>
        <v>0</v>
      </c>
      <c r="H4195" s="23"/>
      <c r="I4195" s="10">
        <f t="shared" si="1124"/>
        <v>0</v>
      </c>
    </row>
    <row r="4196" spans="2:13">
      <c r="B4196" s="11" t="s">
        <v>13</v>
      </c>
      <c r="C4196" s="12" t="s">
        <v>14</v>
      </c>
      <c r="D4196" s="28"/>
      <c r="E4196" s="28"/>
      <c r="F4196" s="28"/>
      <c r="G4196" s="34"/>
      <c r="H4196" s="23"/>
      <c r="I4196" s="10">
        <f t="shared" si="1124"/>
        <v>0</v>
      </c>
    </row>
    <row r="4197" spans="2:13">
      <c r="B4197" s="11" t="s">
        <v>13</v>
      </c>
      <c r="C4197" s="12" t="s">
        <v>15</v>
      </c>
      <c r="D4197" s="28"/>
      <c r="E4197" s="28"/>
      <c r="F4197" s="28"/>
      <c r="G4197" s="34"/>
      <c r="H4197" s="23"/>
      <c r="I4197" s="10">
        <f t="shared" si="1124"/>
        <v>0</v>
      </c>
    </row>
    <row r="4198" spans="2:13">
      <c r="B4198" s="11" t="s">
        <v>13</v>
      </c>
      <c r="C4198" s="12" t="s">
        <v>15</v>
      </c>
      <c r="D4198" s="28"/>
      <c r="E4198" s="28"/>
      <c r="F4198" s="28"/>
      <c r="G4198" s="34"/>
      <c r="H4198" s="23"/>
      <c r="I4198" s="10">
        <f t="shared" si="1124"/>
        <v>0</v>
      </c>
    </row>
    <row r="4199" spans="2:13">
      <c r="B4199" s="11" t="s">
        <v>13</v>
      </c>
      <c r="C4199" s="12" t="s">
        <v>15</v>
      </c>
      <c r="D4199" s="28"/>
      <c r="E4199" s="28"/>
      <c r="F4199" s="28"/>
      <c r="G4199" s="34"/>
      <c r="H4199" s="23"/>
      <c r="I4199" s="10">
        <f t="shared" si="1124"/>
        <v>0</v>
      </c>
    </row>
    <row r="4200" spans="2:13">
      <c r="B4200" s="11" t="s">
        <v>13</v>
      </c>
      <c r="C4200" s="12" t="s">
        <v>16</v>
      </c>
      <c r="D4200" s="28"/>
      <c r="E4200" s="28"/>
      <c r="F4200" s="28"/>
      <c r="G4200" s="34"/>
      <c r="H4200" s="23"/>
      <c r="I4200" s="10">
        <f t="shared" si="1124"/>
        <v>0</v>
      </c>
    </row>
    <row r="4201" spans="2:13">
      <c r="B4201" s="11" t="s">
        <v>13</v>
      </c>
      <c r="C4201" s="12" t="s">
        <v>16</v>
      </c>
      <c r="D4201" s="28"/>
      <c r="E4201" s="28"/>
      <c r="F4201" s="28"/>
      <c r="G4201" s="34"/>
      <c r="H4201" s="23"/>
      <c r="I4201" s="10">
        <f t="shared" si="1124"/>
        <v>0</v>
      </c>
    </row>
    <row r="4202" spans="2:13">
      <c r="B4202" s="11" t="s">
        <v>21</v>
      </c>
      <c r="C4202" s="12" t="s">
        <v>14</v>
      </c>
      <c r="D4202" s="28"/>
      <c r="E4202" s="28"/>
      <c r="F4202" s="28"/>
      <c r="G4202" s="22">
        <f>SUM(G4193:G4196)</f>
        <v>0</v>
      </c>
      <c r="H4202" s="15">
        <v>37.42</v>
      </c>
      <c r="I4202" s="10">
        <f t="shared" si="1124"/>
        <v>0</v>
      </c>
      <c r="K4202" s="5">
        <f>SUM(G4202)*I4177</f>
        <v>0</v>
      </c>
    </row>
    <row r="4203" spans="2:13">
      <c r="B4203" s="11" t="s">
        <v>21</v>
      </c>
      <c r="C4203" s="12" t="s">
        <v>15</v>
      </c>
      <c r="D4203" s="28"/>
      <c r="E4203" s="28"/>
      <c r="F4203" s="28"/>
      <c r="G4203" s="22">
        <f>SUM(G4197:G4199)</f>
        <v>0</v>
      </c>
      <c r="H4203" s="15">
        <v>37.42</v>
      </c>
      <c r="I4203" s="10">
        <f t="shared" si="1124"/>
        <v>0</v>
      </c>
      <c r="L4203" s="5">
        <f>SUM(G4203)*I4177</f>
        <v>0</v>
      </c>
    </row>
    <row r="4204" spans="2:13">
      <c r="B4204" s="11" t="s">
        <v>21</v>
      </c>
      <c r="C4204" s="12" t="s">
        <v>16</v>
      </c>
      <c r="D4204" s="28"/>
      <c r="E4204" s="28"/>
      <c r="F4204" s="28"/>
      <c r="G4204" s="22">
        <f>SUM(G4200:G4201)</f>
        <v>0</v>
      </c>
      <c r="H4204" s="15">
        <v>37.42</v>
      </c>
      <c r="I4204" s="10">
        <f t="shared" si="1124"/>
        <v>0</v>
      </c>
      <c r="M4204" s="5">
        <f>SUM(G4204)*I4177</f>
        <v>0</v>
      </c>
    </row>
    <row r="4205" spans="2:13">
      <c r="B4205" s="11" t="s">
        <v>13</v>
      </c>
      <c r="C4205" s="12" t="s">
        <v>17</v>
      </c>
      <c r="D4205" s="28"/>
      <c r="E4205" s="28"/>
      <c r="F4205" s="28"/>
      <c r="G4205" s="34"/>
      <c r="H4205" s="15">
        <v>37.42</v>
      </c>
      <c r="I4205" s="10">
        <f t="shared" si="1124"/>
        <v>0</v>
      </c>
      <c r="L4205" s="5">
        <f>SUM(G4205)*I4177</f>
        <v>0</v>
      </c>
    </row>
    <row r="4206" spans="2:13">
      <c r="B4206" s="11" t="s">
        <v>12</v>
      </c>
      <c r="C4206" s="12"/>
      <c r="D4206" s="28"/>
      <c r="E4206" s="28"/>
      <c r="F4206" s="28"/>
      <c r="G4206" s="10"/>
      <c r="H4206" s="15">
        <v>37.42</v>
      </c>
      <c r="I4206" s="10">
        <f t="shared" si="1124"/>
        <v>0</v>
      </c>
    </row>
    <row r="4207" spans="2:13">
      <c r="B4207" s="11" t="s">
        <v>11</v>
      </c>
      <c r="C4207" s="12"/>
      <c r="D4207" s="28"/>
      <c r="E4207" s="28"/>
      <c r="F4207" s="28"/>
      <c r="G4207" s="10">
        <v>1</v>
      </c>
      <c r="H4207" s="15">
        <f>SUM(I4179:I4206)*0.01</f>
        <v>0</v>
      </c>
      <c r="I4207" s="10">
        <f>SUM(G4207*H4207)</f>
        <v>0</v>
      </c>
    </row>
    <row r="4208" spans="2:13" s="2" customFormat="1" ht="13.6">
      <c r="B4208" s="8" t="s">
        <v>10</v>
      </c>
      <c r="D4208" s="27"/>
      <c r="E4208" s="27"/>
      <c r="F4208" s="27"/>
      <c r="G4208" s="6">
        <f>SUM(G4202:G4205)</f>
        <v>0</v>
      </c>
      <c r="H4208" s="14"/>
      <c r="I4208" s="6">
        <f>SUM(I4179:I4207)</f>
        <v>0</v>
      </c>
      <c r="J4208" s="6">
        <f>SUM(I4208)*I4177</f>
        <v>0</v>
      </c>
      <c r="K4208" s="6">
        <f>SUM(K4202:K4207)</f>
        <v>0</v>
      </c>
      <c r="L4208" s="6">
        <f t="shared" ref="L4208" si="1125">SUM(L4202:L4207)</f>
        <v>0</v>
      </c>
      <c r="M4208" s="6">
        <f t="shared" ref="M4208" si="1126">SUM(M4202:M4207)</f>
        <v>0</v>
      </c>
    </row>
    <row r="4209" spans="1:13" ht="15.65">
      <c r="A4209" s="3" t="s">
        <v>9</v>
      </c>
      <c r="B4209" s="78">
        <f>'JMS SHEDULE OF WORKS'!D69</f>
        <v>0</v>
      </c>
      <c r="D4209" s="26">
        <f>'JMS SHEDULE OF WORKS'!F69</f>
        <v>0</v>
      </c>
      <c r="F4209" s="79">
        <f>'JMS SHEDULE OF WORKS'!I69</f>
        <v>0</v>
      </c>
      <c r="H4209" s="13" t="s">
        <v>22</v>
      </c>
      <c r="I4209" s="24">
        <f>'JMS SHEDULE OF WORKS'!G69</f>
        <v>0</v>
      </c>
    </row>
    <row r="4210" spans="1:13" s="2" customFormat="1" ht="13.6">
      <c r="A4210" s="77" t="str">
        <f>'JMS SHEDULE OF WORKS'!A69</f>
        <v>6897/67</v>
      </c>
      <c r="B4210" s="8" t="s">
        <v>3</v>
      </c>
      <c r="C4210" s="2" t="s">
        <v>4</v>
      </c>
      <c r="D4210" s="27" t="s">
        <v>5</v>
      </c>
      <c r="E4210" s="27" t="s">
        <v>5</v>
      </c>
      <c r="F4210" s="27" t="s">
        <v>23</v>
      </c>
      <c r="G4210" s="6" t="s">
        <v>6</v>
      </c>
      <c r="H4210" s="14" t="s">
        <v>7</v>
      </c>
      <c r="I4210" s="6" t="s">
        <v>8</v>
      </c>
      <c r="J4210" s="6"/>
      <c r="K4210" s="6" t="s">
        <v>18</v>
      </c>
      <c r="L4210" s="6" t="s">
        <v>19</v>
      </c>
      <c r="M4210" s="6" t="s">
        <v>20</v>
      </c>
    </row>
    <row r="4211" spans="1:13">
      <c r="A4211" s="30" t="s">
        <v>24</v>
      </c>
      <c r="B4211" s="11"/>
      <c r="C4211" s="12"/>
      <c r="D4211" s="28"/>
      <c r="E4211" s="28"/>
      <c r="F4211" s="28">
        <f t="shared" ref="F4211:F4216" si="1127">SUM(D4211*E4211)</f>
        <v>0</v>
      </c>
      <c r="G4211" s="10"/>
      <c r="H4211" s="15"/>
      <c r="I4211" s="10">
        <f t="shared" ref="I4211:I4216" si="1128">SUM(F4211*G4211)*H4211</f>
        <v>0</v>
      </c>
    </row>
    <row r="4212" spans="1:13">
      <c r="A4212" s="30" t="s">
        <v>24</v>
      </c>
      <c r="B4212" s="11"/>
      <c r="C4212" s="12"/>
      <c r="D4212" s="28"/>
      <c r="E4212" s="28"/>
      <c r="F4212" s="28">
        <f t="shared" si="1127"/>
        <v>0</v>
      </c>
      <c r="G4212" s="10"/>
      <c r="H4212" s="15"/>
      <c r="I4212" s="10">
        <f t="shared" si="1128"/>
        <v>0</v>
      </c>
    </row>
    <row r="4213" spans="1:13">
      <c r="A4213" s="30" t="s">
        <v>24</v>
      </c>
      <c r="B4213" s="11"/>
      <c r="C4213" s="12"/>
      <c r="D4213" s="28"/>
      <c r="E4213" s="28"/>
      <c r="F4213" s="28">
        <f t="shared" si="1127"/>
        <v>0</v>
      </c>
      <c r="G4213" s="10"/>
      <c r="H4213" s="15"/>
      <c r="I4213" s="10">
        <f t="shared" si="1128"/>
        <v>0</v>
      </c>
    </row>
    <row r="4214" spans="1:13">
      <c r="A4214" s="31" t="s">
        <v>25</v>
      </c>
      <c r="B4214" s="11"/>
      <c r="C4214" s="12"/>
      <c r="D4214" s="28"/>
      <c r="E4214" s="28"/>
      <c r="F4214" s="28">
        <f t="shared" si="1127"/>
        <v>0</v>
      </c>
      <c r="G4214" s="10"/>
      <c r="H4214" s="15"/>
      <c r="I4214" s="10">
        <f t="shared" si="1128"/>
        <v>0</v>
      </c>
    </row>
    <row r="4215" spans="1:13">
      <c r="A4215" s="31" t="s">
        <v>25</v>
      </c>
      <c r="B4215" s="11"/>
      <c r="C4215" s="12"/>
      <c r="D4215" s="28"/>
      <c r="E4215" s="28"/>
      <c r="F4215" s="28">
        <f t="shared" si="1127"/>
        <v>0</v>
      </c>
      <c r="G4215" s="10"/>
      <c r="H4215" s="15"/>
      <c r="I4215" s="10">
        <f t="shared" si="1128"/>
        <v>0</v>
      </c>
    </row>
    <row r="4216" spans="1:13">
      <c r="A4216" s="31" t="s">
        <v>25</v>
      </c>
      <c r="B4216" s="11"/>
      <c r="C4216" s="12"/>
      <c r="D4216" s="28"/>
      <c r="E4216" s="28"/>
      <c r="F4216" s="28">
        <f t="shared" si="1127"/>
        <v>0</v>
      </c>
      <c r="G4216" s="10"/>
      <c r="H4216" s="15"/>
      <c r="I4216" s="10">
        <f t="shared" si="1128"/>
        <v>0</v>
      </c>
    </row>
    <row r="4217" spans="1:13">
      <c r="A4217" s="31" t="s">
        <v>39</v>
      </c>
      <c r="B4217" s="11"/>
      <c r="C4217" s="12"/>
      <c r="D4217" s="28"/>
      <c r="E4217" s="28"/>
      <c r="F4217" s="28"/>
      <c r="G4217" s="10"/>
      <c r="H4217" s="15"/>
      <c r="I4217" s="10">
        <f t="shared" ref="I4217:I4219" si="1129">SUM(G4217*H4217)</f>
        <v>0</v>
      </c>
    </row>
    <row r="4218" spans="1:13">
      <c r="A4218" s="31" t="s">
        <v>39</v>
      </c>
      <c r="B4218" s="11"/>
      <c r="C4218" s="12"/>
      <c r="D4218" s="28"/>
      <c r="E4218" s="28"/>
      <c r="F4218" s="28"/>
      <c r="G4218" s="10"/>
      <c r="H4218" s="15"/>
      <c r="I4218" s="10">
        <f t="shared" si="1129"/>
        <v>0</v>
      </c>
    </row>
    <row r="4219" spans="1:13">
      <c r="A4219" s="31" t="s">
        <v>39</v>
      </c>
      <c r="B4219" s="11"/>
      <c r="C4219" s="12"/>
      <c r="D4219" s="28"/>
      <c r="E4219" s="28"/>
      <c r="F4219" s="28"/>
      <c r="G4219" s="10"/>
      <c r="H4219" s="15"/>
      <c r="I4219" s="10">
        <f t="shared" si="1129"/>
        <v>0</v>
      </c>
    </row>
    <row r="4220" spans="1:13">
      <c r="A4220" s="32" t="s">
        <v>28</v>
      </c>
      <c r="B4220" s="11"/>
      <c r="C4220" s="12"/>
      <c r="D4220" s="28"/>
      <c r="E4220" s="28"/>
      <c r="F4220" s="28"/>
      <c r="G4220" s="10"/>
      <c r="H4220" s="15"/>
      <c r="I4220" s="10">
        <f t="shared" ref="I4220:I4238" si="1130">SUM(G4220*H4220)</f>
        <v>0</v>
      </c>
    </row>
    <row r="4221" spans="1:13">
      <c r="A4221" s="32" t="s">
        <v>28</v>
      </c>
      <c r="B4221" s="11"/>
      <c r="C4221" s="12"/>
      <c r="D4221" s="28"/>
      <c r="E4221" s="28"/>
      <c r="F4221" s="28"/>
      <c r="G4221" s="10"/>
      <c r="H4221" s="15"/>
      <c r="I4221" s="10">
        <f t="shared" si="1130"/>
        <v>0</v>
      </c>
    </row>
    <row r="4222" spans="1:13">
      <c r="A4222" s="32" t="s">
        <v>28</v>
      </c>
      <c r="B4222" s="11"/>
      <c r="C4222" s="12"/>
      <c r="D4222" s="28"/>
      <c r="E4222" s="28"/>
      <c r="F4222" s="28"/>
      <c r="G4222" s="10"/>
      <c r="H4222" s="15"/>
      <c r="I4222" s="10">
        <f t="shared" si="1130"/>
        <v>0</v>
      </c>
    </row>
    <row r="4223" spans="1:13">
      <c r="A4223" t="s">
        <v>26</v>
      </c>
      <c r="B4223" s="11"/>
      <c r="C4223" s="12"/>
      <c r="D4223" s="28"/>
      <c r="E4223" s="28"/>
      <c r="F4223" s="28"/>
      <c r="G4223" s="33">
        <v>0.1</v>
      </c>
      <c r="H4223" s="15">
        <f>SUM(I4220:I4222)</f>
        <v>0</v>
      </c>
      <c r="I4223" s="10">
        <f t="shared" si="1130"/>
        <v>0</v>
      </c>
    </row>
    <row r="4224" spans="1:13">
      <c r="B4224" s="11" t="s">
        <v>27</v>
      </c>
      <c r="C4224" s="12"/>
      <c r="D4224" s="28"/>
      <c r="E4224" s="28"/>
      <c r="F4224" s="28"/>
      <c r="G4224" s="10"/>
      <c r="H4224" s="15"/>
      <c r="I4224" s="10">
        <f t="shared" si="1130"/>
        <v>0</v>
      </c>
    </row>
    <row r="4225" spans="2:13">
      <c r="B4225" s="11" t="s">
        <v>13</v>
      </c>
      <c r="C4225" s="12" t="s">
        <v>14</v>
      </c>
      <c r="D4225" s="28" t="s">
        <v>29</v>
      </c>
      <c r="E4225" s="28"/>
      <c r="F4225" s="28">
        <f>SUM(G4211:G4213)</f>
        <v>0</v>
      </c>
      <c r="G4225" s="34">
        <f>SUM(F4225)/20</f>
        <v>0</v>
      </c>
      <c r="H4225" s="23"/>
      <c r="I4225" s="10">
        <f t="shared" si="1130"/>
        <v>0</v>
      </c>
    </row>
    <row r="4226" spans="2:13">
      <c r="B4226" s="11" t="s">
        <v>13</v>
      </c>
      <c r="C4226" s="12" t="s">
        <v>14</v>
      </c>
      <c r="D4226" s="28" t="s">
        <v>30</v>
      </c>
      <c r="E4226" s="28"/>
      <c r="F4226" s="28">
        <f>SUM(G4214:G4216)</f>
        <v>0</v>
      </c>
      <c r="G4226" s="34">
        <f>SUM(F4226)/10</f>
        <v>0</v>
      </c>
      <c r="H4226" s="23"/>
      <c r="I4226" s="10">
        <f t="shared" si="1130"/>
        <v>0</v>
      </c>
    </row>
    <row r="4227" spans="2:13">
      <c r="B4227" s="11" t="s">
        <v>13</v>
      </c>
      <c r="C4227" s="12" t="s">
        <v>14</v>
      </c>
      <c r="D4227" s="28" t="s">
        <v>60</v>
      </c>
      <c r="E4227" s="28"/>
      <c r="F4227" s="81"/>
      <c r="G4227" s="34">
        <f>SUM(F4227)*0.25</f>
        <v>0</v>
      </c>
      <c r="H4227" s="23"/>
      <c r="I4227" s="10">
        <f t="shared" si="1130"/>
        <v>0</v>
      </c>
    </row>
    <row r="4228" spans="2:13">
      <c r="B4228" s="11" t="s">
        <v>13</v>
      </c>
      <c r="C4228" s="12" t="s">
        <v>14</v>
      </c>
      <c r="D4228" s="28"/>
      <c r="E4228" s="28"/>
      <c r="F4228" s="28"/>
      <c r="G4228" s="34"/>
      <c r="H4228" s="23"/>
      <c r="I4228" s="10">
        <f t="shared" si="1130"/>
        <v>0</v>
      </c>
    </row>
    <row r="4229" spans="2:13">
      <c r="B4229" s="11" t="s">
        <v>13</v>
      </c>
      <c r="C4229" s="12" t="s">
        <v>15</v>
      </c>
      <c r="D4229" s="28"/>
      <c r="E4229" s="28"/>
      <c r="F4229" s="28"/>
      <c r="G4229" s="34"/>
      <c r="H4229" s="23"/>
      <c r="I4229" s="10">
        <f t="shared" si="1130"/>
        <v>0</v>
      </c>
    </row>
    <row r="4230" spans="2:13">
      <c r="B4230" s="11" t="s">
        <v>13</v>
      </c>
      <c r="C4230" s="12" t="s">
        <v>15</v>
      </c>
      <c r="D4230" s="28"/>
      <c r="E4230" s="28"/>
      <c r="F4230" s="28"/>
      <c r="G4230" s="34"/>
      <c r="H4230" s="23"/>
      <c r="I4230" s="10">
        <f t="shared" si="1130"/>
        <v>0</v>
      </c>
    </row>
    <row r="4231" spans="2:13">
      <c r="B4231" s="11" t="s">
        <v>13</v>
      </c>
      <c r="C4231" s="12" t="s">
        <v>15</v>
      </c>
      <c r="D4231" s="28"/>
      <c r="E4231" s="28"/>
      <c r="F4231" s="28"/>
      <c r="G4231" s="34"/>
      <c r="H4231" s="23"/>
      <c r="I4231" s="10">
        <f t="shared" si="1130"/>
        <v>0</v>
      </c>
    </row>
    <row r="4232" spans="2:13">
      <c r="B4232" s="11" t="s">
        <v>13</v>
      </c>
      <c r="C4232" s="12" t="s">
        <v>16</v>
      </c>
      <c r="D4232" s="28"/>
      <c r="E4232" s="28"/>
      <c r="F4232" s="28"/>
      <c r="G4232" s="34"/>
      <c r="H4232" s="23"/>
      <c r="I4232" s="10">
        <f t="shared" si="1130"/>
        <v>0</v>
      </c>
    </row>
    <row r="4233" spans="2:13">
      <c r="B4233" s="11" t="s">
        <v>13</v>
      </c>
      <c r="C4233" s="12" t="s">
        <v>16</v>
      </c>
      <c r="D4233" s="28"/>
      <c r="E4233" s="28"/>
      <c r="F4233" s="28"/>
      <c r="G4233" s="34"/>
      <c r="H4233" s="23"/>
      <c r="I4233" s="10">
        <f t="shared" si="1130"/>
        <v>0</v>
      </c>
    </row>
    <row r="4234" spans="2:13">
      <c r="B4234" s="11" t="s">
        <v>21</v>
      </c>
      <c r="C4234" s="12" t="s">
        <v>14</v>
      </c>
      <c r="D4234" s="28"/>
      <c r="E4234" s="28"/>
      <c r="F4234" s="28"/>
      <c r="G4234" s="22">
        <f>SUM(G4225:G4228)</f>
        <v>0</v>
      </c>
      <c r="H4234" s="15">
        <v>37.42</v>
      </c>
      <c r="I4234" s="10">
        <f t="shared" si="1130"/>
        <v>0</v>
      </c>
      <c r="K4234" s="5">
        <f>SUM(G4234)*I4209</f>
        <v>0</v>
      </c>
    </row>
    <row r="4235" spans="2:13">
      <c r="B4235" s="11" t="s">
        <v>21</v>
      </c>
      <c r="C4235" s="12" t="s">
        <v>15</v>
      </c>
      <c r="D4235" s="28"/>
      <c r="E4235" s="28"/>
      <c r="F4235" s="28"/>
      <c r="G4235" s="22">
        <f>SUM(G4229:G4231)</f>
        <v>0</v>
      </c>
      <c r="H4235" s="15">
        <v>37.42</v>
      </c>
      <c r="I4235" s="10">
        <f t="shared" si="1130"/>
        <v>0</v>
      </c>
      <c r="L4235" s="5">
        <f>SUM(G4235)*I4209</f>
        <v>0</v>
      </c>
    </row>
    <row r="4236" spans="2:13">
      <c r="B4236" s="11" t="s">
        <v>21</v>
      </c>
      <c r="C4236" s="12" t="s">
        <v>16</v>
      </c>
      <c r="D4236" s="28"/>
      <c r="E4236" s="28"/>
      <c r="F4236" s="28"/>
      <c r="G4236" s="22">
        <f>SUM(G4232:G4233)</f>
        <v>0</v>
      </c>
      <c r="H4236" s="15">
        <v>37.42</v>
      </c>
      <c r="I4236" s="10">
        <f t="shared" si="1130"/>
        <v>0</v>
      </c>
      <c r="M4236" s="5">
        <f>SUM(G4236)*I4209</f>
        <v>0</v>
      </c>
    </row>
    <row r="4237" spans="2:13">
      <c r="B4237" s="11" t="s">
        <v>13</v>
      </c>
      <c r="C4237" s="12" t="s">
        <v>17</v>
      </c>
      <c r="D4237" s="28"/>
      <c r="E4237" s="28"/>
      <c r="F4237" s="28"/>
      <c r="G4237" s="34"/>
      <c r="H4237" s="15">
        <v>37.42</v>
      </c>
      <c r="I4237" s="10">
        <f t="shared" si="1130"/>
        <v>0</v>
      </c>
      <c r="L4237" s="5">
        <f>SUM(G4237)*I4209</f>
        <v>0</v>
      </c>
    </row>
    <row r="4238" spans="2:13">
      <c r="B4238" s="11" t="s">
        <v>12</v>
      </c>
      <c r="C4238" s="12"/>
      <c r="D4238" s="28"/>
      <c r="E4238" s="28"/>
      <c r="F4238" s="28"/>
      <c r="G4238" s="10"/>
      <c r="H4238" s="15">
        <v>37.42</v>
      </c>
      <c r="I4238" s="10">
        <f t="shared" si="1130"/>
        <v>0</v>
      </c>
    </row>
    <row r="4239" spans="2:13">
      <c r="B4239" s="11" t="s">
        <v>11</v>
      </c>
      <c r="C4239" s="12"/>
      <c r="D4239" s="28"/>
      <c r="E4239" s="28"/>
      <c r="F4239" s="28"/>
      <c r="G4239" s="10">
        <v>1</v>
      </c>
      <c r="H4239" s="15">
        <f>SUM(I4211:I4238)*0.01</f>
        <v>0</v>
      </c>
      <c r="I4239" s="10">
        <f>SUM(G4239*H4239)</f>
        <v>0</v>
      </c>
    </row>
    <row r="4240" spans="2:13" s="2" customFormat="1" ht="13.6">
      <c r="B4240" s="8" t="s">
        <v>10</v>
      </c>
      <c r="D4240" s="27"/>
      <c r="E4240" s="27"/>
      <c r="F4240" s="27"/>
      <c r="G4240" s="6">
        <f>SUM(G4234:G4237)</f>
        <v>0</v>
      </c>
      <c r="H4240" s="14"/>
      <c r="I4240" s="6">
        <f>SUM(I4211:I4239)</f>
        <v>0</v>
      </c>
      <c r="J4240" s="6">
        <f>SUM(I4240)*I4209</f>
        <v>0</v>
      </c>
      <c r="K4240" s="6">
        <f>SUM(K4234:K4239)</f>
        <v>0</v>
      </c>
      <c r="L4240" s="6">
        <f t="shared" ref="L4240" si="1131">SUM(L4234:L4239)</f>
        <v>0</v>
      </c>
      <c r="M4240" s="6">
        <f t="shared" ref="M4240" si="1132">SUM(M4234:M4239)</f>
        <v>0</v>
      </c>
    </row>
    <row r="4241" spans="1:13" ht="15.65">
      <c r="A4241" s="3" t="s">
        <v>9</v>
      </c>
      <c r="B4241" s="78">
        <f>'JMS SHEDULE OF WORKS'!D70</f>
        <v>0</v>
      </c>
      <c r="D4241" s="26">
        <f>'JMS SHEDULE OF WORKS'!F70</f>
        <v>0</v>
      </c>
      <c r="F4241" s="79">
        <f>'JMS SHEDULE OF WORKS'!I70</f>
        <v>0</v>
      </c>
      <c r="H4241" s="13" t="s">
        <v>22</v>
      </c>
      <c r="I4241" s="24">
        <f>'JMS SHEDULE OF WORKS'!G70</f>
        <v>0</v>
      </c>
    </row>
    <row r="4242" spans="1:13" s="2" customFormat="1" ht="13.6">
      <c r="A4242" s="77" t="str">
        <f>'JMS SHEDULE OF WORKS'!A70</f>
        <v>6897/68</v>
      </c>
      <c r="B4242" s="8" t="s">
        <v>3</v>
      </c>
      <c r="C4242" s="2" t="s">
        <v>4</v>
      </c>
      <c r="D4242" s="27" t="s">
        <v>5</v>
      </c>
      <c r="E4242" s="27" t="s">
        <v>5</v>
      </c>
      <c r="F4242" s="27" t="s">
        <v>23</v>
      </c>
      <c r="G4242" s="6" t="s">
        <v>6</v>
      </c>
      <c r="H4242" s="14" t="s">
        <v>7</v>
      </c>
      <c r="I4242" s="6" t="s">
        <v>8</v>
      </c>
      <c r="J4242" s="6"/>
      <c r="K4242" s="6" t="s">
        <v>18</v>
      </c>
      <c r="L4242" s="6" t="s">
        <v>19</v>
      </c>
      <c r="M4242" s="6" t="s">
        <v>20</v>
      </c>
    </row>
    <row r="4243" spans="1:13">
      <c r="A4243" s="30" t="s">
        <v>24</v>
      </c>
      <c r="B4243" s="11"/>
      <c r="C4243" s="12"/>
      <c r="D4243" s="28"/>
      <c r="E4243" s="28"/>
      <c r="F4243" s="28">
        <f t="shared" ref="F4243:F4248" si="1133">SUM(D4243*E4243)</f>
        <v>0</v>
      </c>
      <c r="G4243" s="10"/>
      <c r="H4243" s="15"/>
      <c r="I4243" s="10">
        <f t="shared" ref="I4243:I4248" si="1134">SUM(F4243*G4243)*H4243</f>
        <v>0</v>
      </c>
    </row>
    <row r="4244" spans="1:13">
      <c r="A4244" s="30" t="s">
        <v>24</v>
      </c>
      <c r="B4244" s="11"/>
      <c r="C4244" s="12"/>
      <c r="D4244" s="28"/>
      <c r="E4244" s="28"/>
      <c r="F4244" s="28">
        <f t="shared" si="1133"/>
        <v>0</v>
      </c>
      <c r="G4244" s="10"/>
      <c r="H4244" s="15"/>
      <c r="I4244" s="10">
        <f t="shared" si="1134"/>
        <v>0</v>
      </c>
    </row>
    <row r="4245" spans="1:13">
      <c r="A4245" s="30" t="s">
        <v>24</v>
      </c>
      <c r="B4245" s="11"/>
      <c r="C4245" s="12"/>
      <c r="D4245" s="28"/>
      <c r="E4245" s="28"/>
      <c r="F4245" s="28">
        <f t="shared" si="1133"/>
        <v>0</v>
      </c>
      <c r="G4245" s="10"/>
      <c r="H4245" s="15"/>
      <c r="I4245" s="10">
        <f t="shared" si="1134"/>
        <v>0</v>
      </c>
    </row>
    <row r="4246" spans="1:13">
      <c r="A4246" s="31" t="s">
        <v>25</v>
      </c>
      <c r="B4246" s="11"/>
      <c r="C4246" s="12"/>
      <c r="D4246" s="28"/>
      <c r="E4246" s="28"/>
      <c r="F4246" s="28">
        <f t="shared" si="1133"/>
        <v>0</v>
      </c>
      <c r="G4246" s="10"/>
      <c r="H4246" s="15"/>
      <c r="I4246" s="10">
        <f t="shared" si="1134"/>
        <v>0</v>
      </c>
    </row>
    <row r="4247" spans="1:13">
      <c r="A4247" s="31" t="s">
        <v>25</v>
      </c>
      <c r="B4247" s="11"/>
      <c r="C4247" s="12"/>
      <c r="D4247" s="28"/>
      <c r="E4247" s="28"/>
      <c r="F4247" s="28">
        <f t="shared" si="1133"/>
        <v>0</v>
      </c>
      <c r="G4247" s="10"/>
      <c r="H4247" s="15"/>
      <c r="I4247" s="10">
        <f t="shared" si="1134"/>
        <v>0</v>
      </c>
    </row>
    <row r="4248" spans="1:13">
      <c r="A4248" s="31" t="s">
        <v>25</v>
      </c>
      <c r="B4248" s="11"/>
      <c r="C4248" s="12"/>
      <c r="D4248" s="28"/>
      <c r="E4248" s="28"/>
      <c r="F4248" s="28">
        <f t="shared" si="1133"/>
        <v>0</v>
      </c>
      <c r="G4248" s="10"/>
      <c r="H4248" s="15"/>
      <c r="I4248" s="10">
        <f t="shared" si="1134"/>
        <v>0</v>
      </c>
    </row>
    <row r="4249" spans="1:13">
      <c r="A4249" s="31" t="s">
        <v>39</v>
      </c>
      <c r="B4249" s="11"/>
      <c r="C4249" s="12"/>
      <c r="D4249" s="28"/>
      <c r="E4249" s="28"/>
      <c r="F4249" s="28"/>
      <c r="G4249" s="10"/>
      <c r="H4249" s="15"/>
      <c r="I4249" s="10">
        <f t="shared" ref="I4249:I4251" si="1135">SUM(G4249*H4249)</f>
        <v>0</v>
      </c>
    </row>
    <row r="4250" spans="1:13">
      <c r="A4250" s="31" t="s">
        <v>39</v>
      </c>
      <c r="B4250" s="11"/>
      <c r="C4250" s="12"/>
      <c r="D4250" s="28"/>
      <c r="E4250" s="28"/>
      <c r="F4250" s="28"/>
      <c r="G4250" s="10"/>
      <c r="H4250" s="15"/>
      <c r="I4250" s="10">
        <f t="shared" si="1135"/>
        <v>0</v>
      </c>
    </row>
    <row r="4251" spans="1:13">
      <c r="A4251" s="31" t="s">
        <v>39</v>
      </c>
      <c r="B4251" s="11"/>
      <c r="C4251" s="12"/>
      <c r="D4251" s="28"/>
      <c r="E4251" s="28"/>
      <c r="F4251" s="28"/>
      <c r="G4251" s="10"/>
      <c r="H4251" s="15"/>
      <c r="I4251" s="10">
        <f t="shared" si="1135"/>
        <v>0</v>
      </c>
    </row>
    <row r="4252" spans="1:13">
      <c r="A4252" s="32" t="s">
        <v>28</v>
      </c>
      <c r="B4252" s="11"/>
      <c r="C4252" s="12"/>
      <c r="D4252" s="28"/>
      <c r="E4252" s="28"/>
      <c r="F4252" s="28"/>
      <c r="G4252" s="10"/>
      <c r="H4252" s="15"/>
      <c r="I4252" s="10">
        <f t="shared" ref="I4252:I4270" si="1136">SUM(G4252*H4252)</f>
        <v>0</v>
      </c>
    </row>
    <row r="4253" spans="1:13">
      <c r="A4253" s="32" t="s">
        <v>28</v>
      </c>
      <c r="B4253" s="11"/>
      <c r="C4253" s="12"/>
      <c r="D4253" s="28"/>
      <c r="E4253" s="28"/>
      <c r="F4253" s="28"/>
      <c r="G4253" s="10"/>
      <c r="H4253" s="15"/>
      <c r="I4253" s="10">
        <f t="shared" si="1136"/>
        <v>0</v>
      </c>
    </row>
    <row r="4254" spans="1:13">
      <c r="A4254" s="32" t="s">
        <v>28</v>
      </c>
      <c r="B4254" s="11"/>
      <c r="C4254" s="12"/>
      <c r="D4254" s="28"/>
      <c r="E4254" s="28"/>
      <c r="F4254" s="28"/>
      <c r="G4254" s="10"/>
      <c r="H4254" s="15"/>
      <c r="I4254" s="10">
        <f t="shared" si="1136"/>
        <v>0</v>
      </c>
    </row>
    <row r="4255" spans="1:13">
      <c r="A4255" t="s">
        <v>26</v>
      </c>
      <c r="B4255" s="11"/>
      <c r="C4255" s="12"/>
      <c r="D4255" s="28"/>
      <c r="E4255" s="28"/>
      <c r="F4255" s="28"/>
      <c r="G4255" s="33">
        <v>0.1</v>
      </c>
      <c r="H4255" s="15">
        <f>SUM(I4252:I4254)</f>
        <v>0</v>
      </c>
      <c r="I4255" s="10">
        <f t="shared" si="1136"/>
        <v>0</v>
      </c>
    </row>
    <row r="4256" spans="1:13">
      <c r="B4256" s="11" t="s">
        <v>27</v>
      </c>
      <c r="C4256" s="12"/>
      <c r="D4256" s="28"/>
      <c r="E4256" s="28"/>
      <c r="F4256" s="28"/>
      <c r="G4256" s="10"/>
      <c r="H4256" s="15"/>
      <c r="I4256" s="10">
        <f t="shared" si="1136"/>
        <v>0</v>
      </c>
    </row>
    <row r="4257" spans="2:13">
      <c r="B4257" s="11" t="s">
        <v>13</v>
      </c>
      <c r="C4257" s="12" t="s">
        <v>14</v>
      </c>
      <c r="D4257" s="28" t="s">
        <v>29</v>
      </c>
      <c r="E4257" s="28"/>
      <c r="F4257" s="28">
        <f>SUM(G4243:G4245)</f>
        <v>0</v>
      </c>
      <c r="G4257" s="34">
        <f>SUM(F4257)/20</f>
        <v>0</v>
      </c>
      <c r="H4257" s="23"/>
      <c r="I4257" s="10">
        <f t="shared" si="1136"/>
        <v>0</v>
      </c>
    </row>
    <row r="4258" spans="2:13">
      <c r="B4258" s="11" t="s">
        <v>13</v>
      </c>
      <c r="C4258" s="12" t="s">
        <v>14</v>
      </c>
      <c r="D4258" s="28" t="s">
        <v>30</v>
      </c>
      <c r="E4258" s="28"/>
      <c r="F4258" s="28">
        <f>SUM(G4246:G4248)</f>
        <v>0</v>
      </c>
      <c r="G4258" s="34">
        <f>SUM(F4258)/10</f>
        <v>0</v>
      </c>
      <c r="H4258" s="23"/>
      <c r="I4258" s="10">
        <f t="shared" si="1136"/>
        <v>0</v>
      </c>
    </row>
    <row r="4259" spans="2:13">
      <c r="B4259" s="11" t="s">
        <v>13</v>
      </c>
      <c r="C4259" s="12" t="s">
        <v>14</v>
      </c>
      <c r="D4259" s="28" t="s">
        <v>60</v>
      </c>
      <c r="E4259" s="28"/>
      <c r="F4259" s="81"/>
      <c r="G4259" s="34">
        <f>SUM(F4259)*0.25</f>
        <v>0</v>
      </c>
      <c r="H4259" s="23"/>
      <c r="I4259" s="10">
        <f t="shared" si="1136"/>
        <v>0</v>
      </c>
    </row>
    <row r="4260" spans="2:13">
      <c r="B4260" s="11" t="s">
        <v>13</v>
      </c>
      <c r="C4260" s="12" t="s">
        <v>14</v>
      </c>
      <c r="D4260" s="28"/>
      <c r="E4260" s="28"/>
      <c r="F4260" s="28"/>
      <c r="G4260" s="34"/>
      <c r="H4260" s="23"/>
      <c r="I4260" s="10">
        <f t="shared" si="1136"/>
        <v>0</v>
      </c>
    </row>
    <row r="4261" spans="2:13">
      <c r="B4261" s="11" t="s">
        <v>13</v>
      </c>
      <c r="C4261" s="12" t="s">
        <v>15</v>
      </c>
      <c r="D4261" s="28"/>
      <c r="E4261" s="28"/>
      <c r="F4261" s="28"/>
      <c r="G4261" s="34"/>
      <c r="H4261" s="23"/>
      <c r="I4261" s="10">
        <f t="shared" si="1136"/>
        <v>0</v>
      </c>
    </row>
    <row r="4262" spans="2:13">
      <c r="B4262" s="11" t="s">
        <v>13</v>
      </c>
      <c r="C4262" s="12" t="s">
        <v>15</v>
      </c>
      <c r="D4262" s="28"/>
      <c r="E4262" s="28"/>
      <c r="F4262" s="28"/>
      <c r="G4262" s="34"/>
      <c r="H4262" s="23"/>
      <c r="I4262" s="10">
        <f t="shared" si="1136"/>
        <v>0</v>
      </c>
    </row>
    <row r="4263" spans="2:13">
      <c r="B4263" s="11" t="s">
        <v>13</v>
      </c>
      <c r="C4263" s="12" t="s">
        <v>15</v>
      </c>
      <c r="D4263" s="28"/>
      <c r="E4263" s="28"/>
      <c r="F4263" s="28"/>
      <c r="G4263" s="34"/>
      <c r="H4263" s="23"/>
      <c r="I4263" s="10">
        <f t="shared" si="1136"/>
        <v>0</v>
      </c>
    </row>
    <row r="4264" spans="2:13">
      <c r="B4264" s="11" t="s">
        <v>13</v>
      </c>
      <c r="C4264" s="12" t="s">
        <v>16</v>
      </c>
      <c r="D4264" s="28"/>
      <c r="E4264" s="28"/>
      <c r="F4264" s="28"/>
      <c r="G4264" s="34"/>
      <c r="H4264" s="23"/>
      <c r="I4264" s="10">
        <f t="shared" si="1136"/>
        <v>0</v>
      </c>
    </row>
    <row r="4265" spans="2:13">
      <c r="B4265" s="11" t="s">
        <v>13</v>
      </c>
      <c r="C4265" s="12" t="s">
        <v>16</v>
      </c>
      <c r="D4265" s="28"/>
      <c r="E4265" s="28"/>
      <c r="F4265" s="28"/>
      <c r="G4265" s="34"/>
      <c r="H4265" s="23"/>
      <c r="I4265" s="10">
        <f t="shared" si="1136"/>
        <v>0</v>
      </c>
    </row>
    <row r="4266" spans="2:13">
      <c r="B4266" s="11" t="s">
        <v>21</v>
      </c>
      <c r="C4266" s="12" t="s">
        <v>14</v>
      </c>
      <c r="D4266" s="28"/>
      <c r="E4266" s="28"/>
      <c r="F4266" s="28"/>
      <c r="G4266" s="22">
        <f>SUM(G4257:G4260)</f>
        <v>0</v>
      </c>
      <c r="H4266" s="15">
        <v>37.42</v>
      </c>
      <c r="I4266" s="10">
        <f t="shared" si="1136"/>
        <v>0</v>
      </c>
      <c r="K4266" s="5">
        <f>SUM(G4266)*I4241</f>
        <v>0</v>
      </c>
    </row>
    <row r="4267" spans="2:13">
      <c r="B4267" s="11" t="s">
        <v>21</v>
      </c>
      <c r="C4267" s="12" t="s">
        <v>15</v>
      </c>
      <c r="D4267" s="28"/>
      <c r="E4267" s="28"/>
      <c r="F4267" s="28"/>
      <c r="G4267" s="22">
        <f>SUM(G4261:G4263)</f>
        <v>0</v>
      </c>
      <c r="H4267" s="15">
        <v>37.42</v>
      </c>
      <c r="I4267" s="10">
        <f t="shared" si="1136"/>
        <v>0</v>
      </c>
      <c r="L4267" s="5">
        <f>SUM(G4267)*I4241</f>
        <v>0</v>
      </c>
    </row>
    <row r="4268" spans="2:13">
      <c r="B4268" s="11" t="s">
        <v>21</v>
      </c>
      <c r="C4268" s="12" t="s">
        <v>16</v>
      </c>
      <c r="D4268" s="28"/>
      <c r="E4268" s="28"/>
      <c r="F4268" s="28"/>
      <c r="G4268" s="22">
        <f>SUM(G4264:G4265)</f>
        <v>0</v>
      </c>
      <c r="H4268" s="15">
        <v>37.42</v>
      </c>
      <c r="I4268" s="10">
        <f t="shared" si="1136"/>
        <v>0</v>
      </c>
      <c r="M4268" s="5">
        <f>SUM(G4268)*I4241</f>
        <v>0</v>
      </c>
    </row>
    <row r="4269" spans="2:13">
      <c r="B4269" s="11" t="s">
        <v>13</v>
      </c>
      <c r="C4269" s="12" t="s">
        <v>17</v>
      </c>
      <c r="D4269" s="28"/>
      <c r="E4269" s="28"/>
      <c r="F4269" s="28"/>
      <c r="G4269" s="34"/>
      <c r="H4269" s="15">
        <v>37.42</v>
      </c>
      <c r="I4269" s="10">
        <f t="shared" si="1136"/>
        <v>0</v>
      </c>
      <c r="L4269" s="5">
        <f>SUM(G4269)*I4241</f>
        <v>0</v>
      </c>
    </row>
    <row r="4270" spans="2:13">
      <c r="B4270" s="11" t="s">
        <v>12</v>
      </c>
      <c r="C4270" s="12"/>
      <c r="D4270" s="28"/>
      <c r="E4270" s="28"/>
      <c r="F4270" s="28"/>
      <c r="G4270" s="10"/>
      <c r="H4270" s="15">
        <v>37.42</v>
      </c>
      <c r="I4270" s="10">
        <f t="shared" si="1136"/>
        <v>0</v>
      </c>
    </row>
    <row r="4271" spans="2:13">
      <c r="B4271" s="11" t="s">
        <v>11</v>
      </c>
      <c r="C4271" s="12"/>
      <c r="D4271" s="28"/>
      <c r="E4271" s="28"/>
      <c r="F4271" s="28"/>
      <c r="G4271" s="10">
        <v>1</v>
      </c>
      <c r="H4271" s="15">
        <f>SUM(I4243:I4270)*0.01</f>
        <v>0</v>
      </c>
      <c r="I4271" s="10">
        <f>SUM(G4271*H4271)</f>
        <v>0</v>
      </c>
    </row>
    <row r="4272" spans="2:13" s="2" customFormat="1" ht="13.6">
      <c r="B4272" s="8" t="s">
        <v>10</v>
      </c>
      <c r="D4272" s="27"/>
      <c r="E4272" s="27"/>
      <c r="F4272" s="27"/>
      <c r="G4272" s="6">
        <f>SUM(G4266:G4269)</f>
        <v>0</v>
      </c>
      <c r="H4272" s="14"/>
      <c r="I4272" s="6">
        <f>SUM(I4243:I4271)</f>
        <v>0</v>
      </c>
      <c r="J4272" s="6">
        <f>SUM(I4272)*I4241</f>
        <v>0</v>
      </c>
      <c r="K4272" s="6">
        <f>SUM(K4266:K4271)</f>
        <v>0</v>
      </c>
      <c r="L4272" s="6">
        <f t="shared" ref="L4272" si="1137">SUM(L4266:L4271)</f>
        <v>0</v>
      </c>
      <c r="M4272" s="6">
        <f t="shared" ref="M4272" si="1138">SUM(M4266:M4271)</f>
        <v>0</v>
      </c>
    </row>
    <row r="4273" spans="1:13" ht="15.65">
      <c r="A4273" s="3" t="s">
        <v>9</v>
      </c>
      <c r="B4273" s="78">
        <f>'JMS SHEDULE OF WORKS'!D71</f>
        <v>0</v>
      </c>
      <c r="D4273" s="26">
        <f>'JMS SHEDULE OF WORKS'!F71</f>
        <v>0</v>
      </c>
      <c r="F4273" s="79">
        <f>'JMS SHEDULE OF WORKS'!I71</f>
        <v>0</v>
      </c>
      <c r="H4273" s="13" t="s">
        <v>22</v>
      </c>
      <c r="I4273" s="24">
        <f>'JMS SHEDULE OF WORKS'!G71</f>
        <v>0</v>
      </c>
    </row>
    <row r="4274" spans="1:13" s="2" customFormat="1" ht="13.6">
      <c r="A4274" s="77" t="str">
        <f>'JMS SHEDULE OF WORKS'!A71</f>
        <v>6897/69</v>
      </c>
      <c r="B4274" s="8" t="s">
        <v>3</v>
      </c>
      <c r="C4274" s="2" t="s">
        <v>4</v>
      </c>
      <c r="D4274" s="27" t="s">
        <v>5</v>
      </c>
      <c r="E4274" s="27" t="s">
        <v>5</v>
      </c>
      <c r="F4274" s="27" t="s">
        <v>23</v>
      </c>
      <c r="G4274" s="6" t="s">
        <v>6</v>
      </c>
      <c r="H4274" s="14" t="s">
        <v>7</v>
      </c>
      <c r="I4274" s="6" t="s">
        <v>8</v>
      </c>
      <c r="J4274" s="6"/>
      <c r="K4274" s="6" t="s">
        <v>18</v>
      </c>
      <c r="L4274" s="6" t="s">
        <v>19</v>
      </c>
      <c r="M4274" s="6" t="s">
        <v>20</v>
      </c>
    </row>
    <row r="4275" spans="1:13">
      <c r="A4275" s="30" t="s">
        <v>24</v>
      </c>
      <c r="B4275" s="11"/>
      <c r="C4275" s="12"/>
      <c r="D4275" s="28"/>
      <c r="E4275" s="28"/>
      <c r="F4275" s="28">
        <f t="shared" ref="F4275:F4280" si="1139">SUM(D4275*E4275)</f>
        <v>0</v>
      </c>
      <c r="G4275" s="10"/>
      <c r="H4275" s="15"/>
      <c r="I4275" s="10">
        <f t="shared" ref="I4275:I4280" si="1140">SUM(F4275*G4275)*H4275</f>
        <v>0</v>
      </c>
    </row>
    <row r="4276" spans="1:13">
      <c r="A4276" s="30" t="s">
        <v>24</v>
      </c>
      <c r="B4276" s="11"/>
      <c r="C4276" s="12"/>
      <c r="D4276" s="28"/>
      <c r="E4276" s="28"/>
      <c r="F4276" s="28">
        <f t="shared" si="1139"/>
        <v>0</v>
      </c>
      <c r="G4276" s="10"/>
      <c r="H4276" s="15"/>
      <c r="I4276" s="10">
        <f t="shared" si="1140"/>
        <v>0</v>
      </c>
    </row>
    <row r="4277" spans="1:13">
      <c r="A4277" s="30" t="s">
        <v>24</v>
      </c>
      <c r="B4277" s="11"/>
      <c r="C4277" s="12"/>
      <c r="D4277" s="28"/>
      <c r="E4277" s="28"/>
      <c r="F4277" s="28">
        <f t="shared" si="1139"/>
        <v>0</v>
      </c>
      <c r="G4277" s="10"/>
      <c r="H4277" s="15"/>
      <c r="I4277" s="10">
        <f t="shared" si="1140"/>
        <v>0</v>
      </c>
    </row>
    <row r="4278" spans="1:13">
      <c r="A4278" s="31" t="s">
        <v>25</v>
      </c>
      <c r="B4278" s="11"/>
      <c r="C4278" s="12"/>
      <c r="D4278" s="28"/>
      <c r="E4278" s="28"/>
      <c r="F4278" s="28">
        <f t="shared" si="1139"/>
        <v>0</v>
      </c>
      <c r="G4278" s="10"/>
      <c r="H4278" s="15"/>
      <c r="I4278" s="10">
        <f t="shared" si="1140"/>
        <v>0</v>
      </c>
    </row>
    <row r="4279" spans="1:13">
      <c r="A4279" s="31" t="s">
        <v>25</v>
      </c>
      <c r="B4279" s="11"/>
      <c r="C4279" s="12"/>
      <c r="D4279" s="28"/>
      <c r="E4279" s="28"/>
      <c r="F4279" s="28">
        <f t="shared" si="1139"/>
        <v>0</v>
      </c>
      <c r="G4279" s="10"/>
      <c r="H4279" s="15"/>
      <c r="I4279" s="10">
        <f t="shared" si="1140"/>
        <v>0</v>
      </c>
    </row>
    <row r="4280" spans="1:13">
      <c r="A4280" s="31" t="s">
        <v>25</v>
      </c>
      <c r="B4280" s="11"/>
      <c r="C4280" s="12"/>
      <c r="D4280" s="28"/>
      <c r="E4280" s="28"/>
      <c r="F4280" s="28">
        <f t="shared" si="1139"/>
        <v>0</v>
      </c>
      <c r="G4280" s="10"/>
      <c r="H4280" s="15"/>
      <c r="I4280" s="10">
        <f t="shared" si="1140"/>
        <v>0</v>
      </c>
    </row>
    <row r="4281" spans="1:13">
      <c r="A4281" s="31" t="s">
        <v>39</v>
      </c>
      <c r="B4281" s="11"/>
      <c r="C4281" s="12"/>
      <c r="D4281" s="28"/>
      <c r="E4281" s="28"/>
      <c r="F4281" s="28"/>
      <c r="G4281" s="10"/>
      <c r="H4281" s="15"/>
      <c r="I4281" s="10">
        <f t="shared" ref="I4281:I4283" si="1141">SUM(G4281*H4281)</f>
        <v>0</v>
      </c>
    </row>
    <row r="4282" spans="1:13">
      <c r="A4282" s="31" t="s">
        <v>39</v>
      </c>
      <c r="B4282" s="11"/>
      <c r="C4282" s="12"/>
      <c r="D4282" s="28"/>
      <c r="E4282" s="28"/>
      <c r="F4282" s="28"/>
      <c r="G4282" s="10"/>
      <c r="H4282" s="15"/>
      <c r="I4282" s="10">
        <f t="shared" si="1141"/>
        <v>0</v>
      </c>
    </row>
    <row r="4283" spans="1:13">
      <c r="A4283" s="31" t="s">
        <v>39</v>
      </c>
      <c r="B4283" s="11"/>
      <c r="C4283" s="12"/>
      <c r="D4283" s="28"/>
      <c r="E4283" s="28"/>
      <c r="F4283" s="28"/>
      <c r="G4283" s="10"/>
      <c r="H4283" s="15"/>
      <c r="I4283" s="10">
        <f t="shared" si="1141"/>
        <v>0</v>
      </c>
    </row>
    <row r="4284" spans="1:13">
      <c r="A4284" s="32" t="s">
        <v>28</v>
      </c>
      <c r="B4284" s="11"/>
      <c r="C4284" s="12"/>
      <c r="D4284" s="28"/>
      <c r="E4284" s="28"/>
      <c r="F4284" s="28"/>
      <c r="G4284" s="10"/>
      <c r="H4284" s="15"/>
      <c r="I4284" s="10">
        <f t="shared" ref="I4284:I4302" si="1142">SUM(G4284*H4284)</f>
        <v>0</v>
      </c>
    </row>
    <row r="4285" spans="1:13">
      <c r="A4285" s="32" t="s">
        <v>28</v>
      </c>
      <c r="B4285" s="11"/>
      <c r="C4285" s="12"/>
      <c r="D4285" s="28"/>
      <c r="E4285" s="28"/>
      <c r="F4285" s="28"/>
      <c r="G4285" s="10"/>
      <c r="H4285" s="15"/>
      <c r="I4285" s="10">
        <f t="shared" si="1142"/>
        <v>0</v>
      </c>
    </row>
    <row r="4286" spans="1:13">
      <c r="A4286" s="32" t="s">
        <v>28</v>
      </c>
      <c r="B4286" s="11"/>
      <c r="C4286" s="12"/>
      <c r="D4286" s="28"/>
      <c r="E4286" s="28"/>
      <c r="F4286" s="28"/>
      <c r="G4286" s="10"/>
      <c r="H4286" s="15"/>
      <c r="I4286" s="10">
        <f t="shared" si="1142"/>
        <v>0</v>
      </c>
    </row>
    <row r="4287" spans="1:13">
      <c r="A4287" t="s">
        <v>26</v>
      </c>
      <c r="B4287" s="11"/>
      <c r="C4287" s="12"/>
      <c r="D4287" s="28"/>
      <c r="E4287" s="28"/>
      <c r="F4287" s="28"/>
      <c r="G4287" s="33">
        <v>0.1</v>
      </c>
      <c r="H4287" s="15">
        <f>SUM(I4284:I4286)</f>
        <v>0</v>
      </c>
      <c r="I4287" s="10">
        <f t="shared" si="1142"/>
        <v>0</v>
      </c>
    </row>
    <row r="4288" spans="1:13">
      <c r="B4288" s="11" t="s">
        <v>27</v>
      </c>
      <c r="C4288" s="12"/>
      <c r="D4288" s="28"/>
      <c r="E4288" s="28"/>
      <c r="F4288" s="28"/>
      <c r="G4288" s="10"/>
      <c r="H4288" s="15"/>
      <c r="I4288" s="10">
        <f t="shared" si="1142"/>
        <v>0</v>
      </c>
    </row>
    <row r="4289" spans="2:13">
      <c r="B4289" s="11" t="s">
        <v>13</v>
      </c>
      <c r="C4289" s="12" t="s">
        <v>14</v>
      </c>
      <c r="D4289" s="28" t="s">
        <v>29</v>
      </c>
      <c r="E4289" s="28"/>
      <c r="F4289" s="28">
        <f>SUM(G4275:G4277)</f>
        <v>0</v>
      </c>
      <c r="G4289" s="34">
        <f>SUM(F4289)/20</f>
        <v>0</v>
      </c>
      <c r="H4289" s="23"/>
      <c r="I4289" s="10">
        <f t="shared" si="1142"/>
        <v>0</v>
      </c>
    </row>
    <row r="4290" spans="2:13">
      <c r="B4290" s="11" t="s">
        <v>13</v>
      </c>
      <c r="C4290" s="12" t="s">
        <v>14</v>
      </c>
      <c r="D4290" s="28" t="s">
        <v>30</v>
      </c>
      <c r="E4290" s="28"/>
      <c r="F4290" s="28">
        <f>SUM(G4278:G4280)</f>
        <v>0</v>
      </c>
      <c r="G4290" s="34">
        <f>SUM(F4290)/10</f>
        <v>0</v>
      </c>
      <c r="H4290" s="23"/>
      <c r="I4290" s="10">
        <f t="shared" si="1142"/>
        <v>0</v>
      </c>
    </row>
    <row r="4291" spans="2:13">
      <c r="B4291" s="11" t="s">
        <v>13</v>
      </c>
      <c r="C4291" s="12" t="s">
        <v>14</v>
      </c>
      <c r="D4291" s="28" t="s">
        <v>60</v>
      </c>
      <c r="E4291" s="28"/>
      <c r="F4291" s="81"/>
      <c r="G4291" s="34">
        <f>SUM(F4291)*0.25</f>
        <v>0</v>
      </c>
      <c r="H4291" s="23"/>
      <c r="I4291" s="10">
        <f t="shared" si="1142"/>
        <v>0</v>
      </c>
    </row>
    <row r="4292" spans="2:13">
      <c r="B4292" s="11" t="s">
        <v>13</v>
      </c>
      <c r="C4292" s="12" t="s">
        <v>14</v>
      </c>
      <c r="D4292" s="28"/>
      <c r="E4292" s="28"/>
      <c r="F4292" s="28"/>
      <c r="G4292" s="34"/>
      <c r="H4292" s="23"/>
      <c r="I4292" s="10">
        <f t="shared" si="1142"/>
        <v>0</v>
      </c>
    </row>
    <row r="4293" spans="2:13">
      <c r="B4293" s="11" t="s">
        <v>13</v>
      </c>
      <c r="C4293" s="12" t="s">
        <v>15</v>
      </c>
      <c r="D4293" s="28"/>
      <c r="E4293" s="28"/>
      <c r="F4293" s="28"/>
      <c r="G4293" s="34"/>
      <c r="H4293" s="23"/>
      <c r="I4293" s="10">
        <f t="shared" si="1142"/>
        <v>0</v>
      </c>
    </row>
    <row r="4294" spans="2:13">
      <c r="B4294" s="11" t="s">
        <v>13</v>
      </c>
      <c r="C4294" s="12" t="s">
        <v>15</v>
      </c>
      <c r="D4294" s="28"/>
      <c r="E4294" s="28"/>
      <c r="F4294" s="28"/>
      <c r="G4294" s="34"/>
      <c r="H4294" s="23"/>
      <c r="I4294" s="10">
        <f t="shared" si="1142"/>
        <v>0</v>
      </c>
    </row>
    <row r="4295" spans="2:13">
      <c r="B4295" s="11" t="s">
        <v>13</v>
      </c>
      <c r="C4295" s="12" t="s">
        <v>15</v>
      </c>
      <c r="D4295" s="28"/>
      <c r="E4295" s="28"/>
      <c r="F4295" s="28"/>
      <c r="G4295" s="34"/>
      <c r="H4295" s="23"/>
      <c r="I4295" s="10">
        <f t="shared" si="1142"/>
        <v>0</v>
      </c>
    </row>
    <row r="4296" spans="2:13">
      <c r="B4296" s="11" t="s">
        <v>13</v>
      </c>
      <c r="C4296" s="12" t="s">
        <v>16</v>
      </c>
      <c r="D4296" s="28"/>
      <c r="E4296" s="28"/>
      <c r="F4296" s="28"/>
      <c r="G4296" s="34"/>
      <c r="H4296" s="23"/>
      <c r="I4296" s="10">
        <f t="shared" si="1142"/>
        <v>0</v>
      </c>
    </row>
    <row r="4297" spans="2:13">
      <c r="B4297" s="11" t="s">
        <v>13</v>
      </c>
      <c r="C4297" s="12" t="s">
        <v>16</v>
      </c>
      <c r="D4297" s="28"/>
      <c r="E4297" s="28"/>
      <c r="F4297" s="28"/>
      <c r="G4297" s="34"/>
      <c r="H4297" s="23"/>
      <c r="I4297" s="10">
        <f t="shared" si="1142"/>
        <v>0</v>
      </c>
    </row>
    <row r="4298" spans="2:13">
      <c r="B4298" s="11" t="s">
        <v>21</v>
      </c>
      <c r="C4298" s="12" t="s">
        <v>14</v>
      </c>
      <c r="D4298" s="28"/>
      <c r="E4298" s="28"/>
      <c r="F4298" s="28"/>
      <c r="G4298" s="22">
        <f>SUM(G4289:G4292)</f>
        <v>0</v>
      </c>
      <c r="H4298" s="15">
        <v>37.42</v>
      </c>
      <c r="I4298" s="10">
        <f t="shared" si="1142"/>
        <v>0</v>
      </c>
      <c r="K4298" s="5">
        <f>SUM(G4298)*I4273</f>
        <v>0</v>
      </c>
    </row>
    <row r="4299" spans="2:13">
      <c r="B4299" s="11" t="s">
        <v>21</v>
      </c>
      <c r="C4299" s="12" t="s">
        <v>15</v>
      </c>
      <c r="D4299" s="28"/>
      <c r="E4299" s="28"/>
      <c r="F4299" s="28"/>
      <c r="G4299" s="22">
        <f>SUM(G4293:G4295)</f>
        <v>0</v>
      </c>
      <c r="H4299" s="15">
        <v>37.42</v>
      </c>
      <c r="I4299" s="10">
        <f t="shared" si="1142"/>
        <v>0</v>
      </c>
      <c r="L4299" s="5">
        <f>SUM(G4299)*I4273</f>
        <v>0</v>
      </c>
    </row>
    <row r="4300" spans="2:13">
      <c r="B4300" s="11" t="s">
        <v>21</v>
      </c>
      <c r="C4300" s="12" t="s">
        <v>16</v>
      </c>
      <c r="D4300" s="28"/>
      <c r="E4300" s="28"/>
      <c r="F4300" s="28"/>
      <c r="G4300" s="22">
        <f>SUM(G4296:G4297)</f>
        <v>0</v>
      </c>
      <c r="H4300" s="15">
        <v>37.42</v>
      </c>
      <c r="I4300" s="10">
        <f t="shared" si="1142"/>
        <v>0</v>
      </c>
      <c r="M4300" s="5">
        <f>SUM(G4300)*I4273</f>
        <v>0</v>
      </c>
    </row>
    <row r="4301" spans="2:13">
      <c r="B4301" s="11" t="s">
        <v>13</v>
      </c>
      <c r="C4301" s="12" t="s">
        <v>17</v>
      </c>
      <c r="D4301" s="28"/>
      <c r="E4301" s="28"/>
      <c r="F4301" s="28"/>
      <c r="G4301" s="34"/>
      <c r="H4301" s="15">
        <v>37.42</v>
      </c>
      <c r="I4301" s="10">
        <f t="shared" si="1142"/>
        <v>0</v>
      </c>
      <c r="L4301" s="5">
        <f>SUM(G4301)*I4273</f>
        <v>0</v>
      </c>
    </row>
    <row r="4302" spans="2:13">
      <c r="B4302" s="11" t="s">
        <v>12</v>
      </c>
      <c r="C4302" s="12"/>
      <c r="D4302" s="28"/>
      <c r="E4302" s="28"/>
      <c r="F4302" s="28"/>
      <c r="G4302" s="10"/>
      <c r="H4302" s="15">
        <v>37.42</v>
      </c>
      <c r="I4302" s="10">
        <f t="shared" si="1142"/>
        <v>0</v>
      </c>
    </row>
    <row r="4303" spans="2:13">
      <c r="B4303" s="11" t="s">
        <v>11</v>
      </c>
      <c r="C4303" s="12"/>
      <c r="D4303" s="28"/>
      <c r="E4303" s="28"/>
      <c r="F4303" s="28"/>
      <c r="G4303" s="10">
        <v>1</v>
      </c>
      <c r="H4303" s="15">
        <f>SUM(I4275:I4302)*0.01</f>
        <v>0</v>
      </c>
      <c r="I4303" s="10">
        <f>SUM(G4303*H4303)</f>
        <v>0</v>
      </c>
    </row>
    <row r="4304" spans="2:13" s="2" customFormat="1" ht="13.6">
      <c r="B4304" s="8" t="s">
        <v>10</v>
      </c>
      <c r="D4304" s="27"/>
      <c r="E4304" s="27"/>
      <c r="F4304" s="27"/>
      <c r="G4304" s="6">
        <f>SUM(G4298:G4301)</f>
        <v>0</v>
      </c>
      <c r="H4304" s="14"/>
      <c r="I4304" s="6">
        <f>SUM(I4275:I4303)</f>
        <v>0</v>
      </c>
      <c r="J4304" s="6">
        <f>SUM(I4304)*I4273</f>
        <v>0</v>
      </c>
      <c r="K4304" s="6">
        <f>SUM(K4298:K4303)</f>
        <v>0</v>
      </c>
      <c r="L4304" s="6">
        <f t="shared" ref="L4304" si="1143">SUM(L4298:L4303)</f>
        <v>0</v>
      </c>
      <c r="M4304" s="6">
        <f t="shared" ref="M4304" si="1144">SUM(M4298:M4303)</f>
        <v>0</v>
      </c>
    </row>
    <row r="4305" spans="1:13" ht="15.65">
      <c r="A4305" s="3" t="s">
        <v>9</v>
      </c>
      <c r="B4305" s="78">
        <f>'JMS SHEDULE OF WORKS'!D72</f>
        <v>0</v>
      </c>
      <c r="D4305" s="26">
        <f>'JMS SHEDULE OF WORKS'!F72</f>
        <v>0</v>
      </c>
      <c r="F4305" s="79">
        <f>'JMS SHEDULE OF WORKS'!I72</f>
        <v>0</v>
      </c>
      <c r="H4305" s="13" t="s">
        <v>22</v>
      </c>
      <c r="I4305" s="24">
        <f>'JMS SHEDULE OF WORKS'!G72</f>
        <v>0</v>
      </c>
    </row>
    <row r="4306" spans="1:13" s="2" customFormat="1" ht="13.6">
      <c r="A4306" s="77" t="str">
        <f>'JMS SHEDULE OF WORKS'!A72</f>
        <v>6897/70</v>
      </c>
      <c r="B4306" s="8" t="s">
        <v>3</v>
      </c>
      <c r="C4306" s="2" t="s">
        <v>4</v>
      </c>
      <c r="D4306" s="27" t="s">
        <v>5</v>
      </c>
      <c r="E4306" s="27" t="s">
        <v>5</v>
      </c>
      <c r="F4306" s="27" t="s">
        <v>23</v>
      </c>
      <c r="G4306" s="6" t="s">
        <v>6</v>
      </c>
      <c r="H4306" s="14" t="s">
        <v>7</v>
      </c>
      <c r="I4306" s="6" t="s">
        <v>8</v>
      </c>
      <c r="J4306" s="6"/>
      <c r="K4306" s="6" t="s">
        <v>18</v>
      </c>
      <c r="L4306" s="6" t="s">
        <v>19</v>
      </c>
      <c r="M4306" s="6" t="s">
        <v>20</v>
      </c>
    </row>
    <row r="4307" spans="1:13">
      <c r="A4307" s="30" t="s">
        <v>24</v>
      </c>
      <c r="B4307" s="11"/>
      <c r="C4307" s="12"/>
      <c r="D4307" s="28"/>
      <c r="E4307" s="28"/>
      <c r="F4307" s="28">
        <f t="shared" ref="F4307:F4312" si="1145">SUM(D4307*E4307)</f>
        <v>0</v>
      </c>
      <c r="G4307" s="10"/>
      <c r="H4307" s="15"/>
      <c r="I4307" s="10">
        <f t="shared" ref="I4307:I4312" si="1146">SUM(F4307*G4307)*H4307</f>
        <v>0</v>
      </c>
    </row>
    <row r="4308" spans="1:13">
      <c r="A4308" s="30" t="s">
        <v>24</v>
      </c>
      <c r="B4308" s="11"/>
      <c r="C4308" s="12"/>
      <c r="D4308" s="28"/>
      <c r="E4308" s="28"/>
      <c r="F4308" s="28">
        <f t="shared" si="1145"/>
        <v>0</v>
      </c>
      <c r="G4308" s="10"/>
      <c r="H4308" s="15"/>
      <c r="I4308" s="10">
        <f t="shared" si="1146"/>
        <v>0</v>
      </c>
    </row>
    <row r="4309" spans="1:13">
      <c r="A4309" s="30" t="s">
        <v>24</v>
      </c>
      <c r="B4309" s="11"/>
      <c r="C4309" s="12"/>
      <c r="D4309" s="28"/>
      <c r="E4309" s="28"/>
      <c r="F4309" s="28">
        <f t="shared" si="1145"/>
        <v>0</v>
      </c>
      <c r="G4309" s="10"/>
      <c r="H4309" s="15"/>
      <c r="I4309" s="10">
        <f t="shared" si="1146"/>
        <v>0</v>
      </c>
    </row>
    <row r="4310" spans="1:13">
      <c r="A4310" s="31" t="s">
        <v>25</v>
      </c>
      <c r="B4310" s="11"/>
      <c r="C4310" s="12"/>
      <c r="D4310" s="28"/>
      <c r="E4310" s="28"/>
      <c r="F4310" s="28">
        <f t="shared" si="1145"/>
        <v>0</v>
      </c>
      <c r="G4310" s="10"/>
      <c r="H4310" s="15"/>
      <c r="I4310" s="10">
        <f t="shared" si="1146"/>
        <v>0</v>
      </c>
    </row>
    <row r="4311" spans="1:13">
      <c r="A4311" s="31" t="s">
        <v>25</v>
      </c>
      <c r="B4311" s="11"/>
      <c r="C4311" s="12"/>
      <c r="D4311" s="28"/>
      <c r="E4311" s="28"/>
      <c r="F4311" s="28">
        <f t="shared" si="1145"/>
        <v>0</v>
      </c>
      <c r="G4311" s="10"/>
      <c r="H4311" s="15"/>
      <c r="I4311" s="10">
        <f t="shared" si="1146"/>
        <v>0</v>
      </c>
    </row>
    <row r="4312" spans="1:13">
      <c r="A4312" s="31" t="s">
        <v>25</v>
      </c>
      <c r="B4312" s="11"/>
      <c r="C4312" s="12"/>
      <c r="D4312" s="28"/>
      <c r="E4312" s="28"/>
      <c r="F4312" s="28">
        <f t="shared" si="1145"/>
        <v>0</v>
      </c>
      <c r="G4312" s="10"/>
      <c r="H4312" s="15"/>
      <c r="I4312" s="10">
        <f t="shared" si="1146"/>
        <v>0</v>
      </c>
    </row>
    <row r="4313" spans="1:13">
      <c r="A4313" s="31" t="s">
        <v>39</v>
      </c>
      <c r="B4313" s="11"/>
      <c r="C4313" s="12"/>
      <c r="D4313" s="28"/>
      <c r="E4313" s="28"/>
      <c r="F4313" s="28"/>
      <c r="G4313" s="10"/>
      <c r="H4313" s="15"/>
      <c r="I4313" s="10">
        <f t="shared" ref="I4313:I4315" si="1147">SUM(G4313*H4313)</f>
        <v>0</v>
      </c>
    </row>
    <row r="4314" spans="1:13">
      <c r="A4314" s="31" t="s">
        <v>39</v>
      </c>
      <c r="B4314" s="11"/>
      <c r="C4314" s="12"/>
      <c r="D4314" s="28"/>
      <c r="E4314" s="28"/>
      <c r="F4314" s="28"/>
      <c r="G4314" s="10"/>
      <c r="H4314" s="15"/>
      <c r="I4314" s="10">
        <f t="shared" si="1147"/>
        <v>0</v>
      </c>
    </row>
    <row r="4315" spans="1:13">
      <c r="A4315" s="31" t="s">
        <v>39</v>
      </c>
      <c r="B4315" s="11"/>
      <c r="C4315" s="12"/>
      <c r="D4315" s="28"/>
      <c r="E4315" s="28"/>
      <c r="F4315" s="28"/>
      <c r="G4315" s="10"/>
      <c r="H4315" s="15"/>
      <c r="I4315" s="10">
        <f t="shared" si="1147"/>
        <v>0</v>
      </c>
    </row>
    <row r="4316" spans="1:13">
      <c r="A4316" s="32" t="s">
        <v>28</v>
      </c>
      <c r="B4316" s="11"/>
      <c r="C4316" s="12"/>
      <c r="D4316" s="28"/>
      <c r="E4316" s="28"/>
      <c r="F4316" s="28"/>
      <c r="G4316" s="10"/>
      <c r="H4316" s="15"/>
      <c r="I4316" s="10">
        <f t="shared" ref="I4316:I4334" si="1148">SUM(G4316*H4316)</f>
        <v>0</v>
      </c>
    </row>
    <row r="4317" spans="1:13">
      <c r="A4317" s="32" t="s">
        <v>28</v>
      </c>
      <c r="B4317" s="11"/>
      <c r="C4317" s="12"/>
      <c r="D4317" s="28"/>
      <c r="E4317" s="28"/>
      <c r="F4317" s="28"/>
      <c r="G4317" s="10"/>
      <c r="H4317" s="15"/>
      <c r="I4317" s="10">
        <f t="shared" si="1148"/>
        <v>0</v>
      </c>
    </row>
    <row r="4318" spans="1:13">
      <c r="A4318" s="32" t="s">
        <v>28</v>
      </c>
      <c r="B4318" s="11"/>
      <c r="C4318" s="12"/>
      <c r="D4318" s="28"/>
      <c r="E4318" s="28"/>
      <c r="F4318" s="28"/>
      <c r="G4318" s="10"/>
      <c r="H4318" s="15"/>
      <c r="I4318" s="10">
        <f t="shared" si="1148"/>
        <v>0</v>
      </c>
    </row>
    <row r="4319" spans="1:13">
      <c r="A4319" t="s">
        <v>26</v>
      </c>
      <c r="B4319" s="11"/>
      <c r="C4319" s="12"/>
      <c r="D4319" s="28"/>
      <c r="E4319" s="28"/>
      <c r="F4319" s="28"/>
      <c r="G4319" s="33">
        <v>0.1</v>
      </c>
      <c r="H4319" s="15">
        <f>SUM(I4316:I4318)</f>
        <v>0</v>
      </c>
      <c r="I4319" s="10">
        <f t="shared" si="1148"/>
        <v>0</v>
      </c>
    </row>
    <row r="4320" spans="1:13">
      <c r="B4320" s="11" t="s">
        <v>27</v>
      </c>
      <c r="C4320" s="12"/>
      <c r="D4320" s="28"/>
      <c r="E4320" s="28"/>
      <c r="F4320" s="28"/>
      <c r="G4320" s="10"/>
      <c r="H4320" s="15"/>
      <c r="I4320" s="10">
        <f t="shared" si="1148"/>
        <v>0</v>
      </c>
    </row>
    <row r="4321" spans="2:13">
      <c r="B4321" s="11" t="s">
        <v>13</v>
      </c>
      <c r="C4321" s="12" t="s">
        <v>14</v>
      </c>
      <c r="D4321" s="28" t="s">
        <v>29</v>
      </c>
      <c r="E4321" s="28"/>
      <c r="F4321" s="28">
        <f>SUM(G4307:G4309)</f>
        <v>0</v>
      </c>
      <c r="G4321" s="34">
        <f>SUM(F4321)/20</f>
        <v>0</v>
      </c>
      <c r="H4321" s="23"/>
      <c r="I4321" s="10">
        <f t="shared" si="1148"/>
        <v>0</v>
      </c>
    </row>
    <row r="4322" spans="2:13">
      <c r="B4322" s="11" t="s">
        <v>13</v>
      </c>
      <c r="C4322" s="12" t="s">
        <v>14</v>
      </c>
      <c r="D4322" s="28" t="s">
        <v>30</v>
      </c>
      <c r="E4322" s="28"/>
      <c r="F4322" s="28">
        <f>SUM(G4310:G4312)</f>
        <v>0</v>
      </c>
      <c r="G4322" s="34">
        <f>SUM(F4322)/10</f>
        <v>0</v>
      </c>
      <c r="H4322" s="23"/>
      <c r="I4322" s="10">
        <f t="shared" si="1148"/>
        <v>0</v>
      </c>
    </row>
    <row r="4323" spans="2:13">
      <c r="B4323" s="11" t="s">
        <v>13</v>
      </c>
      <c r="C4323" s="12" t="s">
        <v>14</v>
      </c>
      <c r="D4323" s="28" t="s">
        <v>60</v>
      </c>
      <c r="E4323" s="28"/>
      <c r="F4323" s="81"/>
      <c r="G4323" s="34">
        <f>SUM(F4323)*0.25</f>
        <v>0</v>
      </c>
      <c r="H4323" s="23"/>
      <c r="I4323" s="10">
        <f t="shared" si="1148"/>
        <v>0</v>
      </c>
    </row>
    <row r="4324" spans="2:13">
      <c r="B4324" s="11" t="s">
        <v>13</v>
      </c>
      <c r="C4324" s="12" t="s">
        <v>14</v>
      </c>
      <c r="D4324" s="28"/>
      <c r="E4324" s="28"/>
      <c r="F4324" s="28"/>
      <c r="G4324" s="34"/>
      <c r="H4324" s="23"/>
      <c r="I4324" s="10">
        <f t="shared" si="1148"/>
        <v>0</v>
      </c>
    </row>
    <row r="4325" spans="2:13">
      <c r="B4325" s="11" t="s">
        <v>13</v>
      </c>
      <c r="C4325" s="12" t="s">
        <v>15</v>
      </c>
      <c r="D4325" s="28"/>
      <c r="E4325" s="28"/>
      <c r="F4325" s="28"/>
      <c r="G4325" s="34"/>
      <c r="H4325" s="23"/>
      <c r="I4325" s="10">
        <f t="shared" si="1148"/>
        <v>0</v>
      </c>
    </row>
    <row r="4326" spans="2:13">
      <c r="B4326" s="11" t="s">
        <v>13</v>
      </c>
      <c r="C4326" s="12" t="s">
        <v>15</v>
      </c>
      <c r="D4326" s="28"/>
      <c r="E4326" s="28"/>
      <c r="F4326" s="28"/>
      <c r="G4326" s="34"/>
      <c r="H4326" s="23"/>
      <c r="I4326" s="10">
        <f t="shared" si="1148"/>
        <v>0</v>
      </c>
    </row>
    <row r="4327" spans="2:13">
      <c r="B4327" s="11" t="s">
        <v>13</v>
      </c>
      <c r="C4327" s="12" t="s">
        <v>15</v>
      </c>
      <c r="D4327" s="28"/>
      <c r="E4327" s="28"/>
      <c r="F4327" s="28"/>
      <c r="G4327" s="34"/>
      <c r="H4327" s="23"/>
      <c r="I4327" s="10">
        <f t="shared" si="1148"/>
        <v>0</v>
      </c>
    </row>
    <row r="4328" spans="2:13">
      <c r="B4328" s="11" t="s">
        <v>13</v>
      </c>
      <c r="C4328" s="12" t="s">
        <v>16</v>
      </c>
      <c r="D4328" s="28"/>
      <c r="E4328" s="28"/>
      <c r="F4328" s="28"/>
      <c r="G4328" s="34"/>
      <c r="H4328" s="23"/>
      <c r="I4328" s="10">
        <f t="shared" si="1148"/>
        <v>0</v>
      </c>
    </row>
    <row r="4329" spans="2:13">
      <c r="B4329" s="11" t="s">
        <v>13</v>
      </c>
      <c r="C4329" s="12" t="s">
        <v>16</v>
      </c>
      <c r="D4329" s="28"/>
      <c r="E4329" s="28"/>
      <c r="F4329" s="28"/>
      <c r="G4329" s="34"/>
      <c r="H4329" s="23"/>
      <c r="I4329" s="10">
        <f t="shared" si="1148"/>
        <v>0</v>
      </c>
    </row>
    <row r="4330" spans="2:13">
      <c r="B4330" s="11" t="s">
        <v>21</v>
      </c>
      <c r="C4330" s="12" t="s">
        <v>14</v>
      </c>
      <c r="D4330" s="28"/>
      <c r="E4330" s="28"/>
      <c r="F4330" s="28"/>
      <c r="G4330" s="22">
        <f>SUM(G4321:G4324)</f>
        <v>0</v>
      </c>
      <c r="H4330" s="15">
        <v>37.42</v>
      </c>
      <c r="I4330" s="10">
        <f t="shared" si="1148"/>
        <v>0</v>
      </c>
      <c r="K4330" s="5">
        <f>SUM(G4330)*I4305</f>
        <v>0</v>
      </c>
    </row>
    <row r="4331" spans="2:13">
      <c r="B4331" s="11" t="s">
        <v>21</v>
      </c>
      <c r="C4331" s="12" t="s">
        <v>15</v>
      </c>
      <c r="D4331" s="28"/>
      <c r="E4331" s="28"/>
      <c r="F4331" s="28"/>
      <c r="G4331" s="22">
        <f>SUM(G4325:G4327)</f>
        <v>0</v>
      </c>
      <c r="H4331" s="15">
        <v>37.42</v>
      </c>
      <c r="I4331" s="10">
        <f t="shared" si="1148"/>
        <v>0</v>
      </c>
      <c r="L4331" s="5">
        <f>SUM(G4331)*I4305</f>
        <v>0</v>
      </c>
    </row>
    <row r="4332" spans="2:13">
      <c r="B4332" s="11" t="s">
        <v>21</v>
      </c>
      <c r="C4332" s="12" t="s">
        <v>16</v>
      </c>
      <c r="D4332" s="28"/>
      <c r="E4332" s="28"/>
      <c r="F4332" s="28"/>
      <c r="G4332" s="22">
        <f>SUM(G4328:G4329)</f>
        <v>0</v>
      </c>
      <c r="H4332" s="15">
        <v>37.42</v>
      </c>
      <c r="I4332" s="10">
        <f t="shared" si="1148"/>
        <v>0</v>
      </c>
      <c r="M4332" s="5">
        <f>SUM(G4332)*I4305</f>
        <v>0</v>
      </c>
    </row>
    <row r="4333" spans="2:13">
      <c r="B4333" s="11" t="s">
        <v>13</v>
      </c>
      <c r="C4333" s="12" t="s">
        <v>17</v>
      </c>
      <c r="D4333" s="28"/>
      <c r="E4333" s="28"/>
      <c r="F4333" s="28"/>
      <c r="G4333" s="34"/>
      <c r="H4333" s="15">
        <v>37.42</v>
      </c>
      <c r="I4333" s="10">
        <f t="shared" si="1148"/>
        <v>0</v>
      </c>
      <c r="L4333" s="5">
        <f>SUM(G4333)*I4305</f>
        <v>0</v>
      </c>
    </row>
    <row r="4334" spans="2:13">
      <c r="B4334" s="11" t="s">
        <v>12</v>
      </c>
      <c r="C4334" s="12"/>
      <c r="D4334" s="28"/>
      <c r="E4334" s="28"/>
      <c r="F4334" s="28"/>
      <c r="G4334" s="10"/>
      <c r="H4334" s="15">
        <v>37.42</v>
      </c>
      <c r="I4334" s="10">
        <f t="shared" si="1148"/>
        <v>0</v>
      </c>
    </row>
    <row r="4335" spans="2:13">
      <c r="B4335" s="11" t="s">
        <v>11</v>
      </c>
      <c r="C4335" s="12"/>
      <c r="D4335" s="28"/>
      <c r="E4335" s="28"/>
      <c r="F4335" s="28"/>
      <c r="G4335" s="10">
        <v>1</v>
      </c>
      <c r="H4335" s="15">
        <f>SUM(I4307:I4334)*0.01</f>
        <v>0</v>
      </c>
      <c r="I4335" s="10">
        <f>SUM(G4335*H4335)</f>
        <v>0</v>
      </c>
    </row>
    <row r="4336" spans="2:13" s="2" customFormat="1" ht="13.6">
      <c r="B4336" s="8" t="s">
        <v>10</v>
      </c>
      <c r="D4336" s="27"/>
      <c r="E4336" s="27"/>
      <c r="F4336" s="27"/>
      <c r="G4336" s="6">
        <f>SUM(G4330:G4333)</f>
        <v>0</v>
      </c>
      <c r="H4336" s="14"/>
      <c r="I4336" s="6">
        <f>SUM(I4307:I4335)</f>
        <v>0</v>
      </c>
      <c r="J4336" s="6">
        <f>SUM(I4336)*I4305</f>
        <v>0</v>
      </c>
      <c r="K4336" s="6">
        <f>SUM(K4330:K4335)</f>
        <v>0</v>
      </c>
      <c r="L4336" s="6">
        <f t="shared" ref="L4336" si="1149">SUM(L4330:L4335)</f>
        <v>0</v>
      </c>
      <c r="M4336" s="6">
        <f t="shared" ref="M4336" si="1150">SUM(M4330:M4335)</f>
        <v>0</v>
      </c>
    </row>
    <row r="4337" spans="1:13" ht="15.65">
      <c r="A4337" s="3" t="s">
        <v>9</v>
      </c>
      <c r="B4337" s="78">
        <f>'JMS SHEDULE OF WORKS'!D73</f>
        <v>0</v>
      </c>
      <c r="D4337" s="26">
        <f>'JMS SHEDULE OF WORKS'!F73</f>
        <v>0</v>
      </c>
      <c r="F4337" s="79">
        <f>'JMS SHEDULE OF WORKS'!I73</f>
        <v>0</v>
      </c>
      <c r="H4337" s="13" t="s">
        <v>22</v>
      </c>
      <c r="I4337" s="24">
        <f>'JMS SHEDULE OF WORKS'!G73</f>
        <v>0</v>
      </c>
    </row>
    <row r="4338" spans="1:13" s="2" customFormat="1" ht="13.6">
      <c r="A4338" s="77" t="str">
        <f>'JMS SHEDULE OF WORKS'!A73</f>
        <v>6897/71</v>
      </c>
      <c r="B4338" s="8" t="s">
        <v>3</v>
      </c>
      <c r="C4338" s="2" t="s">
        <v>4</v>
      </c>
      <c r="D4338" s="27" t="s">
        <v>5</v>
      </c>
      <c r="E4338" s="27" t="s">
        <v>5</v>
      </c>
      <c r="F4338" s="27" t="s">
        <v>23</v>
      </c>
      <c r="G4338" s="6" t="s">
        <v>6</v>
      </c>
      <c r="H4338" s="14" t="s">
        <v>7</v>
      </c>
      <c r="I4338" s="6" t="s">
        <v>8</v>
      </c>
      <c r="J4338" s="6"/>
      <c r="K4338" s="6" t="s">
        <v>18</v>
      </c>
      <c r="L4338" s="6" t="s">
        <v>19</v>
      </c>
      <c r="M4338" s="6" t="s">
        <v>20</v>
      </c>
    </row>
    <row r="4339" spans="1:13">
      <c r="A4339" s="30" t="s">
        <v>24</v>
      </c>
      <c r="B4339" s="11"/>
      <c r="C4339" s="12"/>
      <c r="D4339" s="28"/>
      <c r="E4339" s="28"/>
      <c r="F4339" s="28">
        <f t="shared" ref="F4339:F4344" si="1151">SUM(D4339*E4339)</f>
        <v>0</v>
      </c>
      <c r="G4339" s="10"/>
      <c r="H4339" s="15"/>
      <c r="I4339" s="10">
        <f t="shared" ref="I4339:I4344" si="1152">SUM(F4339*G4339)*H4339</f>
        <v>0</v>
      </c>
    </row>
    <row r="4340" spans="1:13">
      <c r="A4340" s="30" t="s">
        <v>24</v>
      </c>
      <c r="B4340" s="11"/>
      <c r="C4340" s="12"/>
      <c r="D4340" s="28"/>
      <c r="E4340" s="28"/>
      <c r="F4340" s="28">
        <f t="shared" si="1151"/>
        <v>0</v>
      </c>
      <c r="G4340" s="10"/>
      <c r="H4340" s="15"/>
      <c r="I4340" s="10">
        <f t="shared" si="1152"/>
        <v>0</v>
      </c>
    </row>
    <row r="4341" spans="1:13">
      <c r="A4341" s="30" t="s">
        <v>24</v>
      </c>
      <c r="B4341" s="11"/>
      <c r="C4341" s="12"/>
      <c r="D4341" s="28"/>
      <c r="E4341" s="28"/>
      <c r="F4341" s="28">
        <f t="shared" si="1151"/>
        <v>0</v>
      </c>
      <c r="G4341" s="10"/>
      <c r="H4341" s="15"/>
      <c r="I4341" s="10">
        <f t="shared" si="1152"/>
        <v>0</v>
      </c>
    </row>
    <row r="4342" spans="1:13">
      <c r="A4342" s="31" t="s">
        <v>25</v>
      </c>
      <c r="B4342" s="11"/>
      <c r="C4342" s="12"/>
      <c r="D4342" s="28"/>
      <c r="E4342" s="28"/>
      <c r="F4342" s="28">
        <f t="shared" si="1151"/>
        <v>0</v>
      </c>
      <c r="G4342" s="10"/>
      <c r="H4342" s="15"/>
      <c r="I4342" s="10">
        <f t="shared" si="1152"/>
        <v>0</v>
      </c>
    </row>
    <row r="4343" spans="1:13">
      <c r="A4343" s="31" t="s">
        <v>25</v>
      </c>
      <c r="B4343" s="11"/>
      <c r="C4343" s="12"/>
      <c r="D4343" s="28"/>
      <c r="E4343" s="28"/>
      <c r="F4343" s="28">
        <f t="shared" si="1151"/>
        <v>0</v>
      </c>
      <c r="G4343" s="10"/>
      <c r="H4343" s="15"/>
      <c r="I4343" s="10">
        <f t="shared" si="1152"/>
        <v>0</v>
      </c>
    </row>
    <row r="4344" spans="1:13">
      <c r="A4344" s="31" t="s">
        <v>25</v>
      </c>
      <c r="B4344" s="11"/>
      <c r="C4344" s="12"/>
      <c r="D4344" s="28"/>
      <c r="E4344" s="28"/>
      <c r="F4344" s="28">
        <f t="shared" si="1151"/>
        <v>0</v>
      </c>
      <c r="G4344" s="10"/>
      <c r="H4344" s="15"/>
      <c r="I4344" s="10">
        <f t="shared" si="1152"/>
        <v>0</v>
      </c>
    </row>
    <row r="4345" spans="1:13">
      <c r="A4345" s="31" t="s">
        <v>39</v>
      </c>
      <c r="B4345" s="11"/>
      <c r="C4345" s="12"/>
      <c r="D4345" s="28"/>
      <c r="E4345" s="28"/>
      <c r="F4345" s="28"/>
      <c r="G4345" s="10"/>
      <c r="H4345" s="15"/>
      <c r="I4345" s="10">
        <f t="shared" ref="I4345:I4347" si="1153">SUM(G4345*H4345)</f>
        <v>0</v>
      </c>
    </row>
    <row r="4346" spans="1:13">
      <c r="A4346" s="31" t="s">
        <v>39</v>
      </c>
      <c r="B4346" s="11"/>
      <c r="C4346" s="12"/>
      <c r="D4346" s="28"/>
      <c r="E4346" s="28"/>
      <c r="F4346" s="28"/>
      <c r="G4346" s="10"/>
      <c r="H4346" s="15"/>
      <c r="I4346" s="10">
        <f t="shared" si="1153"/>
        <v>0</v>
      </c>
    </row>
    <row r="4347" spans="1:13">
      <c r="A4347" s="31" t="s">
        <v>39</v>
      </c>
      <c r="B4347" s="11"/>
      <c r="C4347" s="12"/>
      <c r="D4347" s="28"/>
      <c r="E4347" s="28"/>
      <c r="F4347" s="28"/>
      <c r="G4347" s="10"/>
      <c r="H4347" s="15"/>
      <c r="I4347" s="10">
        <f t="shared" si="1153"/>
        <v>0</v>
      </c>
    </row>
    <row r="4348" spans="1:13">
      <c r="A4348" s="32" t="s">
        <v>28</v>
      </c>
      <c r="B4348" s="11"/>
      <c r="C4348" s="12"/>
      <c r="D4348" s="28"/>
      <c r="E4348" s="28"/>
      <c r="F4348" s="28"/>
      <c r="G4348" s="10"/>
      <c r="H4348" s="15"/>
      <c r="I4348" s="10">
        <f t="shared" ref="I4348:I4366" si="1154">SUM(G4348*H4348)</f>
        <v>0</v>
      </c>
    </row>
    <row r="4349" spans="1:13">
      <c r="A4349" s="32" t="s">
        <v>28</v>
      </c>
      <c r="B4349" s="11"/>
      <c r="C4349" s="12"/>
      <c r="D4349" s="28"/>
      <c r="E4349" s="28"/>
      <c r="F4349" s="28"/>
      <c r="G4349" s="10"/>
      <c r="H4349" s="15"/>
      <c r="I4349" s="10">
        <f t="shared" si="1154"/>
        <v>0</v>
      </c>
    </row>
    <row r="4350" spans="1:13">
      <c r="A4350" s="32" t="s">
        <v>28</v>
      </c>
      <c r="B4350" s="11"/>
      <c r="C4350" s="12"/>
      <c r="D4350" s="28"/>
      <c r="E4350" s="28"/>
      <c r="F4350" s="28"/>
      <c r="G4350" s="10"/>
      <c r="H4350" s="15"/>
      <c r="I4350" s="10">
        <f t="shared" si="1154"/>
        <v>0</v>
      </c>
    </row>
    <row r="4351" spans="1:13">
      <c r="A4351" t="s">
        <v>26</v>
      </c>
      <c r="B4351" s="11"/>
      <c r="C4351" s="12"/>
      <c r="D4351" s="28"/>
      <c r="E4351" s="28"/>
      <c r="F4351" s="28"/>
      <c r="G4351" s="33">
        <v>0.1</v>
      </c>
      <c r="H4351" s="15">
        <f>SUM(I4348:I4350)</f>
        <v>0</v>
      </c>
      <c r="I4351" s="10">
        <f t="shared" si="1154"/>
        <v>0</v>
      </c>
    </row>
    <row r="4352" spans="1:13">
      <c r="B4352" s="11" t="s">
        <v>27</v>
      </c>
      <c r="C4352" s="12"/>
      <c r="D4352" s="28"/>
      <c r="E4352" s="28"/>
      <c r="F4352" s="28"/>
      <c r="G4352" s="10"/>
      <c r="H4352" s="15"/>
      <c r="I4352" s="10">
        <f t="shared" si="1154"/>
        <v>0</v>
      </c>
    </row>
    <row r="4353" spans="2:13">
      <c r="B4353" s="11" t="s">
        <v>13</v>
      </c>
      <c r="C4353" s="12" t="s">
        <v>14</v>
      </c>
      <c r="D4353" s="28" t="s">
        <v>29</v>
      </c>
      <c r="E4353" s="28"/>
      <c r="F4353" s="28">
        <f>SUM(G4339:G4341)</f>
        <v>0</v>
      </c>
      <c r="G4353" s="34">
        <f>SUM(F4353)/20</f>
        <v>0</v>
      </c>
      <c r="H4353" s="23"/>
      <c r="I4353" s="10">
        <f t="shared" si="1154"/>
        <v>0</v>
      </c>
    </row>
    <row r="4354" spans="2:13">
      <c r="B4354" s="11" t="s">
        <v>13</v>
      </c>
      <c r="C4354" s="12" t="s">
        <v>14</v>
      </c>
      <c r="D4354" s="28" t="s">
        <v>30</v>
      </c>
      <c r="E4354" s="28"/>
      <c r="F4354" s="28">
        <f>SUM(G4342:G4344)</f>
        <v>0</v>
      </c>
      <c r="G4354" s="34">
        <f>SUM(F4354)/10</f>
        <v>0</v>
      </c>
      <c r="H4354" s="23"/>
      <c r="I4354" s="10">
        <f t="shared" si="1154"/>
        <v>0</v>
      </c>
    </row>
    <row r="4355" spans="2:13">
      <c r="B4355" s="11" t="s">
        <v>13</v>
      </c>
      <c r="C4355" s="12" t="s">
        <v>14</v>
      </c>
      <c r="D4355" s="28" t="s">
        <v>60</v>
      </c>
      <c r="E4355" s="28"/>
      <c r="F4355" s="81"/>
      <c r="G4355" s="34">
        <f>SUM(F4355)*0.25</f>
        <v>0</v>
      </c>
      <c r="H4355" s="23"/>
      <c r="I4355" s="10">
        <f t="shared" si="1154"/>
        <v>0</v>
      </c>
    </row>
    <row r="4356" spans="2:13">
      <c r="B4356" s="11" t="s">
        <v>13</v>
      </c>
      <c r="C4356" s="12" t="s">
        <v>14</v>
      </c>
      <c r="D4356" s="28"/>
      <c r="E4356" s="28"/>
      <c r="F4356" s="28"/>
      <c r="G4356" s="34"/>
      <c r="H4356" s="23"/>
      <c r="I4356" s="10">
        <f t="shared" si="1154"/>
        <v>0</v>
      </c>
    </row>
    <row r="4357" spans="2:13">
      <c r="B4357" s="11" t="s">
        <v>13</v>
      </c>
      <c r="C4357" s="12" t="s">
        <v>15</v>
      </c>
      <c r="D4357" s="28"/>
      <c r="E4357" s="28"/>
      <c r="F4357" s="28"/>
      <c r="G4357" s="34"/>
      <c r="H4357" s="23"/>
      <c r="I4357" s="10">
        <f t="shared" si="1154"/>
        <v>0</v>
      </c>
    </row>
    <row r="4358" spans="2:13">
      <c r="B4358" s="11" t="s">
        <v>13</v>
      </c>
      <c r="C4358" s="12" t="s">
        <v>15</v>
      </c>
      <c r="D4358" s="28"/>
      <c r="E4358" s="28"/>
      <c r="F4358" s="28"/>
      <c r="G4358" s="34"/>
      <c r="H4358" s="23"/>
      <c r="I4358" s="10">
        <f t="shared" si="1154"/>
        <v>0</v>
      </c>
    </row>
    <row r="4359" spans="2:13">
      <c r="B4359" s="11" t="s">
        <v>13</v>
      </c>
      <c r="C4359" s="12" t="s">
        <v>15</v>
      </c>
      <c r="D4359" s="28"/>
      <c r="E4359" s="28"/>
      <c r="F4359" s="28"/>
      <c r="G4359" s="34"/>
      <c r="H4359" s="23"/>
      <c r="I4359" s="10">
        <f t="shared" si="1154"/>
        <v>0</v>
      </c>
    </row>
    <row r="4360" spans="2:13">
      <c r="B4360" s="11" t="s">
        <v>13</v>
      </c>
      <c r="C4360" s="12" t="s">
        <v>16</v>
      </c>
      <c r="D4360" s="28"/>
      <c r="E4360" s="28"/>
      <c r="F4360" s="28"/>
      <c r="G4360" s="34"/>
      <c r="H4360" s="23"/>
      <c r="I4360" s="10">
        <f t="shared" si="1154"/>
        <v>0</v>
      </c>
    </row>
    <row r="4361" spans="2:13">
      <c r="B4361" s="11" t="s">
        <v>13</v>
      </c>
      <c r="C4361" s="12" t="s">
        <v>16</v>
      </c>
      <c r="D4361" s="28"/>
      <c r="E4361" s="28"/>
      <c r="F4361" s="28"/>
      <c r="G4361" s="34"/>
      <c r="H4361" s="23"/>
      <c r="I4361" s="10">
        <f t="shared" si="1154"/>
        <v>0</v>
      </c>
    </row>
    <row r="4362" spans="2:13">
      <c r="B4362" s="11" t="s">
        <v>21</v>
      </c>
      <c r="C4362" s="12" t="s">
        <v>14</v>
      </c>
      <c r="D4362" s="28"/>
      <c r="E4362" s="28"/>
      <c r="F4362" s="28"/>
      <c r="G4362" s="22">
        <f>SUM(G4353:G4356)</f>
        <v>0</v>
      </c>
      <c r="H4362" s="15">
        <v>37.42</v>
      </c>
      <c r="I4362" s="10">
        <f t="shared" si="1154"/>
        <v>0</v>
      </c>
      <c r="K4362" s="5">
        <f>SUM(G4362)*I4337</f>
        <v>0</v>
      </c>
    </row>
    <row r="4363" spans="2:13">
      <c r="B4363" s="11" t="s">
        <v>21</v>
      </c>
      <c r="C4363" s="12" t="s">
        <v>15</v>
      </c>
      <c r="D4363" s="28"/>
      <c r="E4363" s="28"/>
      <c r="F4363" s="28"/>
      <c r="G4363" s="22">
        <f>SUM(G4357:G4359)</f>
        <v>0</v>
      </c>
      <c r="H4363" s="15">
        <v>37.42</v>
      </c>
      <c r="I4363" s="10">
        <f t="shared" si="1154"/>
        <v>0</v>
      </c>
      <c r="L4363" s="5">
        <f>SUM(G4363)*I4337</f>
        <v>0</v>
      </c>
    </row>
    <row r="4364" spans="2:13">
      <c r="B4364" s="11" t="s">
        <v>21</v>
      </c>
      <c r="C4364" s="12" t="s">
        <v>16</v>
      </c>
      <c r="D4364" s="28"/>
      <c r="E4364" s="28"/>
      <c r="F4364" s="28"/>
      <c r="G4364" s="22">
        <f>SUM(G4360:G4361)</f>
        <v>0</v>
      </c>
      <c r="H4364" s="15">
        <v>37.42</v>
      </c>
      <c r="I4364" s="10">
        <f t="shared" si="1154"/>
        <v>0</v>
      </c>
      <c r="M4364" s="5">
        <f>SUM(G4364)*I4337</f>
        <v>0</v>
      </c>
    </row>
    <row r="4365" spans="2:13">
      <c r="B4365" s="11" t="s">
        <v>13</v>
      </c>
      <c r="C4365" s="12" t="s">
        <v>17</v>
      </c>
      <c r="D4365" s="28"/>
      <c r="E4365" s="28"/>
      <c r="F4365" s="28"/>
      <c r="G4365" s="34"/>
      <c r="H4365" s="15">
        <v>37.42</v>
      </c>
      <c r="I4365" s="10">
        <f t="shared" si="1154"/>
        <v>0</v>
      </c>
      <c r="L4365" s="5">
        <f>SUM(G4365)*I4337</f>
        <v>0</v>
      </c>
    </row>
    <row r="4366" spans="2:13">
      <c r="B4366" s="11" t="s">
        <v>12</v>
      </c>
      <c r="C4366" s="12"/>
      <c r="D4366" s="28"/>
      <c r="E4366" s="28"/>
      <c r="F4366" s="28"/>
      <c r="G4366" s="10"/>
      <c r="H4366" s="15">
        <v>37.42</v>
      </c>
      <c r="I4366" s="10">
        <f t="shared" si="1154"/>
        <v>0</v>
      </c>
    </row>
    <row r="4367" spans="2:13">
      <c r="B4367" s="11" t="s">
        <v>11</v>
      </c>
      <c r="C4367" s="12"/>
      <c r="D4367" s="28"/>
      <c r="E4367" s="28"/>
      <c r="F4367" s="28"/>
      <c r="G4367" s="10">
        <v>1</v>
      </c>
      <c r="H4367" s="15">
        <f>SUM(I4339:I4366)*0.01</f>
        <v>0</v>
      </c>
      <c r="I4367" s="10">
        <f>SUM(G4367*H4367)</f>
        <v>0</v>
      </c>
    </row>
    <row r="4368" spans="2:13" s="2" customFormat="1" ht="13.6">
      <c r="B4368" s="8" t="s">
        <v>10</v>
      </c>
      <c r="D4368" s="27"/>
      <c r="E4368" s="27"/>
      <c r="F4368" s="27"/>
      <c r="G4368" s="6">
        <f>SUM(G4362:G4365)</f>
        <v>0</v>
      </c>
      <c r="H4368" s="14"/>
      <c r="I4368" s="6">
        <f>SUM(I4339:I4367)</f>
        <v>0</v>
      </c>
      <c r="J4368" s="6">
        <f>SUM(I4368)*I4337</f>
        <v>0</v>
      </c>
      <c r="K4368" s="6">
        <f>SUM(K4362:K4367)</f>
        <v>0</v>
      </c>
      <c r="L4368" s="6">
        <f t="shared" ref="L4368" si="1155">SUM(L4362:L4367)</f>
        <v>0</v>
      </c>
      <c r="M4368" s="6">
        <f t="shared" ref="M4368" si="1156">SUM(M4362:M4367)</f>
        <v>0</v>
      </c>
    </row>
    <row r="4369" spans="1:13" ht="15.65">
      <c r="A4369" s="3" t="s">
        <v>9</v>
      </c>
      <c r="B4369" s="78">
        <f>'JMS SHEDULE OF WORKS'!D74</f>
        <v>0</v>
      </c>
      <c r="D4369" s="26">
        <f>'JMS SHEDULE OF WORKS'!F74</f>
        <v>0</v>
      </c>
      <c r="F4369" s="79">
        <f>'JMS SHEDULE OF WORKS'!I74</f>
        <v>0</v>
      </c>
      <c r="H4369" s="13" t="s">
        <v>22</v>
      </c>
      <c r="I4369" s="24">
        <f>'JMS SHEDULE OF WORKS'!G74</f>
        <v>0</v>
      </c>
    </row>
    <row r="4370" spans="1:13" s="2" customFormat="1" ht="13.6">
      <c r="A4370" s="77" t="str">
        <f>'JMS SHEDULE OF WORKS'!A74</f>
        <v>6897/72</v>
      </c>
      <c r="B4370" s="8" t="s">
        <v>3</v>
      </c>
      <c r="C4370" s="2" t="s">
        <v>4</v>
      </c>
      <c r="D4370" s="27" t="s">
        <v>5</v>
      </c>
      <c r="E4370" s="27" t="s">
        <v>5</v>
      </c>
      <c r="F4370" s="27" t="s">
        <v>23</v>
      </c>
      <c r="G4370" s="6" t="s">
        <v>6</v>
      </c>
      <c r="H4370" s="14" t="s">
        <v>7</v>
      </c>
      <c r="I4370" s="6" t="s">
        <v>8</v>
      </c>
      <c r="J4370" s="6"/>
      <c r="K4370" s="6" t="s">
        <v>18</v>
      </c>
      <c r="L4370" s="6" t="s">
        <v>19</v>
      </c>
      <c r="M4370" s="6" t="s">
        <v>20</v>
      </c>
    </row>
    <row r="4371" spans="1:13">
      <c r="A4371" s="30" t="s">
        <v>24</v>
      </c>
      <c r="B4371" s="11"/>
      <c r="C4371" s="12"/>
      <c r="D4371" s="28"/>
      <c r="E4371" s="28"/>
      <c r="F4371" s="28">
        <f t="shared" ref="F4371:F4376" si="1157">SUM(D4371*E4371)</f>
        <v>0</v>
      </c>
      <c r="G4371" s="10"/>
      <c r="H4371" s="15"/>
      <c r="I4371" s="10">
        <f t="shared" ref="I4371:I4376" si="1158">SUM(F4371*G4371)*H4371</f>
        <v>0</v>
      </c>
    </row>
    <row r="4372" spans="1:13">
      <c r="A4372" s="30" t="s">
        <v>24</v>
      </c>
      <c r="B4372" s="11"/>
      <c r="C4372" s="12"/>
      <c r="D4372" s="28"/>
      <c r="E4372" s="28"/>
      <c r="F4372" s="28">
        <f t="shared" si="1157"/>
        <v>0</v>
      </c>
      <c r="G4372" s="10"/>
      <c r="H4372" s="15"/>
      <c r="I4372" s="10">
        <f t="shared" si="1158"/>
        <v>0</v>
      </c>
    </row>
    <row r="4373" spans="1:13">
      <c r="A4373" s="30" t="s">
        <v>24</v>
      </c>
      <c r="B4373" s="11"/>
      <c r="C4373" s="12"/>
      <c r="D4373" s="28"/>
      <c r="E4373" s="28"/>
      <c r="F4373" s="28">
        <f t="shared" si="1157"/>
        <v>0</v>
      </c>
      <c r="G4373" s="10"/>
      <c r="H4373" s="15"/>
      <c r="I4373" s="10">
        <f t="shared" si="1158"/>
        <v>0</v>
      </c>
    </row>
    <row r="4374" spans="1:13">
      <c r="A4374" s="31" t="s">
        <v>25</v>
      </c>
      <c r="B4374" s="11"/>
      <c r="C4374" s="12"/>
      <c r="D4374" s="28"/>
      <c r="E4374" s="28"/>
      <c r="F4374" s="28">
        <f t="shared" si="1157"/>
        <v>0</v>
      </c>
      <c r="G4374" s="10"/>
      <c r="H4374" s="15"/>
      <c r="I4374" s="10">
        <f t="shared" si="1158"/>
        <v>0</v>
      </c>
    </row>
    <row r="4375" spans="1:13">
      <c r="A4375" s="31" t="s">
        <v>25</v>
      </c>
      <c r="B4375" s="11"/>
      <c r="C4375" s="12"/>
      <c r="D4375" s="28"/>
      <c r="E4375" s="28"/>
      <c r="F4375" s="28">
        <f t="shared" si="1157"/>
        <v>0</v>
      </c>
      <c r="G4375" s="10"/>
      <c r="H4375" s="15"/>
      <c r="I4375" s="10">
        <f t="shared" si="1158"/>
        <v>0</v>
      </c>
    </row>
    <row r="4376" spans="1:13">
      <c r="A4376" s="31" t="s">
        <v>25</v>
      </c>
      <c r="B4376" s="11"/>
      <c r="C4376" s="12"/>
      <c r="D4376" s="28"/>
      <c r="E4376" s="28"/>
      <c r="F4376" s="28">
        <f t="shared" si="1157"/>
        <v>0</v>
      </c>
      <c r="G4376" s="10"/>
      <c r="H4376" s="15"/>
      <c r="I4376" s="10">
        <f t="shared" si="1158"/>
        <v>0</v>
      </c>
    </row>
    <row r="4377" spans="1:13">
      <c r="A4377" s="31" t="s">
        <v>39</v>
      </c>
      <c r="B4377" s="11"/>
      <c r="C4377" s="12"/>
      <c r="D4377" s="28"/>
      <c r="E4377" s="28"/>
      <c r="F4377" s="28"/>
      <c r="G4377" s="10"/>
      <c r="H4377" s="15"/>
      <c r="I4377" s="10">
        <f t="shared" ref="I4377:I4379" si="1159">SUM(G4377*H4377)</f>
        <v>0</v>
      </c>
    </row>
    <row r="4378" spans="1:13">
      <c r="A4378" s="31" t="s">
        <v>39</v>
      </c>
      <c r="B4378" s="11"/>
      <c r="C4378" s="12"/>
      <c r="D4378" s="28"/>
      <c r="E4378" s="28"/>
      <c r="F4378" s="28"/>
      <c r="G4378" s="10"/>
      <c r="H4378" s="15"/>
      <c r="I4378" s="10">
        <f t="shared" si="1159"/>
        <v>0</v>
      </c>
    </row>
    <row r="4379" spans="1:13">
      <c r="A4379" s="31" t="s">
        <v>39</v>
      </c>
      <c r="B4379" s="11"/>
      <c r="C4379" s="12"/>
      <c r="D4379" s="28"/>
      <c r="E4379" s="28"/>
      <c r="F4379" s="28"/>
      <c r="G4379" s="10"/>
      <c r="H4379" s="15"/>
      <c r="I4379" s="10">
        <f t="shared" si="1159"/>
        <v>0</v>
      </c>
    </row>
    <row r="4380" spans="1:13">
      <c r="A4380" s="32" t="s">
        <v>28</v>
      </c>
      <c r="B4380" s="11"/>
      <c r="C4380" s="12"/>
      <c r="D4380" s="28"/>
      <c r="E4380" s="28"/>
      <c r="F4380" s="28"/>
      <c r="G4380" s="10"/>
      <c r="H4380" s="15"/>
      <c r="I4380" s="10">
        <f t="shared" ref="I4380:I4398" si="1160">SUM(G4380*H4380)</f>
        <v>0</v>
      </c>
    </row>
    <row r="4381" spans="1:13">
      <c r="A4381" s="32" t="s">
        <v>28</v>
      </c>
      <c r="B4381" s="11"/>
      <c r="C4381" s="12"/>
      <c r="D4381" s="28"/>
      <c r="E4381" s="28"/>
      <c r="F4381" s="28"/>
      <c r="G4381" s="10"/>
      <c r="H4381" s="15"/>
      <c r="I4381" s="10">
        <f t="shared" si="1160"/>
        <v>0</v>
      </c>
    </row>
    <row r="4382" spans="1:13">
      <c r="A4382" s="32" t="s">
        <v>28</v>
      </c>
      <c r="B4382" s="11"/>
      <c r="C4382" s="12"/>
      <c r="D4382" s="28"/>
      <c r="E4382" s="28"/>
      <c r="F4382" s="28"/>
      <c r="G4382" s="10"/>
      <c r="H4382" s="15"/>
      <c r="I4382" s="10">
        <f t="shared" si="1160"/>
        <v>0</v>
      </c>
    </row>
    <row r="4383" spans="1:13">
      <c r="A4383" t="s">
        <v>26</v>
      </c>
      <c r="B4383" s="11"/>
      <c r="C4383" s="12"/>
      <c r="D4383" s="28"/>
      <c r="E4383" s="28"/>
      <c r="F4383" s="28"/>
      <c r="G4383" s="33">
        <v>0.1</v>
      </c>
      <c r="H4383" s="15">
        <f>SUM(I4380:I4382)</f>
        <v>0</v>
      </c>
      <c r="I4383" s="10">
        <f t="shared" si="1160"/>
        <v>0</v>
      </c>
    </row>
    <row r="4384" spans="1:13">
      <c r="B4384" s="11" t="s">
        <v>27</v>
      </c>
      <c r="C4384" s="12"/>
      <c r="D4384" s="28"/>
      <c r="E4384" s="28"/>
      <c r="F4384" s="28"/>
      <c r="G4384" s="10"/>
      <c r="H4384" s="15"/>
      <c r="I4384" s="10">
        <f t="shared" si="1160"/>
        <v>0</v>
      </c>
    </row>
    <row r="4385" spans="2:13">
      <c r="B4385" s="11" t="s">
        <v>13</v>
      </c>
      <c r="C4385" s="12" t="s">
        <v>14</v>
      </c>
      <c r="D4385" s="28" t="s">
        <v>29</v>
      </c>
      <c r="E4385" s="28"/>
      <c r="F4385" s="28">
        <f>SUM(G4371:G4373)</f>
        <v>0</v>
      </c>
      <c r="G4385" s="34">
        <f>SUM(F4385)/20</f>
        <v>0</v>
      </c>
      <c r="H4385" s="23"/>
      <c r="I4385" s="10">
        <f t="shared" si="1160"/>
        <v>0</v>
      </c>
    </row>
    <row r="4386" spans="2:13">
      <c r="B4386" s="11" t="s">
        <v>13</v>
      </c>
      <c r="C4386" s="12" t="s">
        <v>14</v>
      </c>
      <c r="D4386" s="28" t="s">
        <v>30</v>
      </c>
      <c r="E4386" s="28"/>
      <c r="F4386" s="28">
        <f>SUM(G4374:G4376)</f>
        <v>0</v>
      </c>
      <c r="G4386" s="34">
        <f>SUM(F4386)/10</f>
        <v>0</v>
      </c>
      <c r="H4386" s="23"/>
      <c r="I4386" s="10">
        <f t="shared" si="1160"/>
        <v>0</v>
      </c>
    </row>
    <row r="4387" spans="2:13">
      <c r="B4387" s="11" t="s">
        <v>13</v>
      </c>
      <c r="C4387" s="12" t="s">
        <v>14</v>
      </c>
      <c r="D4387" s="28" t="s">
        <v>60</v>
      </c>
      <c r="E4387" s="28"/>
      <c r="F4387" s="81"/>
      <c r="G4387" s="34">
        <f>SUM(F4387)*0.25</f>
        <v>0</v>
      </c>
      <c r="H4387" s="23"/>
      <c r="I4387" s="10">
        <f t="shared" si="1160"/>
        <v>0</v>
      </c>
    </row>
    <row r="4388" spans="2:13">
      <c r="B4388" s="11" t="s">
        <v>13</v>
      </c>
      <c r="C4388" s="12" t="s">
        <v>14</v>
      </c>
      <c r="D4388" s="28"/>
      <c r="E4388" s="28"/>
      <c r="F4388" s="28"/>
      <c r="G4388" s="34"/>
      <c r="H4388" s="23"/>
      <c r="I4388" s="10">
        <f t="shared" si="1160"/>
        <v>0</v>
      </c>
    </row>
    <row r="4389" spans="2:13">
      <c r="B4389" s="11" t="s">
        <v>13</v>
      </c>
      <c r="C4389" s="12" t="s">
        <v>15</v>
      </c>
      <c r="D4389" s="28"/>
      <c r="E4389" s="28"/>
      <c r="F4389" s="28"/>
      <c r="G4389" s="34"/>
      <c r="H4389" s="23"/>
      <c r="I4389" s="10">
        <f t="shared" si="1160"/>
        <v>0</v>
      </c>
    </row>
    <row r="4390" spans="2:13">
      <c r="B4390" s="11" t="s">
        <v>13</v>
      </c>
      <c r="C4390" s="12" t="s">
        <v>15</v>
      </c>
      <c r="D4390" s="28"/>
      <c r="E4390" s="28"/>
      <c r="F4390" s="28"/>
      <c r="G4390" s="34"/>
      <c r="H4390" s="23"/>
      <c r="I4390" s="10">
        <f t="shared" si="1160"/>
        <v>0</v>
      </c>
    </row>
    <row r="4391" spans="2:13">
      <c r="B4391" s="11" t="s">
        <v>13</v>
      </c>
      <c r="C4391" s="12" t="s">
        <v>15</v>
      </c>
      <c r="D4391" s="28"/>
      <c r="E4391" s="28"/>
      <c r="F4391" s="28"/>
      <c r="G4391" s="34"/>
      <c r="H4391" s="23"/>
      <c r="I4391" s="10">
        <f t="shared" si="1160"/>
        <v>0</v>
      </c>
    </row>
    <row r="4392" spans="2:13">
      <c r="B4392" s="11" t="s">
        <v>13</v>
      </c>
      <c r="C4392" s="12" t="s">
        <v>16</v>
      </c>
      <c r="D4392" s="28"/>
      <c r="E4392" s="28"/>
      <c r="F4392" s="28"/>
      <c r="G4392" s="34"/>
      <c r="H4392" s="23"/>
      <c r="I4392" s="10">
        <f t="shared" si="1160"/>
        <v>0</v>
      </c>
    </row>
    <row r="4393" spans="2:13">
      <c r="B4393" s="11" t="s">
        <v>13</v>
      </c>
      <c r="C4393" s="12" t="s">
        <v>16</v>
      </c>
      <c r="D4393" s="28"/>
      <c r="E4393" s="28"/>
      <c r="F4393" s="28"/>
      <c r="G4393" s="34"/>
      <c r="H4393" s="23"/>
      <c r="I4393" s="10">
        <f t="shared" si="1160"/>
        <v>0</v>
      </c>
    </row>
    <row r="4394" spans="2:13">
      <c r="B4394" s="11" t="s">
        <v>21</v>
      </c>
      <c r="C4394" s="12" t="s">
        <v>14</v>
      </c>
      <c r="D4394" s="28"/>
      <c r="E4394" s="28"/>
      <c r="F4394" s="28"/>
      <c r="G4394" s="22">
        <f>SUM(G4385:G4388)</f>
        <v>0</v>
      </c>
      <c r="H4394" s="15">
        <v>37.42</v>
      </c>
      <c r="I4394" s="10">
        <f t="shared" si="1160"/>
        <v>0</v>
      </c>
      <c r="K4394" s="5">
        <f>SUM(G4394)*I4369</f>
        <v>0</v>
      </c>
    </row>
    <row r="4395" spans="2:13">
      <c r="B4395" s="11" t="s">
        <v>21</v>
      </c>
      <c r="C4395" s="12" t="s">
        <v>15</v>
      </c>
      <c r="D4395" s="28"/>
      <c r="E4395" s="28"/>
      <c r="F4395" s="28"/>
      <c r="G4395" s="22">
        <f>SUM(G4389:G4391)</f>
        <v>0</v>
      </c>
      <c r="H4395" s="15">
        <v>37.42</v>
      </c>
      <c r="I4395" s="10">
        <f t="shared" si="1160"/>
        <v>0</v>
      </c>
      <c r="L4395" s="5">
        <f>SUM(G4395)*I4369</f>
        <v>0</v>
      </c>
    </row>
    <row r="4396" spans="2:13">
      <c r="B4396" s="11" t="s">
        <v>21</v>
      </c>
      <c r="C4396" s="12" t="s">
        <v>16</v>
      </c>
      <c r="D4396" s="28"/>
      <c r="E4396" s="28"/>
      <c r="F4396" s="28"/>
      <c r="G4396" s="22">
        <f>SUM(G4392:G4393)</f>
        <v>0</v>
      </c>
      <c r="H4396" s="15">
        <v>37.42</v>
      </c>
      <c r="I4396" s="10">
        <f t="shared" si="1160"/>
        <v>0</v>
      </c>
      <c r="M4396" s="5">
        <f>SUM(G4396)*I4369</f>
        <v>0</v>
      </c>
    </row>
    <row r="4397" spans="2:13">
      <c r="B4397" s="11" t="s">
        <v>13</v>
      </c>
      <c r="C4397" s="12" t="s">
        <v>17</v>
      </c>
      <c r="D4397" s="28"/>
      <c r="E4397" s="28"/>
      <c r="F4397" s="28"/>
      <c r="G4397" s="34"/>
      <c r="H4397" s="15">
        <v>37.42</v>
      </c>
      <c r="I4397" s="10">
        <f t="shared" si="1160"/>
        <v>0</v>
      </c>
      <c r="L4397" s="5">
        <f>SUM(G4397)*I4369</f>
        <v>0</v>
      </c>
    </row>
    <row r="4398" spans="2:13">
      <c r="B4398" s="11" t="s">
        <v>12</v>
      </c>
      <c r="C4398" s="12"/>
      <c r="D4398" s="28"/>
      <c r="E4398" s="28"/>
      <c r="F4398" s="28"/>
      <c r="G4398" s="10"/>
      <c r="H4398" s="15">
        <v>37.42</v>
      </c>
      <c r="I4398" s="10">
        <f t="shared" si="1160"/>
        <v>0</v>
      </c>
    </row>
    <row r="4399" spans="2:13">
      <c r="B4399" s="11" t="s">
        <v>11</v>
      </c>
      <c r="C4399" s="12"/>
      <c r="D4399" s="28"/>
      <c r="E4399" s="28"/>
      <c r="F4399" s="28"/>
      <c r="G4399" s="10">
        <v>1</v>
      </c>
      <c r="H4399" s="15">
        <f>SUM(I4371:I4398)*0.01</f>
        <v>0</v>
      </c>
      <c r="I4399" s="10">
        <f>SUM(G4399*H4399)</f>
        <v>0</v>
      </c>
    </row>
    <row r="4400" spans="2:13" s="2" customFormat="1" ht="13.6">
      <c r="B4400" s="8" t="s">
        <v>10</v>
      </c>
      <c r="D4400" s="27"/>
      <c r="E4400" s="27"/>
      <c r="F4400" s="27"/>
      <c r="G4400" s="6">
        <f>SUM(G4394:G4397)</f>
        <v>0</v>
      </c>
      <c r="H4400" s="14"/>
      <c r="I4400" s="6">
        <f>SUM(I4371:I4399)</f>
        <v>0</v>
      </c>
      <c r="J4400" s="6">
        <f>SUM(I4400)*I4369</f>
        <v>0</v>
      </c>
      <c r="K4400" s="6">
        <f>SUM(K4394:K4399)</f>
        <v>0</v>
      </c>
      <c r="L4400" s="6">
        <f t="shared" ref="L4400" si="1161">SUM(L4394:L4399)</f>
        <v>0</v>
      </c>
      <c r="M4400" s="6">
        <f t="shared" ref="M4400" si="1162">SUM(M4394:M4399)</f>
        <v>0</v>
      </c>
    </row>
    <row r="4401" spans="1:13" ht="15.65">
      <c r="A4401" s="3" t="s">
        <v>9</v>
      </c>
      <c r="B4401" s="78">
        <f>'JMS SHEDULE OF WORKS'!D75</f>
        <v>0</v>
      </c>
      <c r="D4401" s="26">
        <f>'JMS SHEDULE OF WORKS'!F75</f>
        <v>0</v>
      </c>
      <c r="F4401" s="79">
        <f>'JMS SHEDULE OF WORKS'!I75</f>
        <v>0</v>
      </c>
      <c r="H4401" s="13" t="s">
        <v>22</v>
      </c>
      <c r="I4401" s="24">
        <f>'JMS SHEDULE OF WORKS'!G75</f>
        <v>0</v>
      </c>
    </row>
    <row r="4402" spans="1:13" s="2" customFormat="1" ht="13.6">
      <c r="A4402" s="77" t="str">
        <f>'JMS SHEDULE OF WORKS'!A75</f>
        <v>6897/73</v>
      </c>
      <c r="B4402" s="8" t="s">
        <v>3</v>
      </c>
      <c r="C4402" s="2" t="s">
        <v>4</v>
      </c>
      <c r="D4402" s="27" t="s">
        <v>5</v>
      </c>
      <c r="E4402" s="27" t="s">
        <v>5</v>
      </c>
      <c r="F4402" s="27" t="s">
        <v>23</v>
      </c>
      <c r="G4402" s="6" t="s">
        <v>6</v>
      </c>
      <c r="H4402" s="14" t="s">
        <v>7</v>
      </c>
      <c r="I4402" s="6" t="s">
        <v>8</v>
      </c>
      <c r="J4402" s="6"/>
      <c r="K4402" s="6" t="s">
        <v>18</v>
      </c>
      <c r="L4402" s="6" t="s">
        <v>19</v>
      </c>
      <c r="M4402" s="6" t="s">
        <v>20</v>
      </c>
    </row>
    <row r="4403" spans="1:13">
      <c r="A4403" s="30" t="s">
        <v>24</v>
      </c>
      <c r="B4403" s="11"/>
      <c r="C4403" s="12"/>
      <c r="D4403" s="28"/>
      <c r="E4403" s="28"/>
      <c r="F4403" s="28">
        <f t="shared" ref="F4403:F4408" si="1163">SUM(D4403*E4403)</f>
        <v>0</v>
      </c>
      <c r="G4403" s="10"/>
      <c r="H4403" s="15"/>
      <c r="I4403" s="10">
        <f t="shared" ref="I4403:I4408" si="1164">SUM(F4403*G4403)*H4403</f>
        <v>0</v>
      </c>
    </row>
    <row r="4404" spans="1:13">
      <c r="A4404" s="30" t="s">
        <v>24</v>
      </c>
      <c r="B4404" s="11"/>
      <c r="C4404" s="12"/>
      <c r="D4404" s="28"/>
      <c r="E4404" s="28"/>
      <c r="F4404" s="28">
        <f t="shared" si="1163"/>
        <v>0</v>
      </c>
      <c r="G4404" s="10"/>
      <c r="H4404" s="15"/>
      <c r="I4404" s="10">
        <f t="shared" si="1164"/>
        <v>0</v>
      </c>
    </row>
    <row r="4405" spans="1:13">
      <c r="A4405" s="30" t="s">
        <v>24</v>
      </c>
      <c r="B4405" s="11"/>
      <c r="C4405" s="12"/>
      <c r="D4405" s="28"/>
      <c r="E4405" s="28"/>
      <c r="F4405" s="28">
        <f t="shared" si="1163"/>
        <v>0</v>
      </c>
      <c r="G4405" s="10"/>
      <c r="H4405" s="15"/>
      <c r="I4405" s="10">
        <f t="shared" si="1164"/>
        <v>0</v>
      </c>
    </row>
    <row r="4406" spans="1:13">
      <c r="A4406" s="31" t="s">
        <v>25</v>
      </c>
      <c r="B4406" s="11"/>
      <c r="C4406" s="12"/>
      <c r="D4406" s="28"/>
      <c r="E4406" s="28"/>
      <c r="F4406" s="28">
        <f t="shared" si="1163"/>
        <v>0</v>
      </c>
      <c r="G4406" s="10"/>
      <c r="H4406" s="15"/>
      <c r="I4406" s="10">
        <f t="shared" si="1164"/>
        <v>0</v>
      </c>
    </row>
    <row r="4407" spans="1:13">
      <c r="A4407" s="31" t="s">
        <v>25</v>
      </c>
      <c r="B4407" s="11"/>
      <c r="C4407" s="12"/>
      <c r="D4407" s="28"/>
      <c r="E4407" s="28"/>
      <c r="F4407" s="28">
        <f t="shared" si="1163"/>
        <v>0</v>
      </c>
      <c r="G4407" s="10"/>
      <c r="H4407" s="15"/>
      <c r="I4407" s="10">
        <f t="shared" si="1164"/>
        <v>0</v>
      </c>
    </row>
    <row r="4408" spans="1:13">
      <c r="A4408" s="31" t="s">
        <v>25</v>
      </c>
      <c r="B4408" s="11"/>
      <c r="C4408" s="12"/>
      <c r="D4408" s="28"/>
      <c r="E4408" s="28"/>
      <c r="F4408" s="28">
        <f t="shared" si="1163"/>
        <v>0</v>
      </c>
      <c r="G4408" s="10"/>
      <c r="H4408" s="15"/>
      <c r="I4408" s="10">
        <f t="shared" si="1164"/>
        <v>0</v>
      </c>
    </row>
    <row r="4409" spans="1:13">
      <c r="A4409" s="31" t="s">
        <v>39</v>
      </c>
      <c r="B4409" s="11"/>
      <c r="C4409" s="12"/>
      <c r="D4409" s="28"/>
      <c r="E4409" s="28"/>
      <c r="F4409" s="28"/>
      <c r="G4409" s="10"/>
      <c r="H4409" s="15"/>
      <c r="I4409" s="10">
        <f t="shared" ref="I4409:I4411" si="1165">SUM(G4409*H4409)</f>
        <v>0</v>
      </c>
    </row>
    <row r="4410" spans="1:13">
      <c r="A4410" s="31" t="s">
        <v>39</v>
      </c>
      <c r="B4410" s="11"/>
      <c r="C4410" s="12"/>
      <c r="D4410" s="28"/>
      <c r="E4410" s="28"/>
      <c r="F4410" s="28"/>
      <c r="G4410" s="10"/>
      <c r="H4410" s="15"/>
      <c r="I4410" s="10">
        <f t="shared" si="1165"/>
        <v>0</v>
      </c>
    </row>
    <row r="4411" spans="1:13">
      <c r="A4411" s="31" t="s">
        <v>39</v>
      </c>
      <c r="B4411" s="11"/>
      <c r="C4411" s="12"/>
      <c r="D4411" s="28"/>
      <c r="E4411" s="28"/>
      <c r="F4411" s="28"/>
      <c r="G4411" s="10"/>
      <c r="H4411" s="15"/>
      <c r="I4411" s="10">
        <f t="shared" si="1165"/>
        <v>0</v>
      </c>
    </row>
    <row r="4412" spans="1:13">
      <c r="A4412" s="32" t="s">
        <v>28</v>
      </c>
      <c r="B4412" s="11"/>
      <c r="C4412" s="12"/>
      <c r="D4412" s="28"/>
      <c r="E4412" s="28"/>
      <c r="F4412" s="28"/>
      <c r="G4412" s="10"/>
      <c r="H4412" s="15"/>
      <c r="I4412" s="10">
        <f t="shared" ref="I4412:I4430" si="1166">SUM(G4412*H4412)</f>
        <v>0</v>
      </c>
    </row>
    <row r="4413" spans="1:13">
      <c r="A4413" s="32" t="s">
        <v>28</v>
      </c>
      <c r="B4413" s="11"/>
      <c r="C4413" s="12"/>
      <c r="D4413" s="28"/>
      <c r="E4413" s="28"/>
      <c r="F4413" s="28"/>
      <c r="G4413" s="10"/>
      <c r="H4413" s="15"/>
      <c r="I4413" s="10">
        <f t="shared" si="1166"/>
        <v>0</v>
      </c>
    </row>
    <row r="4414" spans="1:13">
      <c r="A4414" s="32" t="s">
        <v>28</v>
      </c>
      <c r="B4414" s="11"/>
      <c r="C4414" s="12"/>
      <c r="D4414" s="28"/>
      <c r="E4414" s="28"/>
      <c r="F4414" s="28"/>
      <c r="G4414" s="10"/>
      <c r="H4414" s="15"/>
      <c r="I4414" s="10">
        <f t="shared" si="1166"/>
        <v>0</v>
      </c>
    </row>
    <row r="4415" spans="1:13">
      <c r="A4415" t="s">
        <v>26</v>
      </c>
      <c r="B4415" s="11"/>
      <c r="C4415" s="12"/>
      <c r="D4415" s="28"/>
      <c r="E4415" s="28"/>
      <c r="F4415" s="28"/>
      <c r="G4415" s="33">
        <v>0.1</v>
      </c>
      <c r="H4415" s="15">
        <f>SUM(I4412:I4414)</f>
        <v>0</v>
      </c>
      <c r="I4415" s="10">
        <f t="shared" si="1166"/>
        <v>0</v>
      </c>
    </row>
    <row r="4416" spans="1:13">
      <c r="B4416" s="11" t="s">
        <v>27</v>
      </c>
      <c r="C4416" s="12"/>
      <c r="D4416" s="28"/>
      <c r="E4416" s="28"/>
      <c r="F4416" s="28"/>
      <c r="G4416" s="10"/>
      <c r="H4416" s="15"/>
      <c r="I4416" s="10">
        <f t="shared" si="1166"/>
        <v>0</v>
      </c>
    </row>
    <row r="4417" spans="2:13">
      <c r="B4417" s="11" t="s">
        <v>13</v>
      </c>
      <c r="C4417" s="12" t="s">
        <v>14</v>
      </c>
      <c r="D4417" s="28" t="s">
        <v>29</v>
      </c>
      <c r="E4417" s="28"/>
      <c r="F4417" s="28">
        <f>SUM(G4403:G4405)</f>
        <v>0</v>
      </c>
      <c r="G4417" s="34">
        <f>SUM(F4417)/20</f>
        <v>0</v>
      </c>
      <c r="H4417" s="23"/>
      <c r="I4417" s="10">
        <f t="shared" si="1166"/>
        <v>0</v>
      </c>
    </row>
    <row r="4418" spans="2:13">
      <c r="B4418" s="11" t="s">
        <v>13</v>
      </c>
      <c r="C4418" s="12" t="s">
        <v>14</v>
      </c>
      <c r="D4418" s="28" t="s">
        <v>30</v>
      </c>
      <c r="E4418" s="28"/>
      <c r="F4418" s="28">
        <f>SUM(G4406:G4408)</f>
        <v>0</v>
      </c>
      <c r="G4418" s="34">
        <f>SUM(F4418)/10</f>
        <v>0</v>
      </c>
      <c r="H4418" s="23"/>
      <c r="I4418" s="10">
        <f t="shared" si="1166"/>
        <v>0</v>
      </c>
    </row>
    <row r="4419" spans="2:13">
      <c r="B4419" s="11" t="s">
        <v>13</v>
      </c>
      <c r="C4419" s="12" t="s">
        <v>14</v>
      </c>
      <c r="D4419" s="28" t="s">
        <v>60</v>
      </c>
      <c r="E4419" s="28"/>
      <c r="F4419" s="81"/>
      <c r="G4419" s="34">
        <f>SUM(F4419)*0.25</f>
        <v>0</v>
      </c>
      <c r="H4419" s="23"/>
      <c r="I4419" s="10">
        <f t="shared" si="1166"/>
        <v>0</v>
      </c>
    </row>
    <row r="4420" spans="2:13">
      <c r="B4420" s="11" t="s">
        <v>13</v>
      </c>
      <c r="C4420" s="12" t="s">
        <v>14</v>
      </c>
      <c r="D4420" s="28"/>
      <c r="E4420" s="28"/>
      <c r="F4420" s="28"/>
      <c r="G4420" s="34"/>
      <c r="H4420" s="23"/>
      <c r="I4420" s="10">
        <f t="shared" si="1166"/>
        <v>0</v>
      </c>
    </row>
    <row r="4421" spans="2:13">
      <c r="B4421" s="11" t="s">
        <v>13</v>
      </c>
      <c r="C4421" s="12" t="s">
        <v>15</v>
      </c>
      <c r="D4421" s="28"/>
      <c r="E4421" s="28"/>
      <c r="F4421" s="28"/>
      <c r="G4421" s="34"/>
      <c r="H4421" s="23"/>
      <c r="I4421" s="10">
        <f t="shared" si="1166"/>
        <v>0</v>
      </c>
    </row>
    <row r="4422" spans="2:13">
      <c r="B4422" s="11" t="s">
        <v>13</v>
      </c>
      <c r="C4422" s="12" t="s">
        <v>15</v>
      </c>
      <c r="D4422" s="28"/>
      <c r="E4422" s="28"/>
      <c r="F4422" s="28"/>
      <c r="G4422" s="34"/>
      <c r="H4422" s="23"/>
      <c r="I4422" s="10">
        <f t="shared" si="1166"/>
        <v>0</v>
      </c>
    </row>
    <row r="4423" spans="2:13">
      <c r="B4423" s="11" t="s">
        <v>13</v>
      </c>
      <c r="C4423" s="12" t="s">
        <v>15</v>
      </c>
      <c r="D4423" s="28"/>
      <c r="E4423" s="28"/>
      <c r="F4423" s="28"/>
      <c r="G4423" s="34"/>
      <c r="H4423" s="23"/>
      <c r="I4423" s="10">
        <f t="shared" si="1166"/>
        <v>0</v>
      </c>
    </row>
    <row r="4424" spans="2:13">
      <c r="B4424" s="11" t="s">
        <v>13</v>
      </c>
      <c r="C4424" s="12" t="s">
        <v>16</v>
      </c>
      <c r="D4424" s="28"/>
      <c r="E4424" s="28"/>
      <c r="F4424" s="28"/>
      <c r="G4424" s="34"/>
      <c r="H4424" s="23"/>
      <c r="I4424" s="10">
        <f t="shared" si="1166"/>
        <v>0</v>
      </c>
    </row>
    <row r="4425" spans="2:13">
      <c r="B4425" s="11" t="s">
        <v>13</v>
      </c>
      <c r="C4425" s="12" t="s">
        <v>16</v>
      </c>
      <c r="D4425" s="28"/>
      <c r="E4425" s="28"/>
      <c r="F4425" s="28"/>
      <c r="G4425" s="34"/>
      <c r="H4425" s="23"/>
      <c r="I4425" s="10">
        <f t="shared" si="1166"/>
        <v>0</v>
      </c>
    </row>
    <row r="4426" spans="2:13">
      <c r="B4426" s="11" t="s">
        <v>21</v>
      </c>
      <c r="C4426" s="12" t="s">
        <v>14</v>
      </c>
      <c r="D4426" s="28"/>
      <c r="E4426" s="28"/>
      <c r="F4426" s="28"/>
      <c r="G4426" s="22">
        <f>SUM(G4417:G4420)</f>
        <v>0</v>
      </c>
      <c r="H4426" s="15">
        <v>37.42</v>
      </c>
      <c r="I4426" s="10">
        <f t="shared" si="1166"/>
        <v>0</v>
      </c>
      <c r="K4426" s="5">
        <f>SUM(G4426)*I4401</f>
        <v>0</v>
      </c>
    </row>
    <row r="4427" spans="2:13">
      <c r="B4427" s="11" t="s">
        <v>21</v>
      </c>
      <c r="C4427" s="12" t="s">
        <v>15</v>
      </c>
      <c r="D4427" s="28"/>
      <c r="E4427" s="28"/>
      <c r="F4427" s="28"/>
      <c r="G4427" s="22">
        <f>SUM(G4421:G4423)</f>
        <v>0</v>
      </c>
      <c r="H4427" s="15">
        <v>37.42</v>
      </c>
      <c r="I4427" s="10">
        <f t="shared" si="1166"/>
        <v>0</v>
      </c>
      <c r="L4427" s="5">
        <f>SUM(G4427)*I4401</f>
        <v>0</v>
      </c>
    </row>
    <row r="4428" spans="2:13">
      <c r="B4428" s="11" t="s">
        <v>21</v>
      </c>
      <c r="C4428" s="12" t="s">
        <v>16</v>
      </c>
      <c r="D4428" s="28"/>
      <c r="E4428" s="28"/>
      <c r="F4428" s="28"/>
      <c r="G4428" s="22">
        <f>SUM(G4424:G4425)</f>
        <v>0</v>
      </c>
      <c r="H4428" s="15">
        <v>37.42</v>
      </c>
      <c r="I4428" s="10">
        <f t="shared" si="1166"/>
        <v>0</v>
      </c>
      <c r="M4428" s="5">
        <f>SUM(G4428)*I4401</f>
        <v>0</v>
      </c>
    </row>
    <row r="4429" spans="2:13">
      <c r="B4429" s="11" t="s">
        <v>13</v>
      </c>
      <c r="C4429" s="12" t="s">
        <v>17</v>
      </c>
      <c r="D4429" s="28"/>
      <c r="E4429" s="28"/>
      <c r="F4429" s="28"/>
      <c r="G4429" s="34"/>
      <c r="H4429" s="15">
        <v>37.42</v>
      </c>
      <c r="I4429" s="10">
        <f t="shared" si="1166"/>
        <v>0</v>
      </c>
      <c r="L4429" s="5">
        <f>SUM(G4429)*I4401</f>
        <v>0</v>
      </c>
    </row>
    <row r="4430" spans="2:13">
      <c r="B4430" s="11" t="s">
        <v>12</v>
      </c>
      <c r="C4430" s="12"/>
      <c r="D4430" s="28"/>
      <c r="E4430" s="28"/>
      <c r="F4430" s="28"/>
      <c r="G4430" s="10"/>
      <c r="H4430" s="15">
        <v>37.42</v>
      </c>
      <c r="I4430" s="10">
        <f t="shared" si="1166"/>
        <v>0</v>
      </c>
    </row>
    <row r="4431" spans="2:13">
      <c r="B4431" s="11" t="s">
        <v>11</v>
      </c>
      <c r="C4431" s="12"/>
      <c r="D4431" s="28"/>
      <c r="E4431" s="28"/>
      <c r="F4431" s="28"/>
      <c r="G4431" s="10">
        <v>1</v>
      </c>
      <c r="H4431" s="15">
        <f>SUM(I4403:I4430)*0.01</f>
        <v>0</v>
      </c>
      <c r="I4431" s="10">
        <f>SUM(G4431*H4431)</f>
        <v>0</v>
      </c>
    </row>
    <row r="4432" spans="2:13" s="2" customFormat="1" ht="13.6">
      <c r="B4432" s="8" t="s">
        <v>10</v>
      </c>
      <c r="D4432" s="27"/>
      <c r="E4432" s="27"/>
      <c r="F4432" s="27"/>
      <c r="G4432" s="6">
        <f>SUM(G4426:G4429)</f>
        <v>0</v>
      </c>
      <c r="H4432" s="14"/>
      <c r="I4432" s="6">
        <f>SUM(I4403:I4431)</f>
        <v>0</v>
      </c>
      <c r="J4432" s="6">
        <f>SUM(I4432)*I4401</f>
        <v>0</v>
      </c>
      <c r="K4432" s="6">
        <f>SUM(K4426:K4431)</f>
        <v>0</v>
      </c>
      <c r="L4432" s="6">
        <f t="shared" ref="L4432" si="1167">SUM(L4426:L4431)</f>
        <v>0</v>
      </c>
      <c r="M4432" s="6">
        <f t="shared" ref="M4432" si="1168">SUM(M4426:M4431)</f>
        <v>0</v>
      </c>
    </row>
    <row r="4433" spans="1:13" ht="15.65">
      <c r="A4433" s="3" t="s">
        <v>9</v>
      </c>
      <c r="B4433" s="78">
        <f>'JMS SHEDULE OF WORKS'!D76</f>
        <v>0</v>
      </c>
      <c r="D4433" s="26">
        <f>'JMS SHEDULE OF WORKS'!F76</f>
        <v>0</v>
      </c>
      <c r="F4433" s="79">
        <f>'JMS SHEDULE OF WORKS'!I76</f>
        <v>0</v>
      </c>
      <c r="H4433" s="13" t="s">
        <v>22</v>
      </c>
      <c r="I4433" s="24">
        <f>'JMS SHEDULE OF WORKS'!G76</f>
        <v>0</v>
      </c>
    </row>
    <row r="4434" spans="1:13" s="2" customFormat="1" ht="13.6">
      <c r="A4434" s="77" t="str">
        <f>'JMS SHEDULE OF WORKS'!A76</f>
        <v>6897/74</v>
      </c>
      <c r="B4434" s="8" t="s">
        <v>3</v>
      </c>
      <c r="C4434" s="2" t="s">
        <v>4</v>
      </c>
      <c r="D4434" s="27" t="s">
        <v>5</v>
      </c>
      <c r="E4434" s="27" t="s">
        <v>5</v>
      </c>
      <c r="F4434" s="27" t="s">
        <v>23</v>
      </c>
      <c r="G4434" s="6" t="s">
        <v>6</v>
      </c>
      <c r="H4434" s="14" t="s">
        <v>7</v>
      </c>
      <c r="I4434" s="6" t="s">
        <v>8</v>
      </c>
      <c r="J4434" s="6"/>
      <c r="K4434" s="6" t="s">
        <v>18</v>
      </c>
      <c r="L4434" s="6" t="s">
        <v>19</v>
      </c>
      <c r="M4434" s="6" t="s">
        <v>20</v>
      </c>
    </row>
    <row r="4435" spans="1:13">
      <c r="A4435" s="30" t="s">
        <v>24</v>
      </c>
      <c r="B4435" s="11"/>
      <c r="C4435" s="12"/>
      <c r="D4435" s="28"/>
      <c r="E4435" s="28"/>
      <c r="F4435" s="28">
        <f t="shared" ref="F4435:F4440" si="1169">SUM(D4435*E4435)</f>
        <v>0</v>
      </c>
      <c r="G4435" s="10"/>
      <c r="H4435" s="15"/>
      <c r="I4435" s="10">
        <f t="shared" ref="I4435:I4440" si="1170">SUM(F4435*G4435)*H4435</f>
        <v>0</v>
      </c>
    </row>
    <row r="4436" spans="1:13">
      <c r="A4436" s="30" t="s">
        <v>24</v>
      </c>
      <c r="B4436" s="11"/>
      <c r="C4436" s="12"/>
      <c r="D4436" s="28"/>
      <c r="E4436" s="28"/>
      <c r="F4436" s="28">
        <f t="shared" si="1169"/>
        <v>0</v>
      </c>
      <c r="G4436" s="10"/>
      <c r="H4436" s="15"/>
      <c r="I4436" s="10">
        <f t="shared" si="1170"/>
        <v>0</v>
      </c>
    </row>
    <row r="4437" spans="1:13">
      <c r="A4437" s="30" t="s">
        <v>24</v>
      </c>
      <c r="B4437" s="11"/>
      <c r="C4437" s="12"/>
      <c r="D4437" s="28"/>
      <c r="E4437" s="28"/>
      <c r="F4437" s="28">
        <f t="shared" si="1169"/>
        <v>0</v>
      </c>
      <c r="G4437" s="10"/>
      <c r="H4437" s="15"/>
      <c r="I4437" s="10">
        <f t="shared" si="1170"/>
        <v>0</v>
      </c>
    </row>
    <row r="4438" spans="1:13">
      <c r="A4438" s="31" t="s">
        <v>25</v>
      </c>
      <c r="B4438" s="11"/>
      <c r="C4438" s="12"/>
      <c r="D4438" s="28"/>
      <c r="E4438" s="28"/>
      <c r="F4438" s="28">
        <f t="shared" si="1169"/>
        <v>0</v>
      </c>
      <c r="G4438" s="10"/>
      <c r="H4438" s="15"/>
      <c r="I4438" s="10">
        <f t="shared" si="1170"/>
        <v>0</v>
      </c>
    </row>
    <row r="4439" spans="1:13">
      <c r="A4439" s="31" t="s">
        <v>25</v>
      </c>
      <c r="B4439" s="11"/>
      <c r="C4439" s="12"/>
      <c r="D4439" s="28"/>
      <c r="E4439" s="28"/>
      <c r="F4439" s="28">
        <f t="shared" si="1169"/>
        <v>0</v>
      </c>
      <c r="G4439" s="10"/>
      <c r="H4439" s="15"/>
      <c r="I4439" s="10">
        <f t="shared" si="1170"/>
        <v>0</v>
      </c>
    </row>
    <row r="4440" spans="1:13">
      <c r="A4440" s="31" t="s">
        <v>25</v>
      </c>
      <c r="B4440" s="11"/>
      <c r="C4440" s="12"/>
      <c r="D4440" s="28"/>
      <c r="E4440" s="28"/>
      <c r="F4440" s="28">
        <f t="shared" si="1169"/>
        <v>0</v>
      </c>
      <c r="G4440" s="10"/>
      <c r="H4440" s="15"/>
      <c r="I4440" s="10">
        <f t="shared" si="1170"/>
        <v>0</v>
      </c>
    </row>
    <row r="4441" spans="1:13">
      <c r="A4441" s="31" t="s">
        <v>39</v>
      </c>
      <c r="B4441" s="11"/>
      <c r="C4441" s="12"/>
      <c r="D4441" s="28"/>
      <c r="E4441" s="28"/>
      <c r="F4441" s="28"/>
      <c r="G4441" s="10"/>
      <c r="H4441" s="15"/>
      <c r="I4441" s="10">
        <f t="shared" ref="I4441:I4443" si="1171">SUM(G4441*H4441)</f>
        <v>0</v>
      </c>
    </row>
    <row r="4442" spans="1:13">
      <c r="A4442" s="31" t="s">
        <v>39</v>
      </c>
      <c r="B4442" s="11"/>
      <c r="C4442" s="12"/>
      <c r="D4442" s="28"/>
      <c r="E4442" s="28"/>
      <c r="F4442" s="28"/>
      <c r="G4442" s="10"/>
      <c r="H4442" s="15"/>
      <c r="I4442" s="10">
        <f t="shared" si="1171"/>
        <v>0</v>
      </c>
    </row>
    <row r="4443" spans="1:13">
      <c r="A4443" s="31" t="s">
        <v>39</v>
      </c>
      <c r="B4443" s="11"/>
      <c r="C4443" s="12"/>
      <c r="D4443" s="28"/>
      <c r="E4443" s="28"/>
      <c r="F4443" s="28"/>
      <c r="G4443" s="10"/>
      <c r="H4443" s="15"/>
      <c r="I4443" s="10">
        <f t="shared" si="1171"/>
        <v>0</v>
      </c>
    </row>
    <row r="4444" spans="1:13">
      <c r="A4444" s="32" t="s">
        <v>28</v>
      </c>
      <c r="B4444" s="11"/>
      <c r="C4444" s="12"/>
      <c r="D4444" s="28"/>
      <c r="E4444" s="28"/>
      <c r="F4444" s="28"/>
      <c r="G4444" s="10"/>
      <c r="H4444" s="15"/>
      <c r="I4444" s="10">
        <f t="shared" ref="I4444:I4462" si="1172">SUM(G4444*H4444)</f>
        <v>0</v>
      </c>
    </row>
    <row r="4445" spans="1:13">
      <c r="A4445" s="32" t="s">
        <v>28</v>
      </c>
      <c r="B4445" s="11"/>
      <c r="C4445" s="12"/>
      <c r="D4445" s="28"/>
      <c r="E4445" s="28"/>
      <c r="F4445" s="28"/>
      <c r="G4445" s="10"/>
      <c r="H4445" s="15"/>
      <c r="I4445" s="10">
        <f t="shared" si="1172"/>
        <v>0</v>
      </c>
    </row>
    <row r="4446" spans="1:13">
      <c r="A4446" s="32" t="s">
        <v>28</v>
      </c>
      <c r="B4446" s="11"/>
      <c r="C4446" s="12"/>
      <c r="D4446" s="28"/>
      <c r="E4446" s="28"/>
      <c r="F4446" s="28"/>
      <c r="G4446" s="10"/>
      <c r="H4446" s="15"/>
      <c r="I4446" s="10">
        <f t="shared" si="1172"/>
        <v>0</v>
      </c>
    </row>
    <row r="4447" spans="1:13">
      <c r="A4447" t="s">
        <v>26</v>
      </c>
      <c r="B4447" s="11"/>
      <c r="C4447" s="12"/>
      <c r="D4447" s="28"/>
      <c r="E4447" s="28"/>
      <c r="F4447" s="28"/>
      <c r="G4447" s="33">
        <v>0.1</v>
      </c>
      <c r="H4447" s="15">
        <f>SUM(I4444:I4446)</f>
        <v>0</v>
      </c>
      <c r="I4447" s="10">
        <f t="shared" si="1172"/>
        <v>0</v>
      </c>
    </row>
    <row r="4448" spans="1:13">
      <c r="B4448" s="11" t="s">
        <v>27</v>
      </c>
      <c r="C4448" s="12"/>
      <c r="D4448" s="28"/>
      <c r="E4448" s="28"/>
      <c r="F4448" s="28"/>
      <c r="G4448" s="10"/>
      <c r="H4448" s="15"/>
      <c r="I4448" s="10">
        <f t="shared" si="1172"/>
        <v>0</v>
      </c>
    </row>
    <row r="4449" spans="2:13">
      <c r="B4449" s="11" t="s">
        <v>13</v>
      </c>
      <c r="C4449" s="12" t="s">
        <v>14</v>
      </c>
      <c r="D4449" s="28" t="s">
        <v>29</v>
      </c>
      <c r="E4449" s="28"/>
      <c r="F4449" s="28">
        <f>SUM(G4435:G4437)</f>
        <v>0</v>
      </c>
      <c r="G4449" s="34">
        <f>SUM(F4449)/20</f>
        <v>0</v>
      </c>
      <c r="H4449" s="23"/>
      <c r="I4449" s="10">
        <f t="shared" si="1172"/>
        <v>0</v>
      </c>
    </row>
    <row r="4450" spans="2:13">
      <c r="B4450" s="11" t="s">
        <v>13</v>
      </c>
      <c r="C4450" s="12" t="s">
        <v>14</v>
      </c>
      <c r="D4450" s="28" t="s">
        <v>30</v>
      </c>
      <c r="E4450" s="28"/>
      <c r="F4450" s="28">
        <f>SUM(G4438:G4440)</f>
        <v>0</v>
      </c>
      <c r="G4450" s="34">
        <f>SUM(F4450)/10</f>
        <v>0</v>
      </c>
      <c r="H4450" s="23"/>
      <c r="I4450" s="10">
        <f t="shared" si="1172"/>
        <v>0</v>
      </c>
    </row>
    <row r="4451" spans="2:13">
      <c r="B4451" s="11" t="s">
        <v>13</v>
      </c>
      <c r="C4451" s="12" t="s">
        <v>14</v>
      </c>
      <c r="D4451" s="28" t="s">
        <v>60</v>
      </c>
      <c r="E4451" s="28"/>
      <c r="F4451" s="81"/>
      <c r="G4451" s="34">
        <f>SUM(F4451)*0.25</f>
        <v>0</v>
      </c>
      <c r="H4451" s="23"/>
      <c r="I4451" s="10">
        <f t="shared" si="1172"/>
        <v>0</v>
      </c>
    </row>
    <row r="4452" spans="2:13">
      <c r="B4452" s="11" t="s">
        <v>13</v>
      </c>
      <c r="C4452" s="12" t="s">
        <v>14</v>
      </c>
      <c r="D4452" s="28"/>
      <c r="E4452" s="28"/>
      <c r="F4452" s="28"/>
      <c r="G4452" s="34"/>
      <c r="H4452" s="23"/>
      <c r="I4452" s="10">
        <f t="shared" si="1172"/>
        <v>0</v>
      </c>
    </row>
    <row r="4453" spans="2:13">
      <c r="B4453" s="11" t="s">
        <v>13</v>
      </c>
      <c r="C4453" s="12" t="s">
        <v>15</v>
      </c>
      <c r="D4453" s="28"/>
      <c r="E4453" s="28"/>
      <c r="F4453" s="28"/>
      <c r="G4453" s="34"/>
      <c r="H4453" s="23"/>
      <c r="I4453" s="10">
        <f t="shared" si="1172"/>
        <v>0</v>
      </c>
    </row>
    <row r="4454" spans="2:13">
      <c r="B4454" s="11" t="s">
        <v>13</v>
      </c>
      <c r="C4454" s="12" t="s">
        <v>15</v>
      </c>
      <c r="D4454" s="28"/>
      <c r="E4454" s="28"/>
      <c r="F4454" s="28"/>
      <c r="G4454" s="34"/>
      <c r="H4454" s="23"/>
      <c r="I4454" s="10">
        <f t="shared" si="1172"/>
        <v>0</v>
      </c>
    </row>
    <row r="4455" spans="2:13">
      <c r="B4455" s="11" t="s">
        <v>13</v>
      </c>
      <c r="C4455" s="12" t="s">
        <v>15</v>
      </c>
      <c r="D4455" s="28"/>
      <c r="E4455" s="28"/>
      <c r="F4455" s="28"/>
      <c r="G4455" s="34"/>
      <c r="H4455" s="23"/>
      <c r="I4455" s="10">
        <f t="shared" si="1172"/>
        <v>0</v>
      </c>
    </row>
    <row r="4456" spans="2:13">
      <c r="B4456" s="11" t="s">
        <v>13</v>
      </c>
      <c r="C4456" s="12" t="s">
        <v>16</v>
      </c>
      <c r="D4456" s="28"/>
      <c r="E4456" s="28"/>
      <c r="F4456" s="28"/>
      <c r="G4456" s="34"/>
      <c r="H4456" s="23"/>
      <c r="I4456" s="10">
        <f t="shared" si="1172"/>
        <v>0</v>
      </c>
    </row>
    <row r="4457" spans="2:13">
      <c r="B4457" s="11" t="s">
        <v>13</v>
      </c>
      <c r="C4457" s="12" t="s">
        <v>16</v>
      </c>
      <c r="D4457" s="28"/>
      <c r="E4457" s="28"/>
      <c r="F4457" s="28"/>
      <c r="G4457" s="34"/>
      <c r="H4457" s="23"/>
      <c r="I4457" s="10">
        <f t="shared" si="1172"/>
        <v>0</v>
      </c>
    </row>
    <row r="4458" spans="2:13">
      <c r="B4458" s="11" t="s">
        <v>21</v>
      </c>
      <c r="C4458" s="12" t="s">
        <v>14</v>
      </c>
      <c r="D4458" s="28"/>
      <c r="E4458" s="28"/>
      <c r="F4458" s="28"/>
      <c r="G4458" s="22">
        <f>SUM(G4449:G4452)</f>
        <v>0</v>
      </c>
      <c r="H4458" s="15">
        <v>37.42</v>
      </c>
      <c r="I4458" s="10">
        <f t="shared" si="1172"/>
        <v>0</v>
      </c>
      <c r="K4458" s="5">
        <f>SUM(G4458)*I4433</f>
        <v>0</v>
      </c>
    </row>
    <row r="4459" spans="2:13">
      <c r="B4459" s="11" t="s">
        <v>21</v>
      </c>
      <c r="C4459" s="12" t="s">
        <v>15</v>
      </c>
      <c r="D4459" s="28"/>
      <c r="E4459" s="28"/>
      <c r="F4459" s="28"/>
      <c r="G4459" s="22">
        <f>SUM(G4453:G4455)</f>
        <v>0</v>
      </c>
      <c r="H4459" s="15">
        <v>37.42</v>
      </c>
      <c r="I4459" s="10">
        <f t="shared" si="1172"/>
        <v>0</v>
      </c>
      <c r="L4459" s="5">
        <f>SUM(G4459)*I4433</f>
        <v>0</v>
      </c>
    </row>
    <row r="4460" spans="2:13">
      <c r="B4460" s="11" t="s">
        <v>21</v>
      </c>
      <c r="C4460" s="12" t="s">
        <v>16</v>
      </c>
      <c r="D4460" s="28"/>
      <c r="E4460" s="28"/>
      <c r="F4460" s="28"/>
      <c r="G4460" s="22">
        <f>SUM(G4456:G4457)</f>
        <v>0</v>
      </c>
      <c r="H4460" s="15">
        <v>37.42</v>
      </c>
      <c r="I4460" s="10">
        <f t="shared" si="1172"/>
        <v>0</v>
      </c>
      <c r="M4460" s="5">
        <f>SUM(G4460)*I4433</f>
        <v>0</v>
      </c>
    </row>
    <row r="4461" spans="2:13">
      <c r="B4461" s="11" t="s">
        <v>13</v>
      </c>
      <c r="C4461" s="12" t="s">
        <v>17</v>
      </c>
      <c r="D4461" s="28"/>
      <c r="E4461" s="28"/>
      <c r="F4461" s="28"/>
      <c r="G4461" s="34"/>
      <c r="H4461" s="15">
        <v>37.42</v>
      </c>
      <c r="I4461" s="10">
        <f t="shared" si="1172"/>
        <v>0</v>
      </c>
      <c r="L4461" s="5">
        <f>SUM(G4461)*I4433</f>
        <v>0</v>
      </c>
    </row>
    <row r="4462" spans="2:13">
      <c r="B4462" s="11" t="s">
        <v>12</v>
      </c>
      <c r="C4462" s="12"/>
      <c r="D4462" s="28"/>
      <c r="E4462" s="28"/>
      <c r="F4462" s="28"/>
      <c r="G4462" s="10"/>
      <c r="H4462" s="15">
        <v>37.42</v>
      </c>
      <c r="I4462" s="10">
        <f t="shared" si="1172"/>
        <v>0</v>
      </c>
    </row>
    <row r="4463" spans="2:13">
      <c r="B4463" s="11" t="s">
        <v>11</v>
      </c>
      <c r="C4463" s="12"/>
      <c r="D4463" s="28"/>
      <c r="E4463" s="28"/>
      <c r="F4463" s="28"/>
      <c r="G4463" s="10">
        <v>1</v>
      </c>
      <c r="H4463" s="15">
        <f>SUM(I4435:I4462)*0.01</f>
        <v>0</v>
      </c>
      <c r="I4463" s="10">
        <f>SUM(G4463*H4463)</f>
        <v>0</v>
      </c>
    </row>
    <row r="4464" spans="2:13" s="2" customFormat="1" ht="13.6">
      <c r="B4464" s="8" t="s">
        <v>10</v>
      </c>
      <c r="D4464" s="27"/>
      <c r="E4464" s="27"/>
      <c r="F4464" s="27"/>
      <c r="G4464" s="6">
        <f>SUM(G4458:G4461)</f>
        <v>0</v>
      </c>
      <c r="H4464" s="14"/>
      <c r="I4464" s="6">
        <f>SUM(I4435:I4463)</f>
        <v>0</v>
      </c>
      <c r="J4464" s="6">
        <f>SUM(I4464)*I4433</f>
        <v>0</v>
      </c>
      <c r="K4464" s="6">
        <f>SUM(K4458:K4463)</f>
        <v>0</v>
      </c>
      <c r="L4464" s="6">
        <f t="shared" ref="L4464" si="1173">SUM(L4458:L4463)</f>
        <v>0</v>
      </c>
      <c r="M4464" s="6">
        <f t="shared" ref="M4464" si="1174">SUM(M4458:M4463)</f>
        <v>0</v>
      </c>
    </row>
    <row r="4465" spans="1:13" ht="15.65">
      <c r="A4465" s="3" t="s">
        <v>9</v>
      </c>
      <c r="B4465" s="78">
        <f>'JMS SHEDULE OF WORKS'!D77</f>
        <v>0</v>
      </c>
      <c r="D4465" s="26">
        <f>'JMS SHEDULE OF WORKS'!F77</f>
        <v>0</v>
      </c>
      <c r="F4465" s="79">
        <f>'JMS SHEDULE OF WORKS'!I77</f>
        <v>0</v>
      </c>
      <c r="H4465" s="13" t="s">
        <v>22</v>
      </c>
      <c r="I4465" s="24">
        <f>'JMS SHEDULE OF WORKS'!G77</f>
        <v>0</v>
      </c>
    </row>
    <row r="4466" spans="1:13" s="2" customFormat="1" ht="13.6">
      <c r="A4466" s="77" t="str">
        <f>'JMS SHEDULE OF WORKS'!A77</f>
        <v>6897/75</v>
      </c>
      <c r="B4466" s="8" t="s">
        <v>3</v>
      </c>
      <c r="C4466" s="2" t="s">
        <v>4</v>
      </c>
      <c r="D4466" s="27" t="s">
        <v>5</v>
      </c>
      <c r="E4466" s="27" t="s">
        <v>5</v>
      </c>
      <c r="F4466" s="27" t="s">
        <v>23</v>
      </c>
      <c r="G4466" s="6" t="s">
        <v>6</v>
      </c>
      <c r="H4466" s="14" t="s">
        <v>7</v>
      </c>
      <c r="I4466" s="6" t="s">
        <v>8</v>
      </c>
      <c r="J4466" s="6"/>
      <c r="K4466" s="6" t="s">
        <v>18</v>
      </c>
      <c r="L4466" s="6" t="s">
        <v>19</v>
      </c>
      <c r="M4466" s="6" t="s">
        <v>20</v>
      </c>
    </row>
    <row r="4467" spans="1:13">
      <c r="A4467" s="30" t="s">
        <v>24</v>
      </c>
      <c r="B4467" s="11"/>
      <c r="C4467" s="12"/>
      <c r="D4467" s="28"/>
      <c r="E4467" s="28"/>
      <c r="F4467" s="28">
        <f t="shared" ref="F4467:F4472" si="1175">SUM(D4467*E4467)</f>
        <v>0</v>
      </c>
      <c r="G4467" s="10"/>
      <c r="H4467" s="15"/>
      <c r="I4467" s="10">
        <f t="shared" ref="I4467:I4472" si="1176">SUM(F4467*G4467)*H4467</f>
        <v>0</v>
      </c>
    </row>
    <row r="4468" spans="1:13">
      <c r="A4468" s="30" t="s">
        <v>24</v>
      </c>
      <c r="B4468" s="11"/>
      <c r="C4468" s="12"/>
      <c r="D4468" s="28"/>
      <c r="E4468" s="28"/>
      <c r="F4468" s="28">
        <f t="shared" si="1175"/>
        <v>0</v>
      </c>
      <c r="G4468" s="10"/>
      <c r="H4468" s="15"/>
      <c r="I4468" s="10">
        <f t="shared" si="1176"/>
        <v>0</v>
      </c>
    </row>
    <row r="4469" spans="1:13">
      <c r="A4469" s="30" t="s">
        <v>24</v>
      </c>
      <c r="B4469" s="11"/>
      <c r="C4469" s="12"/>
      <c r="D4469" s="28"/>
      <c r="E4469" s="28"/>
      <c r="F4469" s="28">
        <f t="shared" si="1175"/>
        <v>0</v>
      </c>
      <c r="G4469" s="10"/>
      <c r="H4469" s="15"/>
      <c r="I4469" s="10">
        <f t="shared" si="1176"/>
        <v>0</v>
      </c>
    </row>
    <row r="4470" spans="1:13">
      <c r="A4470" s="31" t="s">
        <v>25</v>
      </c>
      <c r="B4470" s="11"/>
      <c r="C4470" s="12"/>
      <c r="D4470" s="28"/>
      <c r="E4470" s="28"/>
      <c r="F4470" s="28">
        <f t="shared" si="1175"/>
        <v>0</v>
      </c>
      <c r="G4470" s="10"/>
      <c r="H4470" s="15"/>
      <c r="I4470" s="10">
        <f t="shared" si="1176"/>
        <v>0</v>
      </c>
    </row>
    <row r="4471" spans="1:13">
      <c r="A4471" s="31" t="s">
        <v>25</v>
      </c>
      <c r="B4471" s="11"/>
      <c r="C4471" s="12"/>
      <c r="D4471" s="28"/>
      <c r="E4471" s="28"/>
      <c r="F4471" s="28">
        <f t="shared" si="1175"/>
        <v>0</v>
      </c>
      <c r="G4471" s="10"/>
      <c r="H4471" s="15"/>
      <c r="I4471" s="10">
        <f t="shared" si="1176"/>
        <v>0</v>
      </c>
    </row>
    <row r="4472" spans="1:13">
      <c r="A4472" s="31" t="s">
        <v>25</v>
      </c>
      <c r="B4472" s="11"/>
      <c r="C4472" s="12"/>
      <c r="D4472" s="28"/>
      <c r="E4472" s="28"/>
      <c r="F4472" s="28">
        <f t="shared" si="1175"/>
        <v>0</v>
      </c>
      <c r="G4472" s="10"/>
      <c r="H4472" s="15"/>
      <c r="I4472" s="10">
        <f t="shared" si="1176"/>
        <v>0</v>
      </c>
    </row>
    <row r="4473" spans="1:13">
      <c r="A4473" s="31" t="s">
        <v>39</v>
      </c>
      <c r="B4473" s="11"/>
      <c r="C4473" s="12"/>
      <c r="D4473" s="28"/>
      <c r="E4473" s="28"/>
      <c r="F4473" s="28"/>
      <c r="G4473" s="10"/>
      <c r="H4473" s="15"/>
      <c r="I4473" s="10">
        <f t="shared" ref="I4473:I4475" si="1177">SUM(G4473*H4473)</f>
        <v>0</v>
      </c>
    </row>
    <row r="4474" spans="1:13">
      <c r="A4474" s="31" t="s">
        <v>39</v>
      </c>
      <c r="B4474" s="11"/>
      <c r="C4474" s="12"/>
      <c r="D4474" s="28"/>
      <c r="E4474" s="28"/>
      <c r="F4474" s="28"/>
      <c r="G4474" s="10"/>
      <c r="H4474" s="15"/>
      <c r="I4474" s="10">
        <f t="shared" si="1177"/>
        <v>0</v>
      </c>
    </row>
    <row r="4475" spans="1:13">
      <c r="A4475" s="31" t="s">
        <v>39</v>
      </c>
      <c r="B4475" s="11"/>
      <c r="C4475" s="12"/>
      <c r="D4475" s="28"/>
      <c r="E4475" s="28"/>
      <c r="F4475" s="28"/>
      <c r="G4475" s="10"/>
      <c r="H4475" s="15"/>
      <c r="I4475" s="10">
        <f t="shared" si="1177"/>
        <v>0</v>
      </c>
    </row>
    <row r="4476" spans="1:13">
      <c r="A4476" s="32" t="s">
        <v>28</v>
      </c>
      <c r="B4476" s="11"/>
      <c r="C4476" s="12"/>
      <c r="D4476" s="28"/>
      <c r="E4476" s="28"/>
      <c r="F4476" s="28"/>
      <c r="G4476" s="10"/>
      <c r="H4476" s="15"/>
      <c r="I4476" s="10">
        <f t="shared" ref="I4476:I4494" si="1178">SUM(G4476*H4476)</f>
        <v>0</v>
      </c>
    </row>
    <row r="4477" spans="1:13">
      <c r="A4477" s="32" t="s">
        <v>28</v>
      </c>
      <c r="B4477" s="11"/>
      <c r="C4477" s="12"/>
      <c r="D4477" s="28"/>
      <c r="E4477" s="28"/>
      <c r="F4477" s="28"/>
      <c r="G4477" s="10"/>
      <c r="H4477" s="15"/>
      <c r="I4477" s="10">
        <f t="shared" si="1178"/>
        <v>0</v>
      </c>
    </row>
    <row r="4478" spans="1:13">
      <c r="A4478" s="32" t="s">
        <v>28</v>
      </c>
      <c r="B4478" s="11"/>
      <c r="C4478" s="12"/>
      <c r="D4478" s="28"/>
      <c r="E4478" s="28"/>
      <c r="F4478" s="28"/>
      <c r="G4478" s="10"/>
      <c r="H4478" s="15"/>
      <c r="I4478" s="10">
        <f t="shared" si="1178"/>
        <v>0</v>
      </c>
    </row>
    <row r="4479" spans="1:13">
      <c r="A4479" t="s">
        <v>26</v>
      </c>
      <c r="B4479" s="11"/>
      <c r="C4479" s="12"/>
      <c r="D4479" s="28"/>
      <c r="E4479" s="28"/>
      <c r="F4479" s="28"/>
      <c r="G4479" s="33">
        <v>0.1</v>
      </c>
      <c r="H4479" s="15">
        <f>SUM(I4476:I4478)</f>
        <v>0</v>
      </c>
      <c r="I4479" s="10">
        <f t="shared" si="1178"/>
        <v>0</v>
      </c>
    </row>
    <row r="4480" spans="1:13">
      <c r="B4480" s="11" t="s">
        <v>27</v>
      </c>
      <c r="C4480" s="12"/>
      <c r="D4480" s="28"/>
      <c r="E4480" s="28"/>
      <c r="F4480" s="28"/>
      <c r="G4480" s="10"/>
      <c r="H4480" s="15"/>
      <c r="I4480" s="10">
        <f t="shared" si="1178"/>
        <v>0</v>
      </c>
    </row>
    <row r="4481" spans="2:13">
      <c r="B4481" s="11" t="s">
        <v>13</v>
      </c>
      <c r="C4481" s="12" t="s">
        <v>14</v>
      </c>
      <c r="D4481" s="28" t="s">
        <v>29</v>
      </c>
      <c r="E4481" s="28"/>
      <c r="F4481" s="28">
        <f>SUM(G4467:G4469)</f>
        <v>0</v>
      </c>
      <c r="G4481" s="34">
        <f>SUM(F4481)/20</f>
        <v>0</v>
      </c>
      <c r="H4481" s="23"/>
      <c r="I4481" s="10">
        <f t="shared" si="1178"/>
        <v>0</v>
      </c>
    </row>
    <row r="4482" spans="2:13">
      <c r="B4482" s="11" t="s">
        <v>13</v>
      </c>
      <c r="C4482" s="12" t="s">
        <v>14</v>
      </c>
      <c r="D4482" s="28" t="s">
        <v>30</v>
      </c>
      <c r="E4482" s="28"/>
      <c r="F4482" s="28">
        <f>SUM(G4470:G4472)</f>
        <v>0</v>
      </c>
      <c r="G4482" s="34">
        <f>SUM(F4482)/10</f>
        <v>0</v>
      </c>
      <c r="H4482" s="23"/>
      <c r="I4482" s="10">
        <f t="shared" si="1178"/>
        <v>0</v>
      </c>
    </row>
    <row r="4483" spans="2:13">
      <c r="B4483" s="11" t="s">
        <v>13</v>
      </c>
      <c r="C4483" s="12" t="s">
        <v>14</v>
      </c>
      <c r="D4483" s="28" t="s">
        <v>60</v>
      </c>
      <c r="E4483" s="28"/>
      <c r="F4483" s="81"/>
      <c r="G4483" s="34">
        <f>SUM(F4483)*0.25</f>
        <v>0</v>
      </c>
      <c r="H4483" s="23"/>
      <c r="I4483" s="10">
        <f t="shared" si="1178"/>
        <v>0</v>
      </c>
    </row>
    <row r="4484" spans="2:13">
      <c r="B4484" s="11" t="s">
        <v>13</v>
      </c>
      <c r="C4484" s="12" t="s">
        <v>14</v>
      </c>
      <c r="D4484" s="28"/>
      <c r="E4484" s="28"/>
      <c r="F4484" s="28"/>
      <c r="G4484" s="34"/>
      <c r="H4484" s="23"/>
      <c r="I4484" s="10">
        <f t="shared" si="1178"/>
        <v>0</v>
      </c>
    </row>
    <row r="4485" spans="2:13">
      <c r="B4485" s="11" t="s">
        <v>13</v>
      </c>
      <c r="C4485" s="12" t="s">
        <v>15</v>
      </c>
      <c r="D4485" s="28"/>
      <c r="E4485" s="28"/>
      <c r="F4485" s="28"/>
      <c r="G4485" s="34"/>
      <c r="H4485" s="23"/>
      <c r="I4485" s="10">
        <f t="shared" si="1178"/>
        <v>0</v>
      </c>
    </row>
    <row r="4486" spans="2:13">
      <c r="B4486" s="11" t="s">
        <v>13</v>
      </c>
      <c r="C4486" s="12" t="s">
        <v>15</v>
      </c>
      <c r="D4486" s="28"/>
      <c r="E4486" s="28"/>
      <c r="F4486" s="28"/>
      <c r="G4486" s="34"/>
      <c r="H4486" s="23"/>
      <c r="I4486" s="10">
        <f t="shared" si="1178"/>
        <v>0</v>
      </c>
    </row>
    <row r="4487" spans="2:13">
      <c r="B4487" s="11" t="s">
        <v>13</v>
      </c>
      <c r="C4487" s="12" t="s">
        <v>15</v>
      </c>
      <c r="D4487" s="28"/>
      <c r="E4487" s="28"/>
      <c r="F4487" s="28"/>
      <c r="G4487" s="34"/>
      <c r="H4487" s="23"/>
      <c r="I4487" s="10">
        <f t="shared" si="1178"/>
        <v>0</v>
      </c>
    </row>
    <row r="4488" spans="2:13">
      <c r="B4488" s="11" t="s">
        <v>13</v>
      </c>
      <c r="C4488" s="12" t="s">
        <v>16</v>
      </c>
      <c r="D4488" s="28"/>
      <c r="E4488" s="28"/>
      <c r="F4488" s="28"/>
      <c r="G4488" s="34"/>
      <c r="H4488" s="23"/>
      <c r="I4488" s="10">
        <f t="shared" si="1178"/>
        <v>0</v>
      </c>
    </row>
    <row r="4489" spans="2:13">
      <c r="B4489" s="11" t="s">
        <v>13</v>
      </c>
      <c r="C4489" s="12" t="s">
        <v>16</v>
      </c>
      <c r="D4489" s="28"/>
      <c r="E4489" s="28"/>
      <c r="F4489" s="28"/>
      <c r="G4489" s="34"/>
      <c r="H4489" s="23"/>
      <c r="I4489" s="10">
        <f t="shared" si="1178"/>
        <v>0</v>
      </c>
    </row>
    <row r="4490" spans="2:13">
      <c r="B4490" s="11" t="s">
        <v>21</v>
      </c>
      <c r="C4490" s="12" t="s">
        <v>14</v>
      </c>
      <c r="D4490" s="28"/>
      <c r="E4490" s="28"/>
      <c r="F4490" s="28"/>
      <c r="G4490" s="22">
        <f>SUM(G4481:G4484)</f>
        <v>0</v>
      </c>
      <c r="H4490" s="15">
        <v>37.42</v>
      </c>
      <c r="I4490" s="10">
        <f t="shared" si="1178"/>
        <v>0</v>
      </c>
      <c r="K4490" s="5">
        <f>SUM(G4490)*I4465</f>
        <v>0</v>
      </c>
    </row>
    <row r="4491" spans="2:13">
      <c r="B4491" s="11" t="s">
        <v>21</v>
      </c>
      <c r="C4491" s="12" t="s">
        <v>15</v>
      </c>
      <c r="D4491" s="28"/>
      <c r="E4491" s="28"/>
      <c r="F4491" s="28"/>
      <c r="G4491" s="22">
        <f>SUM(G4485:G4487)</f>
        <v>0</v>
      </c>
      <c r="H4491" s="15">
        <v>37.42</v>
      </c>
      <c r="I4491" s="10">
        <f t="shared" si="1178"/>
        <v>0</v>
      </c>
      <c r="L4491" s="5">
        <f>SUM(G4491)*I4465</f>
        <v>0</v>
      </c>
    </row>
    <row r="4492" spans="2:13">
      <c r="B4492" s="11" t="s">
        <v>21</v>
      </c>
      <c r="C4492" s="12" t="s">
        <v>16</v>
      </c>
      <c r="D4492" s="28"/>
      <c r="E4492" s="28"/>
      <c r="F4492" s="28"/>
      <c r="G4492" s="22">
        <f>SUM(G4488:G4489)</f>
        <v>0</v>
      </c>
      <c r="H4492" s="15">
        <v>37.42</v>
      </c>
      <c r="I4492" s="10">
        <f t="shared" si="1178"/>
        <v>0</v>
      </c>
      <c r="M4492" s="5">
        <f>SUM(G4492)*I4465</f>
        <v>0</v>
      </c>
    </row>
    <row r="4493" spans="2:13">
      <c r="B4493" s="11" t="s">
        <v>13</v>
      </c>
      <c r="C4493" s="12" t="s">
        <v>17</v>
      </c>
      <c r="D4493" s="28"/>
      <c r="E4493" s="28"/>
      <c r="F4493" s="28"/>
      <c r="G4493" s="34"/>
      <c r="H4493" s="15">
        <v>37.42</v>
      </c>
      <c r="I4493" s="10">
        <f t="shared" si="1178"/>
        <v>0</v>
      </c>
      <c r="L4493" s="5">
        <f>SUM(G4493)*I4465</f>
        <v>0</v>
      </c>
    </row>
    <row r="4494" spans="2:13">
      <c r="B4494" s="11" t="s">
        <v>12</v>
      </c>
      <c r="C4494" s="12"/>
      <c r="D4494" s="28"/>
      <c r="E4494" s="28"/>
      <c r="F4494" s="28"/>
      <c r="G4494" s="10"/>
      <c r="H4494" s="15">
        <v>37.42</v>
      </c>
      <c r="I4494" s="10">
        <f t="shared" si="1178"/>
        <v>0</v>
      </c>
    </row>
    <row r="4495" spans="2:13">
      <c r="B4495" s="11" t="s">
        <v>11</v>
      </c>
      <c r="C4495" s="12"/>
      <c r="D4495" s="28"/>
      <c r="E4495" s="28"/>
      <c r="F4495" s="28"/>
      <c r="G4495" s="10">
        <v>1</v>
      </c>
      <c r="H4495" s="15">
        <f>SUM(I4467:I4494)*0.01</f>
        <v>0</v>
      </c>
      <c r="I4495" s="10">
        <f>SUM(G4495*H4495)</f>
        <v>0</v>
      </c>
    </row>
    <row r="4496" spans="2:13" s="2" customFormat="1" ht="13.6">
      <c r="B4496" s="8" t="s">
        <v>10</v>
      </c>
      <c r="D4496" s="27"/>
      <c r="E4496" s="27"/>
      <c r="F4496" s="27"/>
      <c r="G4496" s="6">
        <f>SUM(G4490:G4493)</f>
        <v>0</v>
      </c>
      <c r="H4496" s="14"/>
      <c r="I4496" s="6">
        <f>SUM(I4467:I4495)</f>
        <v>0</v>
      </c>
      <c r="J4496" s="6">
        <f>SUM(I4496)*I4465</f>
        <v>0</v>
      </c>
      <c r="K4496" s="6">
        <f>SUM(K4490:K4495)</f>
        <v>0</v>
      </c>
      <c r="L4496" s="6">
        <f t="shared" ref="L4496" si="1179">SUM(L4490:L4495)</f>
        <v>0</v>
      </c>
      <c r="M4496" s="6">
        <f t="shared" ref="M4496" si="1180">SUM(M4490:M4495)</f>
        <v>0</v>
      </c>
    </row>
    <row r="4497" spans="1:13" ht="15.65">
      <c r="A4497" s="3" t="s">
        <v>9</v>
      </c>
      <c r="B4497" s="78">
        <f>'JMS SHEDULE OF WORKS'!D78</f>
        <v>0</v>
      </c>
      <c r="D4497" s="26">
        <f>'JMS SHEDULE OF WORKS'!F78</f>
        <v>0</v>
      </c>
      <c r="F4497" s="79">
        <f>'JMS SHEDULE OF WORKS'!I78</f>
        <v>0</v>
      </c>
      <c r="H4497" s="13" t="s">
        <v>22</v>
      </c>
      <c r="I4497" s="24">
        <f>'JMS SHEDULE OF WORKS'!G78</f>
        <v>0</v>
      </c>
    </row>
    <row r="4498" spans="1:13" s="2" customFormat="1" ht="13.6">
      <c r="A4498" s="77" t="str">
        <f>'JMS SHEDULE OF WORKS'!A78</f>
        <v>6897/76</v>
      </c>
      <c r="B4498" s="8" t="s">
        <v>3</v>
      </c>
      <c r="C4498" s="2" t="s">
        <v>4</v>
      </c>
      <c r="D4498" s="27" t="s">
        <v>5</v>
      </c>
      <c r="E4498" s="27" t="s">
        <v>5</v>
      </c>
      <c r="F4498" s="27" t="s">
        <v>23</v>
      </c>
      <c r="G4498" s="6" t="s">
        <v>6</v>
      </c>
      <c r="H4498" s="14" t="s">
        <v>7</v>
      </c>
      <c r="I4498" s="6" t="s">
        <v>8</v>
      </c>
      <c r="J4498" s="6"/>
      <c r="K4498" s="6" t="s">
        <v>18</v>
      </c>
      <c r="L4498" s="6" t="s">
        <v>19</v>
      </c>
      <c r="M4498" s="6" t="s">
        <v>20</v>
      </c>
    </row>
    <row r="4499" spans="1:13">
      <c r="A4499" s="30" t="s">
        <v>24</v>
      </c>
      <c r="B4499" s="11"/>
      <c r="C4499" s="12"/>
      <c r="D4499" s="28"/>
      <c r="E4499" s="28"/>
      <c r="F4499" s="28">
        <f t="shared" ref="F4499:F4504" si="1181">SUM(D4499*E4499)</f>
        <v>0</v>
      </c>
      <c r="G4499" s="10"/>
      <c r="H4499" s="15"/>
      <c r="I4499" s="10">
        <f t="shared" ref="I4499:I4504" si="1182">SUM(F4499*G4499)*H4499</f>
        <v>0</v>
      </c>
    </row>
    <row r="4500" spans="1:13">
      <c r="A4500" s="30" t="s">
        <v>24</v>
      </c>
      <c r="B4500" s="11"/>
      <c r="C4500" s="12"/>
      <c r="D4500" s="28"/>
      <c r="E4500" s="28"/>
      <c r="F4500" s="28">
        <f t="shared" si="1181"/>
        <v>0</v>
      </c>
      <c r="G4500" s="10"/>
      <c r="H4500" s="15"/>
      <c r="I4500" s="10">
        <f t="shared" si="1182"/>
        <v>0</v>
      </c>
    </row>
    <row r="4501" spans="1:13">
      <c r="A4501" s="30" t="s">
        <v>24</v>
      </c>
      <c r="B4501" s="11"/>
      <c r="C4501" s="12"/>
      <c r="D4501" s="28"/>
      <c r="E4501" s="28"/>
      <c r="F4501" s="28">
        <f t="shared" si="1181"/>
        <v>0</v>
      </c>
      <c r="G4501" s="10"/>
      <c r="H4501" s="15"/>
      <c r="I4501" s="10">
        <f t="shared" si="1182"/>
        <v>0</v>
      </c>
    </row>
    <row r="4502" spans="1:13">
      <c r="A4502" s="31" t="s">
        <v>25</v>
      </c>
      <c r="B4502" s="11"/>
      <c r="C4502" s="12"/>
      <c r="D4502" s="28"/>
      <c r="E4502" s="28"/>
      <c r="F4502" s="28">
        <f t="shared" si="1181"/>
        <v>0</v>
      </c>
      <c r="G4502" s="10"/>
      <c r="H4502" s="15"/>
      <c r="I4502" s="10">
        <f t="shared" si="1182"/>
        <v>0</v>
      </c>
    </row>
    <row r="4503" spans="1:13">
      <c r="A4503" s="31" t="s">
        <v>25</v>
      </c>
      <c r="B4503" s="11"/>
      <c r="C4503" s="12"/>
      <c r="D4503" s="28"/>
      <c r="E4503" s="28"/>
      <c r="F4503" s="28">
        <f t="shared" si="1181"/>
        <v>0</v>
      </c>
      <c r="G4503" s="10"/>
      <c r="H4503" s="15"/>
      <c r="I4503" s="10">
        <f t="shared" si="1182"/>
        <v>0</v>
      </c>
    </row>
    <row r="4504" spans="1:13">
      <c r="A4504" s="31" t="s">
        <v>25</v>
      </c>
      <c r="B4504" s="11"/>
      <c r="C4504" s="12"/>
      <c r="D4504" s="28"/>
      <c r="E4504" s="28"/>
      <c r="F4504" s="28">
        <f t="shared" si="1181"/>
        <v>0</v>
      </c>
      <c r="G4504" s="10"/>
      <c r="H4504" s="15"/>
      <c r="I4504" s="10">
        <f t="shared" si="1182"/>
        <v>0</v>
      </c>
    </row>
    <row r="4505" spans="1:13">
      <c r="A4505" s="31" t="s">
        <v>39</v>
      </c>
      <c r="B4505" s="11"/>
      <c r="C4505" s="12"/>
      <c r="D4505" s="28"/>
      <c r="E4505" s="28"/>
      <c r="F4505" s="28"/>
      <c r="G4505" s="10"/>
      <c r="H4505" s="15"/>
      <c r="I4505" s="10">
        <f t="shared" ref="I4505:I4507" si="1183">SUM(G4505*H4505)</f>
        <v>0</v>
      </c>
    </row>
    <row r="4506" spans="1:13">
      <c r="A4506" s="31" t="s">
        <v>39</v>
      </c>
      <c r="B4506" s="11"/>
      <c r="C4506" s="12"/>
      <c r="D4506" s="28"/>
      <c r="E4506" s="28"/>
      <c r="F4506" s="28"/>
      <c r="G4506" s="10"/>
      <c r="H4506" s="15"/>
      <c r="I4506" s="10">
        <f t="shared" si="1183"/>
        <v>0</v>
      </c>
    </row>
    <row r="4507" spans="1:13">
      <c r="A4507" s="31" t="s">
        <v>39</v>
      </c>
      <c r="B4507" s="11"/>
      <c r="C4507" s="12"/>
      <c r="D4507" s="28"/>
      <c r="E4507" s="28"/>
      <c r="F4507" s="28"/>
      <c r="G4507" s="10"/>
      <c r="H4507" s="15"/>
      <c r="I4507" s="10">
        <f t="shared" si="1183"/>
        <v>0</v>
      </c>
    </row>
    <row r="4508" spans="1:13">
      <c r="A4508" s="32" t="s">
        <v>28</v>
      </c>
      <c r="B4508" s="11"/>
      <c r="C4508" s="12"/>
      <c r="D4508" s="28"/>
      <c r="E4508" s="28"/>
      <c r="F4508" s="28"/>
      <c r="G4508" s="10"/>
      <c r="H4508" s="15"/>
      <c r="I4508" s="10">
        <f t="shared" ref="I4508:I4526" si="1184">SUM(G4508*H4508)</f>
        <v>0</v>
      </c>
    </row>
    <row r="4509" spans="1:13">
      <c r="A4509" s="32" t="s">
        <v>28</v>
      </c>
      <c r="B4509" s="11"/>
      <c r="C4509" s="12"/>
      <c r="D4509" s="28"/>
      <c r="E4509" s="28"/>
      <c r="F4509" s="28"/>
      <c r="G4509" s="10"/>
      <c r="H4509" s="15"/>
      <c r="I4509" s="10">
        <f t="shared" si="1184"/>
        <v>0</v>
      </c>
    </row>
    <row r="4510" spans="1:13">
      <c r="A4510" s="32" t="s">
        <v>28</v>
      </c>
      <c r="B4510" s="11"/>
      <c r="C4510" s="12"/>
      <c r="D4510" s="28"/>
      <c r="E4510" s="28"/>
      <c r="F4510" s="28"/>
      <c r="G4510" s="10"/>
      <c r="H4510" s="15"/>
      <c r="I4510" s="10">
        <f t="shared" si="1184"/>
        <v>0</v>
      </c>
    </row>
    <row r="4511" spans="1:13">
      <c r="A4511" t="s">
        <v>26</v>
      </c>
      <c r="B4511" s="11"/>
      <c r="C4511" s="12"/>
      <c r="D4511" s="28"/>
      <c r="E4511" s="28"/>
      <c r="F4511" s="28"/>
      <c r="G4511" s="33">
        <v>0.1</v>
      </c>
      <c r="H4511" s="15">
        <f>SUM(I4508:I4510)</f>
        <v>0</v>
      </c>
      <c r="I4511" s="10">
        <f t="shared" si="1184"/>
        <v>0</v>
      </c>
    </row>
    <row r="4512" spans="1:13">
      <c r="B4512" s="11" t="s">
        <v>27</v>
      </c>
      <c r="C4512" s="12"/>
      <c r="D4512" s="28"/>
      <c r="E4512" s="28"/>
      <c r="F4512" s="28"/>
      <c r="G4512" s="10"/>
      <c r="H4512" s="15"/>
      <c r="I4512" s="10">
        <f t="shared" si="1184"/>
        <v>0</v>
      </c>
    </row>
    <row r="4513" spans="2:13">
      <c r="B4513" s="11" t="s">
        <v>13</v>
      </c>
      <c r="C4513" s="12" t="s">
        <v>14</v>
      </c>
      <c r="D4513" s="28" t="s">
        <v>29</v>
      </c>
      <c r="E4513" s="28"/>
      <c r="F4513" s="28">
        <f>SUM(G4499:G4501)</f>
        <v>0</v>
      </c>
      <c r="G4513" s="34">
        <f>SUM(F4513)/20</f>
        <v>0</v>
      </c>
      <c r="H4513" s="23"/>
      <c r="I4513" s="10">
        <f t="shared" si="1184"/>
        <v>0</v>
      </c>
    </row>
    <row r="4514" spans="2:13">
      <c r="B4514" s="11" t="s">
        <v>13</v>
      </c>
      <c r="C4514" s="12" t="s">
        <v>14</v>
      </c>
      <c r="D4514" s="28" t="s">
        <v>30</v>
      </c>
      <c r="E4514" s="28"/>
      <c r="F4514" s="28">
        <f>SUM(G4502:G4504)</f>
        <v>0</v>
      </c>
      <c r="G4514" s="34">
        <f>SUM(F4514)/10</f>
        <v>0</v>
      </c>
      <c r="H4514" s="23"/>
      <c r="I4514" s="10">
        <f t="shared" si="1184"/>
        <v>0</v>
      </c>
    </row>
    <row r="4515" spans="2:13">
      <c r="B4515" s="11" t="s">
        <v>13</v>
      </c>
      <c r="C4515" s="12" t="s">
        <v>14</v>
      </c>
      <c r="D4515" s="28" t="s">
        <v>60</v>
      </c>
      <c r="E4515" s="28"/>
      <c r="F4515" s="81"/>
      <c r="G4515" s="34">
        <f>SUM(F4515)*0.25</f>
        <v>0</v>
      </c>
      <c r="H4515" s="23"/>
      <c r="I4515" s="10">
        <f t="shared" si="1184"/>
        <v>0</v>
      </c>
    </row>
    <row r="4516" spans="2:13">
      <c r="B4516" s="11" t="s">
        <v>13</v>
      </c>
      <c r="C4516" s="12" t="s">
        <v>14</v>
      </c>
      <c r="D4516" s="28"/>
      <c r="E4516" s="28"/>
      <c r="F4516" s="28"/>
      <c r="G4516" s="34"/>
      <c r="H4516" s="23"/>
      <c r="I4516" s="10">
        <f t="shared" si="1184"/>
        <v>0</v>
      </c>
    </row>
    <row r="4517" spans="2:13">
      <c r="B4517" s="11" t="s">
        <v>13</v>
      </c>
      <c r="C4517" s="12" t="s">
        <v>15</v>
      </c>
      <c r="D4517" s="28"/>
      <c r="E4517" s="28"/>
      <c r="F4517" s="28"/>
      <c r="G4517" s="34"/>
      <c r="H4517" s="23"/>
      <c r="I4517" s="10">
        <f t="shared" si="1184"/>
        <v>0</v>
      </c>
    </row>
    <row r="4518" spans="2:13">
      <c r="B4518" s="11" t="s">
        <v>13</v>
      </c>
      <c r="C4518" s="12" t="s">
        <v>15</v>
      </c>
      <c r="D4518" s="28"/>
      <c r="E4518" s="28"/>
      <c r="F4518" s="28"/>
      <c r="G4518" s="34"/>
      <c r="H4518" s="23"/>
      <c r="I4518" s="10">
        <f t="shared" si="1184"/>
        <v>0</v>
      </c>
    </row>
    <row r="4519" spans="2:13">
      <c r="B4519" s="11" t="s">
        <v>13</v>
      </c>
      <c r="C4519" s="12" t="s">
        <v>15</v>
      </c>
      <c r="D4519" s="28"/>
      <c r="E4519" s="28"/>
      <c r="F4519" s="28"/>
      <c r="G4519" s="34"/>
      <c r="H4519" s="23"/>
      <c r="I4519" s="10">
        <f t="shared" si="1184"/>
        <v>0</v>
      </c>
    </row>
    <row r="4520" spans="2:13">
      <c r="B4520" s="11" t="s">
        <v>13</v>
      </c>
      <c r="C4520" s="12" t="s">
        <v>16</v>
      </c>
      <c r="D4520" s="28"/>
      <c r="E4520" s="28"/>
      <c r="F4520" s="28"/>
      <c r="G4520" s="34"/>
      <c r="H4520" s="23"/>
      <c r="I4520" s="10">
        <f t="shared" si="1184"/>
        <v>0</v>
      </c>
    </row>
    <row r="4521" spans="2:13">
      <c r="B4521" s="11" t="s">
        <v>13</v>
      </c>
      <c r="C4521" s="12" t="s">
        <v>16</v>
      </c>
      <c r="D4521" s="28"/>
      <c r="E4521" s="28"/>
      <c r="F4521" s="28"/>
      <c r="G4521" s="34"/>
      <c r="H4521" s="23"/>
      <c r="I4521" s="10">
        <f t="shared" si="1184"/>
        <v>0</v>
      </c>
    </row>
    <row r="4522" spans="2:13">
      <c r="B4522" s="11" t="s">
        <v>21</v>
      </c>
      <c r="C4522" s="12" t="s">
        <v>14</v>
      </c>
      <c r="D4522" s="28"/>
      <c r="E4522" s="28"/>
      <c r="F4522" s="28"/>
      <c r="G4522" s="22">
        <f>SUM(G4513:G4516)</f>
        <v>0</v>
      </c>
      <c r="H4522" s="15">
        <v>37.42</v>
      </c>
      <c r="I4522" s="10">
        <f t="shared" si="1184"/>
        <v>0</v>
      </c>
      <c r="K4522" s="5">
        <f>SUM(G4522)*I4497</f>
        <v>0</v>
      </c>
    </row>
    <row r="4523" spans="2:13">
      <c r="B4523" s="11" t="s">
        <v>21</v>
      </c>
      <c r="C4523" s="12" t="s">
        <v>15</v>
      </c>
      <c r="D4523" s="28"/>
      <c r="E4523" s="28"/>
      <c r="F4523" s="28"/>
      <c r="G4523" s="22">
        <f>SUM(G4517:G4519)</f>
        <v>0</v>
      </c>
      <c r="H4523" s="15">
        <v>37.42</v>
      </c>
      <c r="I4523" s="10">
        <f t="shared" si="1184"/>
        <v>0</v>
      </c>
      <c r="L4523" s="5">
        <f>SUM(G4523)*I4497</f>
        <v>0</v>
      </c>
    </row>
    <row r="4524" spans="2:13">
      <c r="B4524" s="11" t="s">
        <v>21</v>
      </c>
      <c r="C4524" s="12" t="s">
        <v>16</v>
      </c>
      <c r="D4524" s="28"/>
      <c r="E4524" s="28"/>
      <c r="F4524" s="28"/>
      <c r="G4524" s="22">
        <f>SUM(G4520:G4521)</f>
        <v>0</v>
      </c>
      <c r="H4524" s="15">
        <v>37.42</v>
      </c>
      <c r="I4524" s="10">
        <f t="shared" si="1184"/>
        <v>0</v>
      </c>
      <c r="M4524" s="5">
        <f>SUM(G4524)*I4497</f>
        <v>0</v>
      </c>
    </row>
    <row r="4525" spans="2:13">
      <c r="B4525" s="11" t="s">
        <v>13</v>
      </c>
      <c r="C4525" s="12" t="s">
        <v>17</v>
      </c>
      <c r="D4525" s="28"/>
      <c r="E4525" s="28"/>
      <c r="F4525" s="28"/>
      <c r="G4525" s="34"/>
      <c r="H4525" s="15">
        <v>37.42</v>
      </c>
      <c r="I4525" s="10">
        <f t="shared" si="1184"/>
        <v>0</v>
      </c>
      <c r="L4525" s="5">
        <f>SUM(G4525)*I4497</f>
        <v>0</v>
      </c>
    </row>
    <row r="4526" spans="2:13">
      <c r="B4526" s="11" t="s">
        <v>12</v>
      </c>
      <c r="C4526" s="12"/>
      <c r="D4526" s="28"/>
      <c r="E4526" s="28"/>
      <c r="F4526" s="28"/>
      <c r="G4526" s="10"/>
      <c r="H4526" s="15">
        <v>37.42</v>
      </c>
      <c r="I4526" s="10">
        <f t="shared" si="1184"/>
        <v>0</v>
      </c>
    </row>
    <row r="4527" spans="2:13">
      <c r="B4527" s="11" t="s">
        <v>11</v>
      </c>
      <c r="C4527" s="12"/>
      <c r="D4527" s="28"/>
      <c r="E4527" s="28"/>
      <c r="F4527" s="28"/>
      <c r="G4527" s="10">
        <v>1</v>
      </c>
      <c r="H4527" s="15">
        <f>SUM(I4499:I4526)*0.01</f>
        <v>0</v>
      </c>
      <c r="I4527" s="10">
        <f>SUM(G4527*H4527)</f>
        <v>0</v>
      </c>
    </row>
    <row r="4528" spans="2:13" s="2" customFormat="1" ht="13.6">
      <c r="B4528" s="8" t="s">
        <v>10</v>
      </c>
      <c r="D4528" s="27"/>
      <c r="E4528" s="27"/>
      <c r="F4528" s="27"/>
      <c r="G4528" s="6">
        <f>SUM(G4522:G4525)</f>
        <v>0</v>
      </c>
      <c r="H4528" s="14"/>
      <c r="I4528" s="6">
        <f>SUM(I4499:I4527)</f>
        <v>0</v>
      </c>
      <c r="J4528" s="6">
        <f>SUM(I4528)*I4497</f>
        <v>0</v>
      </c>
      <c r="K4528" s="6">
        <f>SUM(K4522:K4527)</f>
        <v>0</v>
      </c>
      <c r="L4528" s="6">
        <f t="shared" ref="L4528" si="1185">SUM(L4522:L4527)</f>
        <v>0</v>
      </c>
      <c r="M4528" s="6">
        <f t="shared" ref="M4528" si="1186">SUM(M4522:M4527)</f>
        <v>0</v>
      </c>
    </row>
    <row r="4529" spans="1:13" ht="15.65">
      <c r="A4529" s="3" t="s">
        <v>9</v>
      </c>
      <c r="B4529" s="78">
        <f>'JMS SHEDULE OF WORKS'!D79</f>
        <v>0</v>
      </c>
      <c r="D4529" s="26">
        <f>'JMS SHEDULE OF WORKS'!F79</f>
        <v>0</v>
      </c>
      <c r="F4529" s="79">
        <f>'JMS SHEDULE OF WORKS'!I79</f>
        <v>0</v>
      </c>
      <c r="H4529" s="13" t="s">
        <v>22</v>
      </c>
      <c r="I4529" s="24">
        <f>'JMS SHEDULE OF WORKS'!G79</f>
        <v>0</v>
      </c>
    </row>
    <row r="4530" spans="1:13" s="2" customFormat="1" ht="13.6">
      <c r="A4530" s="77" t="str">
        <f>'JMS SHEDULE OF WORKS'!A79</f>
        <v>6897/77</v>
      </c>
      <c r="B4530" s="8" t="s">
        <v>3</v>
      </c>
      <c r="C4530" s="2" t="s">
        <v>4</v>
      </c>
      <c r="D4530" s="27" t="s">
        <v>5</v>
      </c>
      <c r="E4530" s="27" t="s">
        <v>5</v>
      </c>
      <c r="F4530" s="27" t="s">
        <v>23</v>
      </c>
      <c r="G4530" s="6" t="s">
        <v>6</v>
      </c>
      <c r="H4530" s="14" t="s">
        <v>7</v>
      </c>
      <c r="I4530" s="6" t="s">
        <v>8</v>
      </c>
      <c r="J4530" s="6"/>
      <c r="K4530" s="6" t="s">
        <v>18</v>
      </c>
      <c r="L4530" s="6" t="s">
        <v>19</v>
      </c>
      <c r="M4530" s="6" t="s">
        <v>20</v>
      </c>
    </row>
    <row r="4531" spans="1:13">
      <c r="A4531" s="30" t="s">
        <v>24</v>
      </c>
      <c r="B4531" s="11"/>
      <c r="C4531" s="12"/>
      <c r="D4531" s="28"/>
      <c r="E4531" s="28"/>
      <c r="F4531" s="28">
        <f t="shared" ref="F4531:F4536" si="1187">SUM(D4531*E4531)</f>
        <v>0</v>
      </c>
      <c r="G4531" s="10"/>
      <c r="H4531" s="15"/>
      <c r="I4531" s="10">
        <f t="shared" ref="I4531:I4536" si="1188">SUM(F4531*G4531)*H4531</f>
        <v>0</v>
      </c>
    </row>
    <row r="4532" spans="1:13">
      <c r="A4532" s="30" t="s">
        <v>24</v>
      </c>
      <c r="B4532" s="11"/>
      <c r="C4532" s="12"/>
      <c r="D4532" s="28"/>
      <c r="E4532" s="28"/>
      <c r="F4532" s="28">
        <f t="shared" si="1187"/>
        <v>0</v>
      </c>
      <c r="G4532" s="10"/>
      <c r="H4532" s="15"/>
      <c r="I4532" s="10">
        <f t="shared" si="1188"/>
        <v>0</v>
      </c>
    </row>
    <row r="4533" spans="1:13">
      <c r="A4533" s="30" t="s">
        <v>24</v>
      </c>
      <c r="B4533" s="11"/>
      <c r="C4533" s="12"/>
      <c r="D4533" s="28"/>
      <c r="E4533" s="28"/>
      <c r="F4533" s="28">
        <f t="shared" si="1187"/>
        <v>0</v>
      </c>
      <c r="G4533" s="10"/>
      <c r="H4533" s="15"/>
      <c r="I4533" s="10">
        <f t="shared" si="1188"/>
        <v>0</v>
      </c>
    </row>
    <row r="4534" spans="1:13">
      <c r="A4534" s="31" t="s">
        <v>25</v>
      </c>
      <c r="B4534" s="11"/>
      <c r="C4534" s="12"/>
      <c r="D4534" s="28"/>
      <c r="E4534" s="28"/>
      <c r="F4534" s="28">
        <f t="shared" si="1187"/>
        <v>0</v>
      </c>
      <c r="G4534" s="10"/>
      <c r="H4534" s="15"/>
      <c r="I4534" s="10">
        <f t="shared" si="1188"/>
        <v>0</v>
      </c>
    </row>
    <row r="4535" spans="1:13">
      <c r="A4535" s="31" t="s">
        <v>25</v>
      </c>
      <c r="B4535" s="11"/>
      <c r="C4535" s="12"/>
      <c r="D4535" s="28"/>
      <c r="E4535" s="28"/>
      <c r="F4535" s="28">
        <f t="shared" si="1187"/>
        <v>0</v>
      </c>
      <c r="G4535" s="10"/>
      <c r="H4535" s="15"/>
      <c r="I4535" s="10">
        <f t="shared" si="1188"/>
        <v>0</v>
      </c>
    </row>
    <row r="4536" spans="1:13">
      <c r="A4536" s="31" t="s">
        <v>25</v>
      </c>
      <c r="B4536" s="11"/>
      <c r="C4536" s="12"/>
      <c r="D4536" s="28"/>
      <c r="E4536" s="28"/>
      <c r="F4536" s="28">
        <f t="shared" si="1187"/>
        <v>0</v>
      </c>
      <c r="G4536" s="10"/>
      <c r="H4536" s="15"/>
      <c r="I4536" s="10">
        <f t="shared" si="1188"/>
        <v>0</v>
      </c>
    </row>
    <row r="4537" spans="1:13">
      <c r="A4537" s="31" t="s">
        <v>39</v>
      </c>
      <c r="B4537" s="11"/>
      <c r="C4537" s="12"/>
      <c r="D4537" s="28"/>
      <c r="E4537" s="28"/>
      <c r="F4537" s="28"/>
      <c r="G4537" s="10"/>
      <c r="H4537" s="15"/>
      <c r="I4537" s="10">
        <f t="shared" ref="I4537:I4539" si="1189">SUM(G4537*H4537)</f>
        <v>0</v>
      </c>
    </row>
    <row r="4538" spans="1:13">
      <c r="A4538" s="31" t="s">
        <v>39</v>
      </c>
      <c r="B4538" s="11"/>
      <c r="C4538" s="12"/>
      <c r="D4538" s="28"/>
      <c r="E4538" s="28"/>
      <c r="F4538" s="28"/>
      <c r="G4538" s="10"/>
      <c r="H4538" s="15"/>
      <c r="I4538" s="10">
        <f t="shared" si="1189"/>
        <v>0</v>
      </c>
    </row>
    <row r="4539" spans="1:13">
      <c r="A4539" s="31" t="s">
        <v>39</v>
      </c>
      <c r="B4539" s="11"/>
      <c r="C4539" s="12"/>
      <c r="D4539" s="28"/>
      <c r="E4539" s="28"/>
      <c r="F4539" s="28"/>
      <c r="G4539" s="10"/>
      <c r="H4539" s="15"/>
      <c r="I4539" s="10">
        <f t="shared" si="1189"/>
        <v>0</v>
      </c>
    </row>
    <row r="4540" spans="1:13">
      <c r="A4540" s="32" t="s">
        <v>28</v>
      </c>
      <c r="B4540" s="11"/>
      <c r="C4540" s="12"/>
      <c r="D4540" s="28"/>
      <c r="E4540" s="28"/>
      <c r="F4540" s="28"/>
      <c r="G4540" s="10"/>
      <c r="H4540" s="15"/>
      <c r="I4540" s="10">
        <f t="shared" ref="I4540:I4558" si="1190">SUM(G4540*H4540)</f>
        <v>0</v>
      </c>
    </row>
    <row r="4541" spans="1:13">
      <c r="A4541" s="32" t="s">
        <v>28</v>
      </c>
      <c r="B4541" s="11"/>
      <c r="C4541" s="12"/>
      <c r="D4541" s="28"/>
      <c r="E4541" s="28"/>
      <c r="F4541" s="28"/>
      <c r="G4541" s="10"/>
      <c r="H4541" s="15"/>
      <c r="I4541" s="10">
        <f t="shared" si="1190"/>
        <v>0</v>
      </c>
    </row>
    <row r="4542" spans="1:13">
      <c r="A4542" s="32" t="s">
        <v>28</v>
      </c>
      <c r="B4542" s="11"/>
      <c r="C4542" s="12"/>
      <c r="D4542" s="28"/>
      <c r="E4542" s="28"/>
      <c r="F4542" s="28"/>
      <c r="G4542" s="10"/>
      <c r="H4542" s="15"/>
      <c r="I4542" s="10">
        <f t="shared" si="1190"/>
        <v>0</v>
      </c>
    </row>
    <row r="4543" spans="1:13">
      <c r="A4543" t="s">
        <v>26</v>
      </c>
      <c r="B4543" s="11"/>
      <c r="C4543" s="12"/>
      <c r="D4543" s="28"/>
      <c r="E4543" s="28"/>
      <c r="F4543" s="28"/>
      <c r="G4543" s="33">
        <v>0.1</v>
      </c>
      <c r="H4543" s="15">
        <f>SUM(I4540:I4542)</f>
        <v>0</v>
      </c>
      <c r="I4543" s="10">
        <f t="shared" si="1190"/>
        <v>0</v>
      </c>
    </row>
    <row r="4544" spans="1:13">
      <c r="B4544" s="11" t="s">
        <v>27</v>
      </c>
      <c r="C4544" s="12"/>
      <c r="D4544" s="28"/>
      <c r="E4544" s="28"/>
      <c r="F4544" s="28"/>
      <c r="G4544" s="10"/>
      <c r="H4544" s="15"/>
      <c r="I4544" s="10">
        <f t="shared" si="1190"/>
        <v>0</v>
      </c>
    </row>
    <row r="4545" spans="2:13">
      <c r="B4545" s="11" t="s">
        <v>13</v>
      </c>
      <c r="C4545" s="12" t="s">
        <v>14</v>
      </c>
      <c r="D4545" s="28" t="s">
        <v>29</v>
      </c>
      <c r="E4545" s="28"/>
      <c r="F4545" s="28">
        <f>SUM(G4531:G4533)</f>
        <v>0</v>
      </c>
      <c r="G4545" s="34">
        <f>SUM(F4545)/20</f>
        <v>0</v>
      </c>
      <c r="H4545" s="23"/>
      <c r="I4545" s="10">
        <f t="shared" si="1190"/>
        <v>0</v>
      </c>
    </row>
    <row r="4546" spans="2:13">
      <c r="B4546" s="11" t="s">
        <v>13</v>
      </c>
      <c r="C4546" s="12" t="s">
        <v>14</v>
      </c>
      <c r="D4546" s="28" t="s">
        <v>30</v>
      </c>
      <c r="E4546" s="28"/>
      <c r="F4546" s="28">
        <f>SUM(G4534:G4536)</f>
        <v>0</v>
      </c>
      <c r="G4546" s="34">
        <f>SUM(F4546)/10</f>
        <v>0</v>
      </c>
      <c r="H4546" s="23"/>
      <c r="I4546" s="10">
        <f t="shared" si="1190"/>
        <v>0</v>
      </c>
    </row>
    <row r="4547" spans="2:13">
      <c r="B4547" s="11" t="s">
        <v>13</v>
      </c>
      <c r="C4547" s="12" t="s">
        <v>14</v>
      </c>
      <c r="D4547" s="28" t="s">
        <v>60</v>
      </c>
      <c r="E4547" s="28"/>
      <c r="F4547" s="81"/>
      <c r="G4547" s="34">
        <f>SUM(F4547)*0.25</f>
        <v>0</v>
      </c>
      <c r="H4547" s="23"/>
      <c r="I4547" s="10">
        <f t="shared" si="1190"/>
        <v>0</v>
      </c>
    </row>
    <row r="4548" spans="2:13">
      <c r="B4548" s="11" t="s">
        <v>13</v>
      </c>
      <c r="C4548" s="12" t="s">
        <v>14</v>
      </c>
      <c r="D4548" s="28"/>
      <c r="E4548" s="28"/>
      <c r="F4548" s="28"/>
      <c r="G4548" s="34"/>
      <c r="H4548" s="23"/>
      <c r="I4548" s="10">
        <f t="shared" si="1190"/>
        <v>0</v>
      </c>
    </row>
    <row r="4549" spans="2:13">
      <c r="B4549" s="11" t="s">
        <v>13</v>
      </c>
      <c r="C4549" s="12" t="s">
        <v>15</v>
      </c>
      <c r="D4549" s="28"/>
      <c r="E4549" s="28"/>
      <c r="F4549" s="28"/>
      <c r="G4549" s="34"/>
      <c r="H4549" s="23"/>
      <c r="I4549" s="10">
        <f t="shared" si="1190"/>
        <v>0</v>
      </c>
    </row>
    <row r="4550" spans="2:13">
      <c r="B4550" s="11" t="s">
        <v>13</v>
      </c>
      <c r="C4550" s="12" t="s">
        <v>15</v>
      </c>
      <c r="D4550" s="28"/>
      <c r="E4550" s="28"/>
      <c r="F4550" s="28"/>
      <c r="G4550" s="34"/>
      <c r="H4550" s="23"/>
      <c r="I4550" s="10">
        <f t="shared" si="1190"/>
        <v>0</v>
      </c>
    </row>
    <row r="4551" spans="2:13">
      <c r="B4551" s="11" t="s">
        <v>13</v>
      </c>
      <c r="C4551" s="12" t="s">
        <v>15</v>
      </c>
      <c r="D4551" s="28"/>
      <c r="E4551" s="28"/>
      <c r="F4551" s="28"/>
      <c r="G4551" s="34"/>
      <c r="H4551" s="23"/>
      <c r="I4551" s="10">
        <f t="shared" si="1190"/>
        <v>0</v>
      </c>
    </row>
    <row r="4552" spans="2:13">
      <c r="B4552" s="11" t="s">
        <v>13</v>
      </c>
      <c r="C4552" s="12" t="s">
        <v>16</v>
      </c>
      <c r="D4552" s="28"/>
      <c r="E4552" s="28"/>
      <c r="F4552" s="28"/>
      <c r="G4552" s="34"/>
      <c r="H4552" s="23"/>
      <c r="I4552" s="10">
        <f t="shared" si="1190"/>
        <v>0</v>
      </c>
    </row>
    <row r="4553" spans="2:13">
      <c r="B4553" s="11" t="s">
        <v>13</v>
      </c>
      <c r="C4553" s="12" t="s">
        <v>16</v>
      </c>
      <c r="D4553" s="28"/>
      <c r="E4553" s="28"/>
      <c r="F4553" s="28"/>
      <c r="G4553" s="34"/>
      <c r="H4553" s="23"/>
      <c r="I4553" s="10">
        <f t="shared" si="1190"/>
        <v>0</v>
      </c>
    </row>
    <row r="4554" spans="2:13">
      <c r="B4554" s="11" t="s">
        <v>21</v>
      </c>
      <c r="C4554" s="12" t="s">
        <v>14</v>
      </c>
      <c r="D4554" s="28"/>
      <c r="E4554" s="28"/>
      <c r="F4554" s="28"/>
      <c r="G4554" s="22">
        <f>SUM(G4545:G4548)</f>
        <v>0</v>
      </c>
      <c r="H4554" s="15">
        <v>37.42</v>
      </c>
      <c r="I4554" s="10">
        <f t="shared" si="1190"/>
        <v>0</v>
      </c>
      <c r="K4554" s="5">
        <f>SUM(G4554)*I4529</f>
        <v>0</v>
      </c>
    </row>
    <row r="4555" spans="2:13">
      <c r="B4555" s="11" t="s">
        <v>21</v>
      </c>
      <c r="C4555" s="12" t="s">
        <v>15</v>
      </c>
      <c r="D4555" s="28"/>
      <c r="E4555" s="28"/>
      <c r="F4555" s="28"/>
      <c r="G4555" s="22">
        <f>SUM(G4549:G4551)</f>
        <v>0</v>
      </c>
      <c r="H4555" s="15">
        <v>37.42</v>
      </c>
      <c r="I4555" s="10">
        <f t="shared" si="1190"/>
        <v>0</v>
      </c>
      <c r="L4555" s="5">
        <f>SUM(G4555)*I4529</f>
        <v>0</v>
      </c>
    </row>
    <row r="4556" spans="2:13">
      <c r="B4556" s="11" t="s">
        <v>21</v>
      </c>
      <c r="C4556" s="12" t="s">
        <v>16</v>
      </c>
      <c r="D4556" s="28"/>
      <c r="E4556" s="28"/>
      <c r="F4556" s="28"/>
      <c r="G4556" s="22">
        <f>SUM(G4552:G4553)</f>
        <v>0</v>
      </c>
      <c r="H4556" s="15">
        <v>37.42</v>
      </c>
      <c r="I4556" s="10">
        <f t="shared" si="1190"/>
        <v>0</v>
      </c>
      <c r="M4556" s="5">
        <f>SUM(G4556)*I4529</f>
        <v>0</v>
      </c>
    </row>
    <row r="4557" spans="2:13">
      <c r="B4557" s="11" t="s">
        <v>13</v>
      </c>
      <c r="C4557" s="12" t="s">
        <v>17</v>
      </c>
      <c r="D4557" s="28"/>
      <c r="E4557" s="28"/>
      <c r="F4557" s="28"/>
      <c r="G4557" s="34"/>
      <c r="H4557" s="15">
        <v>37.42</v>
      </c>
      <c r="I4557" s="10">
        <f t="shared" si="1190"/>
        <v>0</v>
      </c>
      <c r="L4557" s="5">
        <f>SUM(G4557)*I4529</f>
        <v>0</v>
      </c>
    </row>
    <row r="4558" spans="2:13">
      <c r="B4558" s="11" t="s">
        <v>12</v>
      </c>
      <c r="C4558" s="12"/>
      <c r="D4558" s="28"/>
      <c r="E4558" s="28"/>
      <c r="F4558" s="28"/>
      <c r="G4558" s="10"/>
      <c r="H4558" s="15">
        <v>37.42</v>
      </c>
      <c r="I4558" s="10">
        <f t="shared" si="1190"/>
        <v>0</v>
      </c>
    </row>
    <row r="4559" spans="2:13">
      <c r="B4559" s="11" t="s">
        <v>11</v>
      </c>
      <c r="C4559" s="12"/>
      <c r="D4559" s="28"/>
      <c r="E4559" s="28"/>
      <c r="F4559" s="28"/>
      <c r="G4559" s="10">
        <v>1</v>
      </c>
      <c r="H4559" s="15">
        <f>SUM(I4531:I4558)*0.01</f>
        <v>0</v>
      </c>
      <c r="I4559" s="10">
        <f>SUM(G4559*H4559)</f>
        <v>0</v>
      </c>
    </row>
    <row r="4560" spans="2:13" s="2" customFormat="1" ht="13.6">
      <c r="B4560" s="8" t="s">
        <v>10</v>
      </c>
      <c r="D4560" s="27"/>
      <c r="E4560" s="27"/>
      <c r="F4560" s="27"/>
      <c r="G4560" s="6">
        <f>SUM(G4554:G4557)</f>
        <v>0</v>
      </c>
      <c r="H4560" s="14"/>
      <c r="I4560" s="6">
        <f>SUM(I4531:I4559)</f>
        <v>0</v>
      </c>
      <c r="J4560" s="6">
        <f>SUM(I4560)*I4529</f>
        <v>0</v>
      </c>
      <c r="K4560" s="6">
        <f>SUM(K4554:K4559)</f>
        <v>0</v>
      </c>
      <c r="L4560" s="6">
        <f t="shared" ref="L4560" si="1191">SUM(L4554:L4559)</f>
        <v>0</v>
      </c>
      <c r="M4560" s="6">
        <f t="shared" ref="M4560" si="1192">SUM(M4554:M4559)</f>
        <v>0</v>
      </c>
    </row>
    <row r="4561" spans="1:13" ht="15.65">
      <c r="A4561" s="3" t="s">
        <v>9</v>
      </c>
      <c r="B4561" s="78">
        <f>'JMS SHEDULE OF WORKS'!D80</f>
        <v>0</v>
      </c>
      <c r="D4561" s="26">
        <f>'JMS SHEDULE OF WORKS'!F80</f>
        <v>0</v>
      </c>
      <c r="F4561" s="79">
        <f>'JMS SHEDULE OF WORKS'!I80</f>
        <v>0</v>
      </c>
      <c r="H4561" s="13" t="s">
        <v>22</v>
      </c>
      <c r="I4561" s="24">
        <f>'JMS SHEDULE OF WORKS'!G80</f>
        <v>0</v>
      </c>
    </row>
    <row r="4562" spans="1:13" s="2" customFormat="1" ht="13.6">
      <c r="A4562" s="77" t="str">
        <f>'JMS SHEDULE OF WORKS'!A80</f>
        <v>6897/78</v>
      </c>
      <c r="B4562" s="8" t="s">
        <v>3</v>
      </c>
      <c r="C4562" s="2" t="s">
        <v>4</v>
      </c>
      <c r="D4562" s="27" t="s">
        <v>5</v>
      </c>
      <c r="E4562" s="27" t="s">
        <v>5</v>
      </c>
      <c r="F4562" s="27" t="s">
        <v>23</v>
      </c>
      <c r="G4562" s="6" t="s">
        <v>6</v>
      </c>
      <c r="H4562" s="14" t="s">
        <v>7</v>
      </c>
      <c r="I4562" s="6" t="s">
        <v>8</v>
      </c>
      <c r="J4562" s="6"/>
      <c r="K4562" s="6" t="s">
        <v>18</v>
      </c>
      <c r="L4562" s="6" t="s">
        <v>19</v>
      </c>
      <c r="M4562" s="6" t="s">
        <v>20</v>
      </c>
    </row>
    <row r="4563" spans="1:13">
      <c r="A4563" s="30" t="s">
        <v>24</v>
      </c>
      <c r="B4563" s="11"/>
      <c r="C4563" s="12"/>
      <c r="D4563" s="28"/>
      <c r="E4563" s="28"/>
      <c r="F4563" s="28">
        <f t="shared" ref="F4563:F4568" si="1193">SUM(D4563*E4563)</f>
        <v>0</v>
      </c>
      <c r="G4563" s="10"/>
      <c r="H4563" s="15"/>
      <c r="I4563" s="10">
        <f t="shared" ref="I4563:I4568" si="1194">SUM(F4563*G4563)*H4563</f>
        <v>0</v>
      </c>
    </row>
    <row r="4564" spans="1:13">
      <c r="A4564" s="30" t="s">
        <v>24</v>
      </c>
      <c r="B4564" s="11"/>
      <c r="C4564" s="12"/>
      <c r="D4564" s="28"/>
      <c r="E4564" s="28"/>
      <c r="F4564" s="28">
        <f t="shared" si="1193"/>
        <v>0</v>
      </c>
      <c r="G4564" s="10"/>
      <c r="H4564" s="15"/>
      <c r="I4564" s="10">
        <f t="shared" si="1194"/>
        <v>0</v>
      </c>
    </row>
    <row r="4565" spans="1:13">
      <c r="A4565" s="30" t="s">
        <v>24</v>
      </c>
      <c r="B4565" s="11"/>
      <c r="C4565" s="12"/>
      <c r="D4565" s="28"/>
      <c r="E4565" s="28"/>
      <c r="F4565" s="28">
        <f t="shared" si="1193"/>
        <v>0</v>
      </c>
      <c r="G4565" s="10"/>
      <c r="H4565" s="15"/>
      <c r="I4565" s="10">
        <f t="shared" si="1194"/>
        <v>0</v>
      </c>
    </row>
    <row r="4566" spans="1:13">
      <c r="A4566" s="31" t="s">
        <v>25</v>
      </c>
      <c r="B4566" s="11"/>
      <c r="C4566" s="12"/>
      <c r="D4566" s="28"/>
      <c r="E4566" s="28"/>
      <c r="F4566" s="28">
        <f t="shared" si="1193"/>
        <v>0</v>
      </c>
      <c r="G4566" s="10"/>
      <c r="H4566" s="15"/>
      <c r="I4566" s="10">
        <f t="shared" si="1194"/>
        <v>0</v>
      </c>
    </row>
    <row r="4567" spans="1:13">
      <c r="A4567" s="31" t="s">
        <v>25</v>
      </c>
      <c r="B4567" s="11"/>
      <c r="C4567" s="12"/>
      <c r="D4567" s="28"/>
      <c r="E4567" s="28"/>
      <c r="F4567" s="28">
        <f t="shared" si="1193"/>
        <v>0</v>
      </c>
      <c r="G4567" s="10"/>
      <c r="H4567" s="15"/>
      <c r="I4567" s="10">
        <f t="shared" si="1194"/>
        <v>0</v>
      </c>
    </row>
    <row r="4568" spans="1:13">
      <c r="A4568" s="31" t="s">
        <v>25</v>
      </c>
      <c r="B4568" s="11"/>
      <c r="C4568" s="12"/>
      <c r="D4568" s="28"/>
      <c r="E4568" s="28"/>
      <c r="F4568" s="28">
        <f t="shared" si="1193"/>
        <v>0</v>
      </c>
      <c r="G4568" s="10"/>
      <c r="H4568" s="15"/>
      <c r="I4568" s="10">
        <f t="shared" si="1194"/>
        <v>0</v>
      </c>
    </row>
    <row r="4569" spans="1:13">
      <c r="A4569" s="31" t="s">
        <v>39</v>
      </c>
      <c r="B4569" s="11"/>
      <c r="C4569" s="12"/>
      <c r="D4569" s="28"/>
      <c r="E4569" s="28"/>
      <c r="F4569" s="28"/>
      <c r="G4569" s="10"/>
      <c r="H4569" s="15"/>
      <c r="I4569" s="10">
        <f t="shared" ref="I4569:I4571" si="1195">SUM(G4569*H4569)</f>
        <v>0</v>
      </c>
    </row>
    <row r="4570" spans="1:13">
      <c r="A4570" s="31" t="s">
        <v>39</v>
      </c>
      <c r="B4570" s="11"/>
      <c r="C4570" s="12"/>
      <c r="D4570" s="28"/>
      <c r="E4570" s="28"/>
      <c r="F4570" s="28"/>
      <c r="G4570" s="10"/>
      <c r="H4570" s="15"/>
      <c r="I4570" s="10">
        <f t="shared" si="1195"/>
        <v>0</v>
      </c>
    </row>
    <row r="4571" spans="1:13">
      <c r="A4571" s="31" t="s">
        <v>39</v>
      </c>
      <c r="B4571" s="11"/>
      <c r="C4571" s="12"/>
      <c r="D4571" s="28"/>
      <c r="E4571" s="28"/>
      <c r="F4571" s="28"/>
      <c r="G4571" s="10"/>
      <c r="H4571" s="15"/>
      <c r="I4571" s="10">
        <f t="shared" si="1195"/>
        <v>0</v>
      </c>
    </row>
    <row r="4572" spans="1:13">
      <c r="A4572" s="32" t="s">
        <v>28</v>
      </c>
      <c r="B4572" s="11"/>
      <c r="C4572" s="12"/>
      <c r="D4572" s="28"/>
      <c r="E4572" s="28"/>
      <c r="F4572" s="28"/>
      <c r="G4572" s="10"/>
      <c r="H4572" s="15"/>
      <c r="I4572" s="10">
        <f t="shared" ref="I4572:I4590" si="1196">SUM(G4572*H4572)</f>
        <v>0</v>
      </c>
    </row>
    <row r="4573" spans="1:13">
      <c r="A4573" s="32" t="s">
        <v>28</v>
      </c>
      <c r="B4573" s="11"/>
      <c r="C4573" s="12"/>
      <c r="D4573" s="28"/>
      <c r="E4573" s="28"/>
      <c r="F4573" s="28"/>
      <c r="G4573" s="10"/>
      <c r="H4573" s="15"/>
      <c r="I4573" s="10">
        <f t="shared" si="1196"/>
        <v>0</v>
      </c>
    </row>
    <row r="4574" spans="1:13">
      <c r="A4574" s="32" t="s">
        <v>28</v>
      </c>
      <c r="B4574" s="11"/>
      <c r="C4574" s="12"/>
      <c r="D4574" s="28"/>
      <c r="E4574" s="28"/>
      <c r="F4574" s="28"/>
      <c r="G4574" s="10"/>
      <c r="H4574" s="15"/>
      <c r="I4574" s="10">
        <f t="shared" si="1196"/>
        <v>0</v>
      </c>
    </row>
    <row r="4575" spans="1:13">
      <c r="A4575" t="s">
        <v>26</v>
      </c>
      <c r="B4575" s="11"/>
      <c r="C4575" s="12"/>
      <c r="D4575" s="28"/>
      <c r="E4575" s="28"/>
      <c r="F4575" s="28"/>
      <c r="G4575" s="33">
        <v>0.1</v>
      </c>
      <c r="H4575" s="15">
        <f>SUM(I4572:I4574)</f>
        <v>0</v>
      </c>
      <c r="I4575" s="10">
        <f t="shared" si="1196"/>
        <v>0</v>
      </c>
    </row>
    <row r="4576" spans="1:13">
      <c r="B4576" s="11" t="s">
        <v>27</v>
      </c>
      <c r="C4576" s="12"/>
      <c r="D4576" s="28"/>
      <c r="E4576" s="28"/>
      <c r="F4576" s="28"/>
      <c r="G4576" s="10"/>
      <c r="H4576" s="15"/>
      <c r="I4576" s="10">
        <f t="shared" si="1196"/>
        <v>0</v>
      </c>
    </row>
    <row r="4577" spans="2:13">
      <c r="B4577" s="11" t="s">
        <v>13</v>
      </c>
      <c r="C4577" s="12" t="s">
        <v>14</v>
      </c>
      <c r="D4577" s="28" t="s">
        <v>29</v>
      </c>
      <c r="E4577" s="28"/>
      <c r="F4577" s="28">
        <f>SUM(G4563:G4565)</f>
        <v>0</v>
      </c>
      <c r="G4577" s="34">
        <f>SUM(F4577)/20</f>
        <v>0</v>
      </c>
      <c r="H4577" s="23"/>
      <c r="I4577" s="10">
        <f t="shared" si="1196"/>
        <v>0</v>
      </c>
    </row>
    <row r="4578" spans="2:13">
      <c r="B4578" s="11" t="s">
        <v>13</v>
      </c>
      <c r="C4578" s="12" t="s">
        <v>14</v>
      </c>
      <c r="D4578" s="28" t="s">
        <v>30</v>
      </c>
      <c r="E4578" s="28"/>
      <c r="F4578" s="28">
        <f>SUM(G4566:G4568)</f>
        <v>0</v>
      </c>
      <c r="G4578" s="34">
        <f>SUM(F4578)/10</f>
        <v>0</v>
      </c>
      <c r="H4578" s="23"/>
      <c r="I4578" s="10">
        <f t="shared" si="1196"/>
        <v>0</v>
      </c>
    </row>
    <row r="4579" spans="2:13">
      <c r="B4579" s="11" t="s">
        <v>13</v>
      </c>
      <c r="C4579" s="12" t="s">
        <v>14</v>
      </c>
      <c r="D4579" s="28" t="s">
        <v>60</v>
      </c>
      <c r="E4579" s="28"/>
      <c r="F4579" s="81"/>
      <c r="G4579" s="34">
        <f>SUM(F4579)*0.25</f>
        <v>0</v>
      </c>
      <c r="H4579" s="23"/>
      <c r="I4579" s="10">
        <f t="shared" si="1196"/>
        <v>0</v>
      </c>
    </row>
    <row r="4580" spans="2:13">
      <c r="B4580" s="11" t="s">
        <v>13</v>
      </c>
      <c r="C4580" s="12" t="s">
        <v>14</v>
      </c>
      <c r="D4580" s="28"/>
      <c r="E4580" s="28"/>
      <c r="F4580" s="28"/>
      <c r="G4580" s="34"/>
      <c r="H4580" s="23"/>
      <c r="I4580" s="10">
        <f t="shared" si="1196"/>
        <v>0</v>
      </c>
    </row>
    <row r="4581" spans="2:13">
      <c r="B4581" s="11" t="s">
        <v>13</v>
      </c>
      <c r="C4581" s="12" t="s">
        <v>15</v>
      </c>
      <c r="D4581" s="28"/>
      <c r="E4581" s="28"/>
      <c r="F4581" s="28"/>
      <c r="G4581" s="34"/>
      <c r="H4581" s="23"/>
      <c r="I4581" s="10">
        <f t="shared" si="1196"/>
        <v>0</v>
      </c>
    </row>
    <row r="4582" spans="2:13">
      <c r="B4582" s="11" t="s">
        <v>13</v>
      </c>
      <c r="C4582" s="12" t="s">
        <v>15</v>
      </c>
      <c r="D4582" s="28"/>
      <c r="E4582" s="28"/>
      <c r="F4582" s="28"/>
      <c r="G4582" s="34"/>
      <c r="H4582" s="23"/>
      <c r="I4582" s="10">
        <f t="shared" si="1196"/>
        <v>0</v>
      </c>
    </row>
    <row r="4583" spans="2:13">
      <c r="B4583" s="11" t="s">
        <v>13</v>
      </c>
      <c r="C4583" s="12" t="s">
        <v>15</v>
      </c>
      <c r="D4583" s="28"/>
      <c r="E4583" s="28"/>
      <c r="F4583" s="28"/>
      <c r="G4583" s="34"/>
      <c r="H4583" s="23"/>
      <c r="I4583" s="10">
        <f t="shared" si="1196"/>
        <v>0</v>
      </c>
    </row>
    <row r="4584" spans="2:13">
      <c r="B4584" s="11" t="s">
        <v>13</v>
      </c>
      <c r="C4584" s="12" t="s">
        <v>16</v>
      </c>
      <c r="D4584" s="28"/>
      <c r="E4584" s="28"/>
      <c r="F4584" s="28"/>
      <c r="G4584" s="34"/>
      <c r="H4584" s="23"/>
      <c r="I4584" s="10">
        <f t="shared" si="1196"/>
        <v>0</v>
      </c>
    </row>
    <row r="4585" spans="2:13">
      <c r="B4585" s="11" t="s">
        <v>13</v>
      </c>
      <c r="C4585" s="12" t="s">
        <v>16</v>
      </c>
      <c r="D4585" s="28"/>
      <c r="E4585" s="28"/>
      <c r="F4585" s="28"/>
      <c r="G4585" s="34"/>
      <c r="H4585" s="23"/>
      <c r="I4585" s="10">
        <f t="shared" si="1196"/>
        <v>0</v>
      </c>
    </row>
    <row r="4586" spans="2:13">
      <c r="B4586" s="11" t="s">
        <v>21</v>
      </c>
      <c r="C4586" s="12" t="s">
        <v>14</v>
      </c>
      <c r="D4586" s="28"/>
      <c r="E4586" s="28"/>
      <c r="F4586" s="28"/>
      <c r="G4586" s="22">
        <f>SUM(G4577:G4580)</f>
        <v>0</v>
      </c>
      <c r="H4586" s="15">
        <v>37.42</v>
      </c>
      <c r="I4586" s="10">
        <f t="shared" si="1196"/>
        <v>0</v>
      </c>
      <c r="K4586" s="5">
        <f>SUM(G4586)*I4561</f>
        <v>0</v>
      </c>
    </row>
    <row r="4587" spans="2:13">
      <c r="B4587" s="11" t="s">
        <v>21</v>
      </c>
      <c r="C4587" s="12" t="s">
        <v>15</v>
      </c>
      <c r="D4587" s="28"/>
      <c r="E4587" s="28"/>
      <c r="F4587" s="28"/>
      <c r="G4587" s="22">
        <f>SUM(G4581:G4583)</f>
        <v>0</v>
      </c>
      <c r="H4587" s="15">
        <v>37.42</v>
      </c>
      <c r="I4587" s="10">
        <f t="shared" si="1196"/>
        <v>0</v>
      </c>
      <c r="L4587" s="5">
        <f>SUM(G4587)*I4561</f>
        <v>0</v>
      </c>
    </row>
    <row r="4588" spans="2:13">
      <c r="B4588" s="11" t="s">
        <v>21</v>
      </c>
      <c r="C4588" s="12" t="s">
        <v>16</v>
      </c>
      <c r="D4588" s="28"/>
      <c r="E4588" s="28"/>
      <c r="F4588" s="28"/>
      <c r="G4588" s="22">
        <f>SUM(G4584:G4585)</f>
        <v>0</v>
      </c>
      <c r="H4588" s="15">
        <v>37.42</v>
      </c>
      <c r="I4588" s="10">
        <f t="shared" si="1196"/>
        <v>0</v>
      </c>
      <c r="M4588" s="5">
        <f>SUM(G4588)*I4561</f>
        <v>0</v>
      </c>
    </row>
    <row r="4589" spans="2:13">
      <c r="B4589" s="11" t="s">
        <v>13</v>
      </c>
      <c r="C4589" s="12" t="s">
        <v>17</v>
      </c>
      <c r="D4589" s="28"/>
      <c r="E4589" s="28"/>
      <c r="F4589" s="28"/>
      <c r="G4589" s="34"/>
      <c r="H4589" s="15">
        <v>37.42</v>
      </c>
      <c r="I4589" s="10">
        <f t="shared" si="1196"/>
        <v>0</v>
      </c>
      <c r="L4589" s="5">
        <f>SUM(G4589)*I4561</f>
        <v>0</v>
      </c>
    </row>
    <row r="4590" spans="2:13">
      <c r="B4590" s="11" t="s">
        <v>12</v>
      </c>
      <c r="C4590" s="12"/>
      <c r="D4590" s="28"/>
      <c r="E4590" s="28"/>
      <c r="F4590" s="28"/>
      <c r="G4590" s="10"/>
      <c r="H4590" s="15">
        <v>37.42</v>
      </c>
      <c r="I4590" s="10">
        <f t="shared" si="1196"/>
        <v>0</v>
      </c>
    </row>
    <row r="4591" spans="2:13">
      <c r="B4591" s="11" t="s">
        <v>11</v>
      </c>
      <c r="C4591" s="12"/>
      <c r="D4591" s="28"/>
      <c r="E4591" s="28"/>
      <c r="F4591" s="28"/>
      <c r="G4591" s="10">
        <v>1</v>
      </c>
      <c r="H4591" s="15">
        <f>SUM(I4563:I4590)*0.01</f>
        <v>0</v>
      </c>
      <c r="I4591" s="10">
        <f>SUM(G4591*H4591)</f>
        <v>0</v>
      </c>
    </row>
    <row r="4592" spans="2:13" s="2" customFormat="1" ht="13.6">
      <c r="B4592" s="8" t="s">
        <v>10</v>
      </c>
      <c r="D4592" s="27"/>
      <c r="E4592" s="27"/>
      <c r="F4592" s="27"/>
      <c r="G4592" s="6">
        <f>SUM(G4586:G4589)</f>
        <v>0</v>
      </c>
      <c r="H4592" s="14"/>
      <c r="I4592" s="6">
        <f>SUM(I4563:I4591)</f>
        <v>0</v>
      </c>
      <c r="J4592" s="6">
        <f>SUM(I4592)*I4561</f>
        <v>0</v>
      </c>
      <c r="K4592" s="6">
        <f>SUM(K4586:K4591)</f>
        <v>0</v>
      </c>
      <c r="L4592" s="6">
        <f t="shared" ref="L4592" si="1197">SUM(L4586:L4591)</f>
        <v>0</v>
      </c>
      <c r="M4592" s="6">
        <f t="shared" ref="M4592" si="1198">SUM(M4586:M4591)</f>
        <v>0</v>
      </c>
    </row>
    <row r="4593" spans="1:13" ht="15.65">
      <c r="A4593" s="3" t="s">
        <v>9</v>
      </c>
      <c r="B4593" s="78">
        <f>'JMS SHEDULE OF WORKS'!D81</f>
        <v>0</v>
      </c>
      <c r="D4593" s="26">
        <f>'JMS SHEDULE OF WORKS'!F81</f>
        <v>0</v>
      </c>
      <c r="F4593" s="79">
        <f>'JMS SHEDULE OF WORKS'!I81</f>
        <v>0</v>
      </c>
      <c r="H4593" s="13" t="s">
        <v>22</v>
      </c>
      <c r="I4593" s="24">
        <f>'JMS SHEDULE OF WORKS'!G81</f>
        <v>0</v>
      </c>
    </row>
    <row r="4594" spans="1:13" s="2" customFormat="1" ht="13.6">
      <c r="A4594" s="77" t="str">
        <f>'JMS SHEDULE OF WORKS'!A81</f>
        <v>6897/79</v>
      </c>
      <c r="B4594" s="8" t="s">
        <v>3</v>
      </c>
      <c r="C4594" s="2" t="s">
        <v>4</v>
      </c>
      <c r="D4594" s="27" t="s">
        <v>5</v>
      </c>
      <c r="E4594" s="27" t="s">
        <v>5</v>
      </c>
      <c r="F4594" s="27" t="s">
        <v>23</v>
      </c>
      <c r="G4594" s="6" t="s">
        <v>6</v>
      </c>
      <c r="H4594" s="14" t="s">
        <v>7</v>
      </c>
      <c r="I4594" s="6" t="s">
        <v>8</v>
      </c>
      <c r="J4594" s="6"/>
      <c r="K4594" s="6" t="s">
        <v>18</v>
      </c>
      <c r="L4594" s="6" t="s">
        <v>19</v>
      </c>
      <c r="M4594" s="6" t="s">
        <v>20</v>
      </c>
    </row>
    <row r="4595" spans="1:13">
      <c r="A4595" s="30" t="s">
        <v>24</v>
      </c>
      <c r="B4595" s="11"/>
      <c r="C4595" s="12"/>
      <c r="D4595" s="28"/>
      <c r="E4595" s="28"/>
      <c r="F4595" s="28">
        <f t="shared" ref="F4595:F4600" si="1199">SUM(D4595*E4595)</f>
        <v>0</v>
      </c>
      <c r="G4595" s="10"/>
      <c r="H4595" s="15"/>
      <c r="I4595" s="10">
        <f t="shared" ref="I4595:I4600" si="1200">SUM(F4595*G4595)*H4595</f>
        <v>0</v>
      </c>
    </row>
    <row r="4596" spans="1:13">
      <c r="A4596" s="30" t="s">
        <v>24</v>
      </c>
      <c r="B4596" s="11"/>
      <c r="C4596" s="12"/>
      <c r="D4596" s="28"/>
      <c r="E4596" s="28"/>
      <c r="F4596" s="28">
        <f t="shared" si="1199"/>
        <v>0</v>
      </c>
      <c r="G4596" s="10"/>
      <c r="H4596" s="15"/>
      <c r="I4596" s="10">
        <f t="shared" si="1200"/>
        <v>0</v>
      </c>
    </row>
    <row r="4597" spans="1:13">
      <c r="A4597" s="30" t="s">
        <v>24</v>
      </c>
      <c r="B4597" s="11"/>
      <c r="C4597" s="12"/>
      <c r="D4597" s="28"/>
      <c r="E4597" s="28"/>
      <c r="F4597" s="28">
        <f t="shared" si="1199"/>
        <v>0</v>
      </c>
      <c r="G4597" s="10"/>
      <c r="H4597" s="15"/>
      <c r="I4597" s="10">
        <f t="shared" si="1200"/>
        <v>0</v>
      </c>
    </row>
    <row r="4598" spans="1:13">
      <c r="A4598" s="31" t="s">
        <v>25</v>
      </c>
      <c r="B4598" s="11"/>
      <c r="C4598" s="12"/>
      <c r="D4598" s="28"/>
      <c r="E4598" s="28"/>
      <c r="F4598" s="28">
        <f t="shared" si="1199"/>
        <v>0</v>
      </c>
      <c r="G4598" s="10"/>
      <c r="H4598" s="15"/>
      <c r="I4598" s="10">
        <f t="shared" si="1200"/>
        <v>0</v>
      </c>
    </row>
    <row r="4599" spans="1:13">
      <c r="A4599" s="31" t="s">
        <v>25</v>
      </c>
      <c r="B4599" s="11"/>
      <c r="C4599" s="12"/>
      <c r="D4599" s="28"/>
      <c r="E4599" s="28"/>
      <c r="F4599" s="28">
        <f t="shared" si="1199"/>
        <v>0</v>
      </c>
      <c r="G4599" s="10"/>
      <c r="H4599" s="15"/>
      <c r="I4599" s="10">
        <f t="shared" si="1200"/>
        <v>0</v>
      </c>
    </row>
    <row r="4600" spans="1:13">
      <c r="A4600" s="31" t="s">
        <v>25</v>
      </c>
      <c r="B4600" s="11"/>
      <c r="C4600" s="12"/>
      <c r="D4600" s="28"/>
      <c r="E4600" s="28"/>
      <c r="F4600" s="28">
        <f t="shared" si="1199"/>
        <v>0</v>
      </c>
      <c r="G4600" s="10"/>
      <c r="H4600" s="15"/>
      <c r="I4600" s="10">
        <f t="shared" si="1200"/>
        <v>0</v>
      </c>
    </row>
    <row r="4601" spans="1:13">
      <c r="A4601" s="31" t="s">
        <v>39</v>
      </c>
      <c r="B4601" s="11"/>
      <c r="C4601" s="12"/>
      <c r="D4601" s="28"/>
      <c r="E4601" s="28"/>
      <c r="F4601" s="28"/>
      <c r="G4601" s="10"/>
      <c r="H4601" s="15"/>
      <c r="I4601" s="10">
        <f t="shared" ref="I4601:I4603" si="1201">SUM(G4601*H4601)</f>
        <v>0</v>
      </c>
    </row>
    <row r="4602" spans="1:13">
      <c r="A4602" s="31" t="s">
        <v>39</v>
      </c>
      <c r="B4602" s="11"/>
      <c r="C4602" s="12"/>
      <c r="D4602" s="28"/>
      <c r="E4602" s="28"/>
      <c r="F4602" s="28"/>
      <c r="G4602" s="10"/>
      <c r="H4602" s="15"/>
      <c r="I4602" s="10">
        <f t="shared" si="1201"/>
        <v>0</v>
      </c>
    </row>
    <row r="4603" spans="1:13">
      <c r="A4603" s="31" t="s">
        <v>39</v>
      </c>
      <c r="B4603" s="11"/>
      <c r="C4603" s="12"/>
      <c r="D4603" s="28"/>
      <c r="E4603" s="28"/>
      <c r="F4603" s="28"/>
      <c r="G4603" s="10"/>
      <c r="H4603" s="15"/>
      <c r="I4603" s="10">
        <f t="shared" si="1201"/>
        <v>0</v>
      </c>
    </row>
    <row r="4604" spans="1:13">
      <c r="A4604" s="32" t="s">
        <v>28</v>
      </c>
      <c r="B4604" s="11"/>
      <c r="C4604" s="12"/>
      <c r="D4604" s="28"/>
      <c r="E4604" s="28"/>
      <c r="F4604" s="28"/>
      <c r="G4604" s="10"/>
      <c r="H4604" s="15"/>
      <c r="I4604" s="10">
        <f t="shared" ref="I4604:I4622" si="1202">SUM(G4604*H4604)</f>
        <v>0</v>
      </c>
    </row>
    <row r="4605" spans="1:13">
      <c r="A4605" s="32" t="s">
        <v>28</v>
      </c>
      <c r="B4605" s="11"/>
      <c r="C4605" s="12"/>
      <c r="D4605" s="28"/>
      <c r="E4605" s="28"/>
      <c r="F4605" s="28"/>
      <c r="G4605" s="10"/>
      <c r="H4605" s="15"/>
      <c r="I4605" s="10">
        <f t="shared" si="1202"/>
        <v>0</v>
      </c>
    </row>
    <row r="4606" spans="1:13">
      <c r="A4606" s="32" t="s">
        <v>28</v>
      </c>
      <c r="B4606" s="11"/>
      <c r="C4606" s="12"/>
      <c r="D4606" s="28"/>
      <c r="E4606" s="28"/>
      <c r="F4606" s="28"/>
      <c r="G4606" s="10"/>
      <c r="H4606" s="15"/>
      <c r="I4606" s="10">
        <f t="shared" si="1202"/>
        <v>0</v>
      </c>
    </row>
    <row r="4607" spans="1:13">
      <c r="A4607" t="s">
        <v>26</v>
      </c>
      <c r="B4607" s="11"/>
      <c r="C4607" s="12"/>
      <c r="D4607" s="28"/>
      <c r="E4607" s="28"/>
      <c r="F4607" s="28"/>
      <c r="G4607" s="33">
        <v>0.1</v>
      </c>
      <c r="H4607" s="15">
        <f>SUM(I4604:I4606)</f>
        <v>0</v>
      </c>
      <c r="I4607" s="10">
        <f t="shared" si="1202"/>
        <v>0</v>
      </c>
    </row>
    <row r="4608" spans="1:13">
      <c r="B4608" s="11" t="s">
        <v>27</v>
      </c>
      <c r="C4608" s="12"/>
      <c r="D4608" s="28"/>
      <c r="E4608" s="28"/>
      <c r="F4608" s="28"/>
      <c r="G4608" s="10"/>
      <c r="H4608" s="15"/>
      <c r="I4608" s="10">
        <f t="shared" si="1202"/>
        <v>0</v>
      </c>
    </row>
    <row r="4609" spans="2:13">
      <c r="B4609" s="11" t="s">
        <v>13</v>
      </c>
      <c r="C4609" s="12" t="s">
        <v>14</v>
      </c>
      <c r="D4609" s="28" t="s">
        <v>29</v>
      </c>
      <c r="E4609" s="28"/>
      <c r="F4609" s="28">
        <f>SUM(G4595:G4597)</f>
        <v>0</v>
      </c>
      <c r="G4609" s="34">
        <f>SUM(F4609)/20</f>
        <v>0</v>
      </c>
      <c r="H4609" s="23"/>
      <c r="I4609" s="10">
        <f t="shared" si="1202"/>
        <v>0</v>
      </c>
    </row>
    <row r="4610" spans="2:13">
      <c r="B4610" s="11" t="s">
        <v>13</v>
      </c>
      <c r="C4610" s="12" t="s">
        <v>14</v>
      </c>
      <c r="D4610" s="28" t="s">
        <v>30</v>
      </c>
      <c r="E4610" s="28"/>
      <c r="F4610" s="28">
        <f>SUM(G4598:G4600)</f>
        <v>0</v>
      </c>
      <c r="G4610" s="34">
        <f>SUM(F4610)/10</f>
        <v>0</v>
      </c>
      <c r="H4610" s="23"/>
      <c r="I4610" s="10">
        <f t="shared" si="1202"/>
        <v>0</v>
      </c>
    </row>
    <row r="4611" spans="2:13">
      <c r="B4611" s="11" t="s">
        <v>13</v>
      </c>
      <c r="C4611" s="12" t="s">
        <v>14</v>
      </c>
      <c r="D4611" s="28" t="s">
        <v>60</v>
      </c>
      <c r="E4611" s="28"/>
      <c r="F4611" s="81"/>
      <c r="G4611" s="34">
        <f>SUM(F4611)*0.25</f>
        <v>0</v>
      </c>
      <c r="H4611" s="23"/>
      <c r="I4611" s="10">
        <f t="shared" si="1202"/>
        <v>0</v>
      </c>
    </row>
    <row r="4612" spans="2:13">
      <c r="B4612" s="11" t="s">
        <v>13</v>
      </c>
      <c r="C4612" s="12" t="s">
        <v>14</v>
      </c>
      <c r="D4612" s="28"/>
      <c r="E4612" s="28"/>
      <c r="F4612" s="28"/>
      <c r="G4612" s="34"/>
      <c r="H4612" s="23"/>
      <c r="I4612" s="10">
        <f t="shared" si="1202"/>
        <v>0</v>
      </c>
    </row>
    <row r="4613" spans="2:13">
      <c r="B4613" s="11" t="s">
        <v>13</v>
      </c>
      <c r="C4613" s="12" t="s">
        <v>15</v>
      </c>
      <c r="D4613" s="28"/>
      <c r="E4613" s="28"/>
      <c r="F4613" s="28"/>
      <c r="G4613" s="34"/>
      <c r="H4613" s="23"/>
      <c r="I4613" s="10">
        <f t="shared" si="1202"/>
        <v>0</v>
      </c>
    </row>
    <row r="4614" spans="2:13">
      <c r="B4614" s="11" t="s">
        <v>13</v>
      </c>
      <c r="C4614" s="12" t="s">
        <v>15</v>
      </c>
      <c r="D4614" s="28"/>
      <c r="E4614" s="28"/>
      <c r="F4614" s="28"/>
      <c r="G4614" s="34"/>
      <c r="H4614" s="23"/>
      <c r="I4614" s="10">
        <f t="shared" si="1202"/>
        <v>0</v>
      </c>
    </row>
    <row r="4615" spans="2:13">
      <c r="B4615" s="11" t="s">
        <v>13</v>
      </c>
      <c r="C4615" s="12" t="s">
        <v>15</v>
      </c>
      <c r="D4615" s="28"/>
      <c r="E4615" s="28"/>
      <c r="F4615" s="28"/>
      <c r="G4615" s="34"/>
      <c r="H4615" s="23"/>
      <c r="I4615" s="10">
        <f t="shared" si="1202"/>
        <v>0</v>
      </c>
    </row>
    <row r="4616" spans="2:13">
      <c r="B4616" s="11" t="s">
        <v>13</v>
      </c>
      <c r="C4616" s="12" t="s">
        <v>16</v>
      </c>
      <c r="D4616" s="28"/>
      <c r="E4616" s="28"/>
      <c r="F4616" s="28"/>
      <c r="G4616" s="34"/>
      <c r="H4616" s="23"/>
      <c r="I4616" s="10">
        <f t="shared" si="1202"/>
        <v>0</v>
      </c>
    </row>
    <row r="4617" spans="2:13">
      <c r="B4617" s="11" t="s">
        <v>13</v>
      </c>
      <c r="C4617" s="12" t="s">
        <v>16</v>
      </c>
      <c r="D4617" s="28"/>
      <c r="E4617" s="28"/>
      <c r="F4617" s="28"/>
      <c r="G4617" s="34"/>
      <c r="H4617" s="23"/>
      <c r="I4617" s="10">
        <f t="shared" si="1202"/>
        <v>0</v>
      </c>
    </row>
    <row r="4618" spans="2:13">
      <c r="B4618" s="11" t="s">
        <v>21</v>
      </c>
      <c r="C4618" s="12" t="s">
        <v>14</v>
      </c>
      <c r="D4618" s="28"/>
      <c r="E4618" s="28"/>
      <c r="F4618" s="28"/>
      <c r="G4618" s="22">
        <f>SUM(G4609:G4612)</f>
        <v>0</v>
      </c>
      <c r="H4618" s="15">
        <v>37.42</v>
      </c>
      <c r="I4618" s="10">
        <f t="shared" si="1202"/>
        <v>0</v>
      </c>
      <c r="K4618" s="5">
        <f>SUM(G4618)*I4593</f>
        <v>0</v>
      </c>
    </row>
    <row r="4619" spans="2:13">
      <c r="B4619" s="11" t="s">
        <v>21</v>
      </c>
      <c r="C4619" s="12" t="s">
        <v>15</v>
      </c>
      <c r="D4619" s="28"/>
      <c r="E4619" s="28"/>
      <c r="F4619" s="28"/>
      <c r="G4619" s="22">
        <f>SUM(G4613:G4615)</f>
        <v>0</v>
      </c>
      <c r="H4619" s="15">
        <v>37.42</v>
      </c>
      <c r="I4619" s="10">
        <f t="shared" si="1202"/>
        <v>0</v>
      </c>
      <c r="L4619" s="5">
        <f>SUM(G4619)*I4593</f>
        <v>0</v>
      </c>
    </row>
    <row r="4620" spans="2:13">
      <c r="B4620" s="11" t="s">
        <v>21</v>
      </c>
      <c r="C4620" s="12" t="s">
        <v>16</v>
      </c>
      <c r="D4620" s="28"/>
      <c r="E4620" s="28"/>
      <c r="F4620" s="28"/>
      <c r="G4620" s="22">
        <f>SUM(G4616:G4617)</f>
        <v>0</v>
      </c>
      <c r="H4620" s="15">
        <v>37.42</v>
      </c>
      <c r="I4620" s="10">
        <f t="shared" si="1202"/>
        <v>0</v>
      </c>
      <c r="M4620" s="5">
        <f>SUM(G4620)*I4593</f>
        <v>0</v>
      </c>
    </row>
    <row r="4621" spans="2:13">
      <c r="B4621" s="11" t="s">
        <v>13</v>
      </c>
      <c r="C4621" s="12" t="s">
        <v>17</v>
      </c>
      <c r="D4621" s="28"/>
      <c r="E4621" s="28"/>
      <c r="F4621" s="28"/>
      <c r="G4621" s="34"/>
      <c r="H4621" s="15">
        <v>37.42</v>
      </c>
      <c r="I4621" s="10">
        <f t="shared" si="1202"/>
        <v>0</v>
      </c>
      <c r="L4621" s="5">
        <f>SUM(G4621)*I4593</f>
        <v>0</v>
      </c>
    </row>
    <row r="4622" spans="2:13">
      <c r="B4622" s="11" t="s">
        <v>12</v>
      </c>
      <c r="C4622" s="12"/>
      <c r="D4622" s="28"/>
      <c r="E4622" s="28"/>
      <c r="F4622" s="28"/>
      <c r="G4622" s="10"/>
      <c r="H4622" s="15">
        <v>37.42</v>
      </c>
      <c r="I4622" s="10">
        <f t="shared" si="1202"/>
        <v>0</v>
      </c>
    </row>
    <row r="4623" spans="2:13">
      <c r="B4623" s="11" t="s">
        <v>11</v>
      </c>
      <c r="C4623" s="12"/>
      <c r="D4623" s="28"/>
      <c r="E4623" s="28"/>
      <c r="F4623" s="28"/>
      <c r="G4623" s="10">
        <v>1</v>
      </c>
      <c r="H4623" s="15">
        <f>SUM(I4595:I4622)*0.01</f>
        <v>0</v>
      </c>
      <c r="I4623" s="10">
        <f>SUM(G4623*H4623)</f>
        <v>0</v>
      </c>
    </row>
    <row r="4624" spans="2:13" s="2" customFormat="1" ht="13.6">
      <c r="B4624" s="8" t="s">
        <v>10</v>
      </c>
      <c r="D4624" s="27"/>
      <c r="E4624" s="27"/>
      <c r="F4624" s="27"/>
      <c r="G4624" s="6">
        <f>SUM(G4618:G4621)</f>
        <v>0</v>
      </c>
      <c r="H4624" s="14"/>
      <c r="I4624" s="6">
        <f>SUM(I4595:I4623)</f>
        <v>0</v>
      </c>
      <c r="J4624" s="6">
        <f>SUM(I4624)*I4593</f>
        <v>0</v>
      </c>
      <c r="K4624" s="6">
        <f>SUM(K4618:K4623)</f>
        <v>0</v>
      </c>
      <c r="L4624" s="6">
        <f t="shared" ref="L4624" si="1203">SUM(L4618:L4623)</f>
        <v>0</v>
      </c>
      <c r="M4624" s="6">
        <f t="shared" ref="M4624" si="1204">SUM(M4618:M4623)</f>
        <v>0</v>
      </c>
    </row>
    <row r="4625" spans="1:13" ht="15.65">
      <c r="A4625" s="3" t="s">
        <v>9</v>
      </c>
      <c r="B4625" s="78">
        <f>'JMS SHEDULE OF WORKS'!D82</f>
        <v>0</v>
      </c>
      <c r="D4625" s="26">
        <f>'JMS SHEDULE OF WORKS'!F82</f>
        <v>0</v>
      </c>
      <c r="F4625" s="79">
        <f>'JMS SHEDULE OF WORKS'!I82</f>
        <v>0</v>
      </c>
      <c r="H4625" s="13" t="s">
        <v>22</v>
      </c>
      <c r="I4625" s="24">
        <f>'JMS SHEDULE OF WORKS'!G82</f>
        <v>0</v>
      </c>
    </row>
    <row r="4626" spans="1:13" s="2" customFormat="1" ht="13.6">
      <c r="A4626" s="77" t="str">
        <f>'JMS SHEDULE OF WORKS'!A82</f>
        <v>6897/80</v>
      </c>
      <c r="B4626" s="8" t="s">
        <v>3</v>
      </c>
      <c r="C4626" s="2" t="s">
        <v>4</v>
      </c>
      <c r="D4626" s="27" t="s">
        <v>5</v>
      </c>
      <c r="E4626" s="27" t="s">
        <v>5</v>
      </c>
      <c r="F4626" s="27" t="s">
        <v>23</v>
      </c>
      <c r="G4626" s="6" t="s">
        <v>6</v>
      </c>
      <c r="H4626" s="14" t="s">
        <v>7</v>
      </c>
      <c r="I4626" s="6" t="s">
        <v>8</v>
      </c>
      <c r="J4626" s="6"/>
      <c r="K4626" s="6" t="s">
        <v>18</v>
      </c>
      <c r="L4626" s="6" t="s">
        <v>19</v>
      </c>
      <c r="M4626" s="6" t="s">
        <v>20</v>
      </c>
    </row>
    <row r="4627" spans="1:13">
      <c r="A4627" s="30" t="s">
        <v>24</v>
      </c>
      <c r="B4627" s="11"/>
      <c r="C4627" s="12"/>
      <c r="D4627" s="28"/>
      <c r="E4627" s="28"/>
      <c r="F4627" s="28">
        <f t="shared" ref="F4627:F4632" si="1205">SUM(D4627*E4627)</f>
        <v>0</v>
      </c>
      <c r="G4627" s="10"/>
      <c r="H4627" s="15"/>
      <c r="I4627" s="10">
        <f t="shared" ref="I4627:I4632" si="1206">SUM(F4627*G4627)*H4627</f>
        <v>0</v>
      </c>
    </row>
    <row r="4628" spans="1:13">
      <c r="A4628" s="30" t="s">
        <v>24</v>
      </c>
      <c r="B4628" s="11"/>
      <c r="C4628" s="12"/>
      <c r="D4628" s="28"/>
      <c r="E4628" s="28"/>
      <c r="F4628" s="28">
        <f t="shared" si="1205"/>
        <v>0</v>
      </c>
      <c r="G4628" s="10"/>
      <c r="H4628" s="15"/>
      <c r="I4628" s="10">
        <f t="shared" si="1206"/>
        <v>0</v>
      </c>
    </row>
    <row r="4629" spans="1:13">
      <c r="A4629" s="30" t="s">
        <v>24</v>
      </c>
      <c r="B4629" s="11"/>
      <c r="C4629" s="12"/>
      <c r="D4629" s="28"/>
      <c r="E4629" s="28"/>
      <c r="F4629" s="28">
        <f t="shared" si="1205"/>
        <v>0</v>
      </c>
      <c r="G4629" s="10"/>
      <c r="H4629" s="15"/>
      <c r="I4629" s="10">
        <f t="shared" si="1206"/>
        <v>0</v>
      </c>
    </row>
    <row r="4630" spans="1:13">
      <c r="A4630" s="31" t="s">
        <v>25</v>
      </c>
      <c r="B4630" s="11"/>
      <c r="C4630" s="12"/>
      <c r="D4630" s="28"/>
      <c r="E4630" s="28"/>
      <c r="F4630" s="28">
        <f t="shared" si="1205"/>
        <v>0</v>
      </c>
      <c r="G4630" s="10"/>
      <c r="H4630" s="15"/>
      <c r="I4630" s="10">
        <f t="shared" si="1206"/>
        <v>0</v>
      </c>
    </row>
    <row r="4631" spans="1:13">
      <c r="A4631" s="31" t="s">
        <v>25</v>
      </c>
      <c r="B4631" s="11"/>
      <c r="C4631" s="12"/>
      <c r="D4631" s="28"/>
      <c r="E4631" s="28"/>
      <c r="F4631" s="28">
        <f t="shared" si="1205"/>
        <v>0</v>
      </c>
      <c r="G4631" s="10"/>
      <c r="H4631" s="15"/>
      <c r="I4631" s="10">
        <f t="shared" si="1206"/>
        <v>0</v>
      </c>
    </row>
    <row r="4632" spans="1:13">
      <c r="A4632" s="31" t="s">
        <v>25</v>
      </c>
      <c r="B4632" s="11"/>
      <c r="C4632" s="12"/>
      <c r="D4632" s="28"/>
      <c r="E4632" s="28"/>
      <c r="F4632" s="28">
        <f t="shared" si="1205"/>
        <v>0</v>
      </c>
      <c r="G4632" s="10"/>
      <c r="H4632" s="15"/>
      <c r="I4632" s="10">
        <f t="shared" si="1206"/>
        <v>0</v>
      </c>
    </row>
    <row r="4633" spans="1:13">
      <c r="A4633" s="31" t="s">
        <v>39</v>
      </c>
      <c r="B4633" s="11"/>
      <c r="C4633" s="12"/>
      <c r="D4633" s="28"/>
      <c r="E4633" s="28"/>
      <c r="F4633" s="28"/>
      <c r="G4633" s="10"/>
      <c r="H4633" s="15"/>
      <c r="I4633" s="10">
        <f t="shared" ref="I4633:I4635" si="1207">SUM(G4633*H4633)</f>
        <v>0</v>
      </c>
    </row>
    <row r="4634" spans="1:13">
      <c r="A4634" s="31" t="s">
        <v>39</v>
      </c>
      <c r="B4634" s="11"/>
      <c r="C4634" s="12"/>
      <c r="D4634" s="28"/>
      <c r="E4634" s="28"/>
      <c r="F4634" s="28"/>
      <c r="G4634" s="10"/>
      <c r="H4634" s="15"/>
      <c r="I4634" s="10">
        <f t="shared" si="1207"/>
        <v>0</v>
      </c>
    </row>
    <row r="4635" spans="1:13">
      <c r="A4635" s="31" t="s">
        <v>39</v>
      </c>
      <c r="B4635" s="11"/>
      <c r="C4635" s="12"/>
      <c r="D4635" s="28"/>
      <c r="E4635" s="28"/>
      <c r="F4635" s="28"/>
      <c r="G4635" s="10"/>
      <c r="H4635" s="15"/>
      <c r="I4635" s="10">
        <f t="shared" si="1207"/>
        <v>0</v>
      </c>
    </row>
    <row r="4636" spans="1:13">
      <c r="A4636" s="32" t="s">
        <v>28</v>
      </c>
      <c r="B4636" s="11"/>
      <c r="C4636" s="12"/>
      <c r="D4636" s="28"/>
      <c r="E4636" s="28"/>
      <c r="F4636" s="28"/>
      <c r="G4636" s="10"/>
      <c r="H4636" s="15"/>
      <c r="I4636" s="10">
        <f t="shared" ref="I4636:I4654" si="1208">SUM(G4636*H4636)</f>
        <v>0</v>
      </c>
    </row>
    <row r="4637" spans="1:13">
      <c r="A4637" s="32" t="s">
        <v>28</v>
      </c>
      <c r="B4637" s="11"/>
      <c r="C4637" s="12"/>
      <c r="D4637" s="28"/>
      <c r="E4637" s="28"/>
      <c r="F4637" s="28"/>
      <c r="G4637" s="10"/>
      <c r="H4637" s="15"/>
      <c r="I4637" s="10">
        <f t="shared" si="1208"/>
        <v>0</v>
      </c>
    </row>
    <row r="4638" spans="1:13">
      <c r="A4638" s="32" t="s">
        <v>28</v>
      </c>
      <c r="B4638" s="11"/>
      <c r="C4638" s="12"/>
      <c r="D4638" s="28"/>
      <c r="E4638" s="28"/>
      <c r="F4638" s="28"/>
      <c r="G4638" s="10"/>
      <c r="H4638" s="15"/>
      <c r="I4638" s="10">
        <f t="shared" si="1208"/>
        <v>0</v>
      </c>
    </row>
    <row r="4639" spans="1:13">
      <c r="A4639" t="s">
        <v>26</v>
      </c>
      <c r="B4639" s="11"/>
      <c r="C4639" s="12"/>
      <c r="D4639" s="28"/>
      <c r="E4639" s="28"/>
      <c r="F4639" s="28"/>
      <c r="G4639" s="33">
        <v>0.1</v>
      </c>
      <c r="H4639" s="15">
        <f>SUM(I4636:I4638)</f>
        <v>0</v>
      </c>
      <c r="I4639" s="10">
        <f t="shared" si="1208"/>
        <v>0</v>
      </c>
    </row>
    <row r="4640" spans="1:13">
      <c r="B4640" s="11" t="s">
        <v>27</v>
      </c>
      <c r="C4640" s="12"/>
      <c r="D4640" s="28"/>
      <c r="E4640" s="28"/>
      <c r="F4640" s="28"/>
      <c r="G4640" s="10"/>
      <c r="H4640" s="15"/>
      <c r="I4640" s="10">
        <f t="shared" si="1208"/>
        <v>0</v>
      </c>
    </row>
    <row r="4641" spans="2:13">
      <c r="B4641" s="11" t="s">
        <v>13</v>
      </c>
      <c r="C4641" s="12" t="s">
        <v>14</v>
      </c>
      <c r="D4641" s="28" t="s">
        <v>29</v>
      </c>
      <c r="E4641" s="28"/>
      <c r="F4641" s="28">
        <f>SUM(G4627:G4629)</f>
        <v>0</v>
      </c>
      <c r="G4641" s="34">
        <f>SUM(F4641)/20</f>
        <v>0</v>
      </c>
      <c r="H4641" s="23"/>
      <c r="I4641" s="10">
        <f t="shared" si="1208"/>
        <v>0</v>
      </c>
    </row>
    <row r="4642" spans="2:13">
      <c r="B4642" s="11" t="s">
        <v>13</v>
      </c>
      <c r="C4642" s="12" t="s">
        <v>14</v>
      </c>
      <c r="D4642" s="28" t="s">
        <v>30</v>
      </c>
      <c r="E4642" s="28"/>
      <c r="F4642" s="28">
        <f>SUM(G4630:G4632)</f>
        <v>0</v>
      </c>
      <c r="G4642" s="34">
        <f>SUM(F4642)/10</f>
        <v>0</v>
      </c>
      <c r="H4642" s="23"/>
      <c r="I4642" s="10">
        <f t="shared" si="1208"/>
        <v>0</v>
      </c>
    </row>
    <row r="4643" spans="2:13">
      <c r="B4643" s="11" t="s">
        <v>13</v>
      </c>
      <c r="C4643" s="12" t="s">
        <v>14</v>
      </c>
      <c r="D4643" s="28" t="s">
        <v>60</v>
      </c>
      <c r="E4643" s="28"/>
      <c r="F4643" s="81"/>
      <c r="G4643" s="34">
        <f>SUM(F4643)*0.25</f>
        <v>0</v>
      </c>
      <c r="H4643" s="23"/>
      <c r="I4643" s="10">
        <f t="shared" si="1208"/>
        <v>0</v>
      </c>
    </row>
    <row r="4644" spans="2:13">
      <c r="B4644" s="11" t="s">
        <v>13</v>
      </c>
      <c r="C4644" s="12" t="s">
        <v>14</v>
      </c>
      <c r="D4644" s="28"/>
      <c r="E4644" s="28"/>
      <c r="F4644" s="28"/>
      <c r="G4644" s="34"/>
      <c r="H4644" s="23"/>
      <c r="I4644" s="10">
        <f t="shared" si="1208"/>
        <v>0</v>
      </c>
    </row>
    <row r="4645" spans="2:13">
      <c r="B4645" s="11" t="s">
        <v>13</v>
      </c>
      <c r="C4645" s="12" t="s">
        <v>15</v>
      </c>
      <c r="D4645" s="28"/>
      <c r="E4645" s="28"/>
      <c r="F4645" s="28"/>
      <c r="G4645" s="34"/>
      <c r="H4645" s="23"/>
      <c r="I4645" s="10">
        <f t="shared" si="1208"/>
        <v>0</v>
      </c>
    </row>
    <row r="4646" spans="2:13">
      <c r="B4646" s="11" t="s">
        <v>13</v>
      </c>
      <c r="C4646" s="12" t="s">
        <v>15</v>
      </c>
      <c r="D4646" s="28"/>
      <c r="E4646" s="28"/>
      <c r="F4646" s="28"/>
      <c r="G4646" s="34"/>
      <c r="H4646" s="23"/>
      <c r="I4646" s="10">
        <f t="shared" si="1208"/>
        <v>0</v>
      </c>
    </row>
    <row r="4647" spans="2:13">
      <c r="B4647" s="11" t="s">
        <v>13</v>
      </c>
      <c r="C4647" s="12" t="s">
        <v>15</v>
      </c>
      <c r="D4647" s="28"/>
      <c r="E4647" s="28"/>
      <c r="F4647" s="28"/>
      <c r="G4647" s="34"/>
      <c r="H4647" s="23"/>
      <c r="I4647" s="10">
        <f t="shared" si="1208"/>
        <v>0</v>
      </c>
    </row>
    <row r="4648" spans="2:13">
      <c r="B4648" s="11" t="s">
        <v>13</v>
      </c>
      <c r="C4648" s="12" t="s">
        <v>16</v>
      </c>
      <c r="D4648" s="28"/>
      <c r="E4648" s="28"/>
      <c r="F4648" s="28"/>
      <c r="G4648" s="34"/>
      <c r="H4648" s="23"/>
      <c r="I4648" s="10">
        <f t="shared" si="1208"/>
        <v>0</v>
      </c>
    </row>
    <row r="4649" spans="2:13">
      <c r="B4649" s="11" t="s">
        <v>13</v>
      </c>
      <c r="C4649" s="12" t="s">
        <v>16</v>
      </c>
      <c r="D4649" s="28"/>
      <c r="E4649" s="28"/>
      <c r="F4649" s="28"/>
      <c r="G4649" s="34"/>
      <c r="H4649" s="23"/>
      <c r="I4649" s="10">
        <f t="shared" si="1208"/>
        <v>0</v>
      </c>
    </row>
    <row r="4650" spans="2:13">
      <c r="B4650" s="11" t="s">
        <v>21</v>
      </c>
      <c r="C4650" s="12" t="s">
        <v>14</v>
      </c>
      <c r="D4650" s="28"/>
      <c r="E4650" s="28"/>
      <c r="F4650" s="28"/>
      <c r="G4650" s="22">
        <f>SUM(G4641:G4644)</f>
        <v>0</v>
      </c>
      <c r="H4650" s="15">
        <v>37.42</v>
      </c>
      <c r="I4650" s="10">
        <f t="shared" si="1208"/>
        <v>0</v>
      </c>
      <c r="K4650" s="5">
        <f>SUM(G4650)*I4625</f>
        <v>0</v>
      </c>
    </row>
    <row r="4651" spans="2:13">
      <c r="B4651" s="11" t="s">
        <v>21</v>
      </c>
      <c r="C4651" s="12" t="s">
        <v>15</v>
      </c>
      <c r="D4651" s="28"/>
      <c r="E4651" s="28"/>
      <c r="F4651" s="28"/>
      <c r="G4651" s="22">
        <f>SUM(G4645:G4647)</f>
        <v>0</v>
      </c>
      <c r="H4651" s="15">
        <v>37.42</v>
      </c>
      <c r="I4651" s="10">
        <f t="shared" si="1208"/>
        <v>0</v>
      </c>
      <c r="L4651" s="5">
        <f>SUM(G4651)*I4625</f>
        <v>0</v>
      </c>
    </row>
    <row r="4652" spans="2:13">
      <c r="B4652" s="11" t="s">
        <v>21</v>
      </c>
      <c r="C4652" s="12" t="s">
        <v>16</v>
      </c>
      <c r="D4652" s="28"/>
      <c r="E4652" s="28"/>
      <c r="F4652" s="28"/>
      <c r="G4652" s="22">
        <f>SUM(G4648:G4649)</f>
        <v>0</v>
      </c>
      <c r="H4652" s="15">
        <v>37.42</v>
      </c>
      <c r="I4652" s="10">
        <f t="shared" si="1208"/>
        <v>0</v>
      </c>
      <c r="M4652" s="5">
        <f>SUM(G4652)*I4625</f>
        <v>0</v>
      </c>
    </row>
    <row r="4653" spans="2:13">
      <c r="B4653" s="11" t="s">
        <v>13</v>
      </c>
      <c r="C4653" s="12" t="s">
        <v>17</v>
      </c>
      <c r="D4653" s="28"/>
      <c r="E4653" s="28"/>
      <c r="F4653" s="28"/>
      <c r="G4653" s="34"/>
      <c r="H4653" s="15">
        <v>37.42</v>
      </c>
      <c r="I4653" s="10">
        <f t="shared" si="1208"/>
        <v>0</v>
      </c>
      <c r="L4653" s="5">
        <f>SUM(G4653)*I4625</f>
        <v>0</v>
      </c>
    </row>
    <row r="4654" spans="2:13">
      <c r="B4654" s="11" t="s">
        <v>12</v>
      </c>
      <c r="C4654" s="12"/>
      <c r="D4654" s="28"/>
      <c r="E4654" s="28"/>
      <c r="F4654" s="28"/>
      <c r="G4654" s="10"/>
      <c r="H4654" s="15">
        <v>37.42</v>
      </c>
      <c r="I4654" s="10">
        <f t="shared" si="1208"/>
        <v>0</v>
      </c>
    </row>
    <row r="4655" spans="2:13">
      <c r="B4655" s="11" t="s">
        <v>11</v>
      </c>
      <c r="C4655" s="12"/>
      <c r="D4655" s="28"/>
      <c r="E4655" s="28"/>
      <c r="F4655" s="28"/>
      <c r="G4655" s="10">
        <v>1</v>
      </c>
      <c r="H4655" s="15">
        <f>SUM(I4627:I4654)*0.01</f>
        <v>0</v>
      </c>
      <c r="I4655" s="10">
        <f>SUM(G4655*H4655)</f>
        <v>0</v>
      </c>
    </row>
    <row r="4656" spans="2:13" s="2" customFormat="1" ht="13.6">
      <c r="B4656" s="8" t="s">
        <v>10</v>
      </c>
      <c r="D4656" s="27"/>
      <c r="E4656" s="27"/>
      <c r="F4656" s="27"/>
      <c r="G4656" s="6">
        <f>SUM(G4650:G4653)</f>
        <v>0</v>
      </c>
      <c r="H4656" s="14"/>
      <c r="I4656" s="6">
        <f>SUM(I4627:I4655)</f>
        <v>0</v>
      </c>
      <c r="J4656" s="6">
        <f>SUM(I4656)*I4625</f>
        <v>0</v>
      </c>
      <c r="K4656" s="6">
        <f>SUM(K4650:K4655)</f>
        <v>0</v>
      </c>
      <c r="L4656" s="6">
        <f t="shared" ref="L4656" si="1209">SUM(L4650:L4655)</f>
        <v>0</v>
      </c>
      <c r="M4656" s="6">
        <f t="shared" ref="M4656" si="1210">SUM(M4650:M4655)</f>
        <v>0</v>
      </c>
    </row>
    <row r="4657" spans="1:13" ht="15.65">
      <c r="A4657" s="3" t="s">
        <v>9</v>
      </c>
      <c r="B4657" s="78">
        <f>'JMS SHEDULE OF WORKS'!D83</f>
        <v>0</v>
      </c>
      <c r="D4657" s="26">
        <f>'JMS SHEDULE OF WORKS'!F83</f>
        <v>0</v>
      </c>
      <c r="F4657" s="79">
        <f>'JMS SHEDULE OF WORKS'!I83</f>
        <v>0</v>
      </c>
      <c r="H4657" s="13" t="s">
        <v>22</v>
      </c>
      <c r="I4657" s="24">
        <f>'JMS SHEDULE OF WORKS'!G83</f>
        <v>0</v>
      </c>
    </row>
    <row r="4658" spans="1:13" s="2" customFormat="1" ht="13.6">
      <c r="A4658" s="77" t="str">
        <f>'JMS SHEDULE OF WORKS'!A83</f>
        <v>6897/81</v>
      </c>
      <c r="B4658" s="8" t="s">
        <v>3</v>
      </c>
      <c r="C4658" s="2" t="s">
        <v>4</v>
      </c>
      <c r="D4658" s="27" t="s">
        <v>5</v>
      </c>
      <c r="E4658" s="27" t="s">
        <v>5</v>
      </c>
      <c r="F4658" s="27" t="s">
        <v>23</v>
      </c>
      <c r="G4658" s="6" t="s">
        <v>6</v>
      </c>
      <c r="H4658" s="14" t="s">
        <v>7</v>
      </c>
      <c r="I4658" s="6" t="s">
        <v>8</v>
      </c>
      <c r="J4658" s="6"/>
      <c r="K4658" s="6" t="s">
        <v>18</v>
      </c>
      <c r="L4658" s="6" t="s">
        <v>19</v>
      </c>
      <c r="M4658" s="6" t="s">
        <v>20</v>
      </c>
    </row>
    <row r="4659" spans="1:13">
      <c r="A4659" s="30" t="s">
        <v>24</v>
      </c>
      <c r="B4659" s="11"/>
      <c r="C4659" s="12"/>
      <c r="D4659" s="28"/>
      <c r="E4659" s="28"/>
      <c r="F4659" s="28">
        <f t="shared" ref="F4659:F4664" si="1211">SUM(D4659*E4659)</f>
        <v>0</v>
      </c>
      <c r="G4659" s="10"/>
      <c r="H4659" s="15"/>
      <c r="I4659" s="10">
        <f t="shared" ref="I4659:I4664" si="1212">SUM(F4659*G4659)*H4659</f>
        <v>0</v>
      </c>
    </row>
    <row r="4660" spans="1:13">
      <c r="A4660" s="30" t="s">
        <v>24</v>
      </c>
      <c r="B4660" s="11"/>
      <c r="C4660" s="12"/>
      <c r="D4660" s="28"/>
      <c r="E4660" s="28"/>
      <c r="F4660" s="28">
        <f t="shared" si="1211"/>
        <v>0</v>
      </c>
      <c r="G4660" s="10"/>
      <c r="H4660" s="15"/>
      <c r="I4660" s="10">
        <f t="shared" si="1212"/>
        <v>0</v>
      </c>
    </row>
    <row r="4661" spans="1:13">
      <c r="A4661" s="30" t="s">
        <v>24</v>
      </c>
      <c r="B4661" s="11"/>
      <c r="C4661" s="12"/>
      <c r="D4661" s="28"/>
      <c r="E4661" s="28"/>
      <c r="F4661" s="28">
        <f t="shared" si="1211"/>
        <v>0</v>
      </c>
      <c r="G4661" s="10"/>
      <c r="H4661" s="15"/>
      <c r="I4661" s="10">
        <f t="shared" si="1212"/>
        <v>0</v>
      </c>
    </row>
    <row r="4662" spans="1:13">
      <c r="A4662" s="31" t="s">
        <v>25</v>
      </c>
      <c r="B4662" s="11"/>
      <c r="C4662" s="12"/>
      <c r="D4662" s="28"/>
      <c r="E4662" s="28"/>
      <c r="F4662" s="28">
        <f t="shared" si="1211"/>
        <v>0</v>
      </c>
      <c r="G4662" s="10"/>
      <c r="H4662" s="15"/>
      <c r="I4662" s="10">
        <f t="shared" si="1212"/>
        <v>0</v>
      </c>
    </row>
    <row r="4663" spans="1:13">
      <c r="A4663" s="31" t="s">
        <v>25</v>
      </c>
      <c r="B4663" s="11"/>
      <c r="C4663" s="12"/>
      <c r="D4663" s="28"/>
      <c r="E4663" s="28"/>
      <c r="F4663" s="28">
        <f t="shared" si="1211"/>
        <v>0</v>
      </c>
      <c r="G4663" s="10"/>
      <c r="H4663" s="15"/>
      <c r="I4663" s="10">
        <f t="shared" si="1212"/>
        <v>0</v>
      </c>
    </row>
    <row r="4664" spans="1:13">
      <c r="A4664" s="31" t="s">
        <v>25</v>
      </c>
      <c r="B4664" s="11"/>
      <c r="C4664" s="12"/>
      <c r="D4664" s="28"/>
      <c r="E4664" s="28"/>
      <c r="F4664" s="28">
        <f t="shared" si="1211"/>
        <v>0</v>
      </c>
      <c r="G4664" s="10"/>
      <c r="H4664" s="15"/>
      <c r="I4664" s="10">
        <f t="shared" si="1212"/>
        <v>0</v>
      </c>
    </row>
    <row r="4665" spans="1:13">
      <c r="A4665" s="31" t="s">
        <v>39</v>
      </c>
      <c r="B4665" s="11"/>
      <c r="C4665" s="12"/>
      <c r="D4665" s="28"/>
      <c r="E4665" s="28"/>
      <c r="F4665" s="28"/>
      <c r="G4665" s="10"/>
      <c r="H4665" s="15"/>
      <c r="I4665" s="10">
        <f t="shared" ref="I4665:I4667" si="1213">SUM(G4665*H4665)</f>
        <v>0</v>
      </c>
    </row>
    <row r="4666" spans="1:13">
      <c r="A4666" s="31" t="s">
        <v>39</v>
      </c>
      <c r="B4666" s="11"/>
      <c r="C4666" s="12"/>
      <c r="D4666" s="28"/>
      <c r="E4666" s="28"/>
      <c r="F4666" s="28"/>
      <c r="G4666" s="10"/>
      <c r="H4666" s="15"/>
      <c r="I4666" s="10">
        <f t="shared" si="1213"/>
        <v>0</v>
      </c>
    </row>
    <row r="4667" spans="1:13">
      <c r="A4667" s="31" t="s">
        <v>39</v>
      </c>
      <c r="B4667" s="11"/>
      <c r="C4667" s="12"/>
      <c r="D4667" s="28"/>
      <c r="E4667" s="28"/>
      <c r="F4667" s="28"/>
      <c r="G4667" s="10"/>
      <c r="H4667" s="15"/>
      <c r="I4667" s="10">
        <f t="shared" si="1213"/>
        <v>0</v>
      </c>
    </row>
    <row r="4668" spans="1:13">
      <c r="A4668" s="32" t="s">
        <v>28</v>
      </c>
      <c r="B4668" s="11"/>
      <c r="C4668" s="12"/>
      <c r="D4668" s="28"/>
      <c r="E4668" s="28"/>
      <c r="F4668" s="28"/>
      <c r="G4668" s="10"/>
      <c r="H4668" s="15"/>
      <c r="I4668" s="10">
        <f t="shared" ref="I4668:I4686" si="1214">SUM(G4668*H4668)</f>
        <v>0</v>
      </c>
    </row>
    <row r="4669" spans="1:13">
      <c r="A4669" s="32" t="s">
        <v>28</v>
      </c>
      <c r="B4669" s="11"/>
      <c r="C4669" s="12"/>
      <c r="D4669" s="28"/>
      <c r="E4669" s="28"/>
      <c r="F4669" s="28"/>
      <c r="G4669" s="10"/>
      <c r="H4669" s="15"/>
      <c r="I4669" s="10">
        <f t="shared" si="1214"/>
        <v>0</v>
      </c>
    </row>
    <row r="4670" spans="1:13">
      <c r="A4670" s="32" t="s">
        <v>28</v>
      </c>
      <c r="B4670" s="11"/>
      <c r="C4670" s="12"/>
      <c r="D4670" s="28"/>
      <c r="E4670" s="28"/>
      <c r="F4670" s="28"/>
      <c r="G4670" s="10"/>
      <c r="H4670" s="15"/>
      <c r="I4670" s="10">
        <f t="shared" si="1214"/>
        <v>0</v>
      </c>
    </row>
    <row r="4671" spans="1:13">
      <c r="A4671" t="s">
        <v>26</v>
      </c>
      <c r="B4671" s="11"/>
      <c r="C4671" s="12"/>
      <c r="D4671" s="28"/>
      <c r="E4671" s="28"/>
      <c r="F4671" s="28"/>
      <c r="G4671" s="33">
        <v>0.1</v>
      </c>
      <c r="H4671" s="15">
        <f>SUM(I4668:I4670)</f>
        <v>0</v>
      </c>
      <c r="I4671" s="10">
        <f t="shared" si="1214"/>
        <v>0</v>
      </c>
    </row>
    <row r="4672" spans="1:13">
      <c r="B4672" s="11" t="s">
        <v>27</v>
      </c>
      <c r="C4672" s="12"/>
      <c r="D4672" s="28"/>
      <c r="E4672" s="28"/>
      <c r="F4672" s="28"/>
      <c r="G4672" s="10"/>
      <c r="H4672" s="15"/>
      <c r="I4672" s="10">
        <f t="shared" si="1214"/>
        <v>0</v>
      </c>
    </row>
    <row r="4673" spans="2:13">
      <c r="B4673" s="11" t="s">
        <v>13</v>
      </c>
      <c r="C4673" s="12" t="s">
        <v>14</v>
      </c>
      <c r="D4673" s="28" t="s">
        <v>29</v>
      </c>
      <c r="E4673" s="28"/>
      <c r="F4673" s="28">
        <f>SUM(G4659:G4661)</f>
        <v>0</v>
      </c>
      <c r="G4673" s="34">
        <f>SUM(F4673)/20</f>
        <v>0</v>
      </c>
      <c r="H4673" s="23"/>
      <c r="I4673" s="10">
        <f t="shared" si="1214"/>
        <v>0</v>
      </c>
    </row>
    <row r="4674" spans="2:13">
      <c r="B4674" s="11" t="s">
        <v>13</v>
      </c>
      <c r="C4674" s="12" t="s">
        <v>14</v>
      </c>
      <c r="D4674" s="28" t="s">
        <v>30</v>
      </c>
      <c r="E4674" s="28"/>
      <c r="F4674" s="28">
        <f>SUM(G4662:G4664)</f>
        <v>0</v>
      </c>
      <c r="G4674" s="34">
        <f>SUM(F4674)/10</f>
        <v>0</v>
      </c>
      <c r="H4674" s="23"/>
      <c r="I4674" s="10">
        <f t="shared" si="1214"/>
        <v>0</v>
      </c>
    </row>
    <row r="4675" spans="2:13">
      <c r="B4675" s="11" t="s">
        <v>13</v>
      </c>
      <c r="C4675" s="12" t="s">
        <v>14</v>
      </c>
      <c r="D4675" s="28" t="s">
        <v>60</v>
      </c>
      <c r="E4675" s="28"/>
      <c r="F4675" s="81"/>
      <c r="G4675" s="34">
        <f>SUM(F4675)*0.25</f>
        <v>0</v>
      </c>
      <c r="H4675" s="23"/>
      <c r="I4675" s="10">
        <f t="shared" si="1214"/>
        <v>0</v>
      </c>
    </row>
    <row r="4676" spans="2:13">
      <c r="B4676" s="11" t="s">
        <v>13</v>
      </c>
      <c r="C4676" s="12" t="s">
        <v>14</v>
      </c>
      <c r="D4676" s="28"/>
      <c r="E4676" s="28"/>
      <c r="F4676" s="28"/>
      <c r="G4676" s="34"/>
      <c r="H4676" s="23"/>
      <c r="I4676" s="10">
        <f t="shared" si="1214"/>
        <v>0</v>
      </c>
    </row>
    <row r="4677" spans="2:13">
      <c r="B4677" s="11" t="s">
        <v>13</v>
      </c>
      <c r="C4677" s="12" t="s">
        <v>15</v>
      </c>
      <c r="D4677" s="28"/>
      <c r="E4677" s="28"/>
      <c r="F4677" s="28"/>
      <c r="G4677" s="34"/>
      <c r="H4677" s="23"/>
      <c r="I4677" s="10">
        <f t="shared" si="1214"/>
        <v>0</v>
      </c>
    </row>
    <row r="4678" spans="2:13">
      <c r="B4678" s="11" t="s">
        <v>13</v>
      </c>
      <c r="C4678" s="12" t="s">
        <v>15</v>
      </c>
      <c r="D4678" s="28"/>
      <c r="E4678" s="28"/>
      <c r="F4678" s="28"/>
      <c r="G4678" s="34"/>
      <c r="H4678" s="23"/>
      <c r="I4678" s="10">
        <f t="shared" si="1214"/>
        <v>0</v>
      </c>
    </row>
    <row r="4679" spans="2:13">
      <c r="B4679" s="11" t="s">
        <v>13</v>
      </c>
      <c r="C4679" s="12" t="s">
        <v>15</v>
      </c>
      <c r="D4679" s="28"/>
      <c r="E4679" s="28"/>
      <c r="F4679" s="28"/>
      <c r="G4679" s="34"/>
      <c r="H4679" s="23"/>
      <c r="I4679" s="10">
        <f t="shared" si="1214"/>
        <v>0</v>
      </c>
    </row>
    <row r="4680" spans="2:13">
      <c r="B4680" s="11" t="s">
        <v>13</v>
      </c>
      <c r="C4680" s="12" t="s">
        <v>16</v>
      </c>
      <c r="D4680" s="28"/>
      <c r="E4680" s="28"/>
      <c r="F4680" s="28"/>
      <c r="G4680" s="34"/>
      <c r="H4680" s="23"/>
      <c r="I4680" s="10">
        <f t="shared" si="1214"/>
        <v>0</v>
      </c>
    </row>
    <row r="4681" spans="2:13">
      <c r="B4681" s="11" t="s">
        <v>13</v>
      </c>
      <c r="C4681" s="12" t="s">
        <v>16</v>
      </c>
      <c r="D4681" s="28"/>
      <c r="E4681" s="28"/>
      <c r="F4681" s="28"/>
      <c r="G4681" s="34"/>
      <c r="H4681" s="23"/>
      <c r="I4681" s="10">
        <f t="shared" si="1214"/>
        <v>0</v>
      </c>
    </row>
    <row r="4682" spans="2:13">
      <c r="B4682" s="11" t="s">
        <v>21</v>
      </c>
      <c r="C4682" s="12" t="s">
        <v>14</v>
      </c>
      <c r="D4682" s="28"/>
      <c r="E4682" s="28"/>
      <c r="F4682" s="28"/>
      <c r="G4682" s="22">
        <f>SUM(G4673:G4676)</f>
        <v>0</v>
      </c>
      <c r="H4682" s="15">
        <v>37.42</v>
      </c>
      <c r="I4682" s="10">
        <f t="shared" si="1214"/>
        <v>0</v>
      </c>
      <c r="K4682" s="5">
        <f>SUM(G4682)*I4657</f>
        <v>0</v>
      </c>
    </row>
    <row r="4683" spans="2:13">
      <c r="B4683" s="11" t="s">
        <v>21</v>
      </c>
      <c r="C4683" s="12" t="s">
        <v>15</v>
      </c>
      <c r="D4683" s="28"/>
      <c r="E4683" s="28"/>
      <c r="F4683" s="28"/>
      <c r="G4683" s="22">
        <f>SUM(G4677:G4679)</f>
        <v>0</v>
      </c>
      <c r="H4683" s="15">
        <v>37.42</v>
      </c>
      <c r="I4683" s="10">
        <f t="shared" si="1214"/>
        <v>0</v>
      </c>
      <c r="L4683" s="5">
        <f>SUM(G4683)*I4657</f>
        <v>0</v>
      </c>
    </row>
    <row r="4684" spans="2:13">
      <c r="B4684" s="11" t="s">
        <v>21</v>
      </c>
      <c r="C4684" s="12" t="s">
        <v>16</v>
      </c>
      <c r="D4684" s="28"/>
      <c r="E4684" s="28"/>
      <c r="F4684" s="28"/>
      <c r="G4684" s="22">
        <f>SUM(G4680:G4681)</f>
        <v>0</v>
      </c>
      <c r="H4684" s="15">
        <v>37.42</v>
      </c>
      <c r="I4684" s="10">
        <f t="shared" si="1214"/>
        <v>0</v>
      </c>
      <c r="M4684" s="5">
        <f>SUM(G4684)*I4657</f>
        <v>0</v>
      </c>
    </row>
    <row r="4685" spans="2:13">
      <c r="B4685" s="11" t="s">
        <v>13</v>
      </c>
      <c r="C4685" s="12" t="s">
        <v>17</v>
      </c>
      <c r="D4685" s="28"/>
      <c r="E4685" s="28"/>
      <c r="F4685" s="28"/>
      <c r="G4685" s="34"/>
      <c r="H4685" s="15">
        <v>37.42</v>
      </c>
      <c r="I4685" s="10">
        <f t="shared" si="1214"/>
        <v>0</v>
      </c>
      <c r="L4685" s="5">
        <f>SUM(G4685)*I4657</f>
        <v>0</v>
      </c>
    </row>
    <row r="4686" spans="2:13">
      <c r="B4686" s="11" t="s">
        <v>12</v>
      </c>
      <c r="C4686" s="12"/>
      <c r="D4686" s="28"/>
      <c r="E4686" s="28"/>
      <c r="F4686" s="28"/>
      <c r="G4686" s="10"/>
      <c r="H4686" s="15">
        <v>37.42</v>
      </c>
      <c r="I4686" s="10">
        <f t="shared" si="1214"/>
        <v>0</v>
      </c>
    </row>
    <row r="4687" spans="2:13">
      <c r="B4687" s="11" t="s">
        <v>11</v>
      </c>
      <c r="C4687" s="12"/>
      <c r="D4687" s="28"/>
      <c r="E4687" s="28"/>
      <c r="F4687" s="28"/>
      <c r="G4687" s="10">
        <v>1</v>
      </c>
      <c r="H4687" s="15">
        <f>SUM(I4659:I4686)*0.01</f>
        <v>0</v>
      </c>
      <c r="I4687" s="10">
        <f>SUM(G4687*H4687)</f>
        <v>0</v>
      </c>
    </row>
    <row r="4688" spans="2:13" s="2" customFormat="1" ht="13.6">
      <c r="B4688" s="8" t="s">
        <v>10</v>
      </c>
      <c r="D4688" s="27"/>
      <c r="E4688" s="27"/>
      <c r="F4688" s="27"/>
      <c r="G4688" s="6">
        <f>SUM(G4682:G4685)</f>
        <v>0</v>
      </c>
      <c r="H4688" s="14"/>
      <c r="I4688" s="6">
        <f>SUM(I4659:I4687)</f>
        <v>0</v>
      </c>
      <c r="J4688" s="6">
        <f>SUM(I4688)*I4657</f>
        <v>0</v>
      </c>
      <c r="K4688" s="6">
        <f>SUM(K4682:K4687)</f>
        <v>0</v>
      </c>
      <c r="L4688" s="6">
        <f t="shared" ref="L4688" si="1215">SUM(L4682:L4687)</f>
        <v>0</v>
      </c>
      <c r="M4688" s="6">
        <f t="shared" ref="M4688" si="1216">SUM(M4682:M4687)</f>
        <v>0</v>
      </c>
    </row>
    <row r="4689" spans="1:13" ht="15.65">
      <c r="A4689" s="3" t="s">
        <v>9</v>
      </c>
      <c r="B4689" s="78">
        <f>'JMS SHEDULE OF WORKS'!D84</f>
        <v>0</v>
      </c>
      <c r="D4689" s="26">
        <f>'JMS SHEDULE OF WORKS'!F84</f>
        <v>0</v>
      </c>
      <c r="F4689" s="79">
        <f>'JMS SHEDULE OF WORKS'!I84</f>
        <v>0</v>
      </c>
      <c r="H4689" s="13" t="s">
        <v>22</v>
      </c>
      <c r="I4689" s="24">
        <f>'JMS SHEDULE OF WORKS'!G84</f>
        <v>0</v>
      </c>
    </row>
    <row r="4690" spans="1:13" s="2" customFormat="1" ht="13.6">
      <c r="A4690" s="77" t="str">
        <f>'JMS SHEDULE OF WORKS'!A84</f>
        <v>6897/82</v>
      </c>
      <c r="B4690" s="8" t="s">
        <v>3</v>
      </c>
      <c r="C4690" s="2" t="s">
        <v>4</v>
      </c>
      <c r="D4690" s="27" t="s">
        <v>5</v>
      </c>
      <c r="E4690" s="27" t="s">
        <v>5</v>
      </c>
      <c r="F4690" s="27" t="s">
        <v>23</v>
      </c>
      <c r="G4690" s="6" t="s">
        <v>6</v>
      </c>
      <c r="H4690" s="14" t="s">
        <v>7</v>
      </c>
      <c r="I4690" s="6" t="s">
        <v>8</v>
      </c>
      <c r="J4690" s="6"/>
      <c r="K4690" s="6" t="s">
        <v>18</v>
      </c>
      <c r="L4690" s="6" t="s">
        <v>19</v>
      </c>
      <c r="M4690" s="6" t="s">
        <v>20</v>
      </c>
    </row>
    <row r="4691" spans="1:13">
      <c r="A4691" s="30" t="s">
        <v>24</v>
      </c>
      <c r="B4691" s="11"/>
      <c r="C4691" s="12"/>
      <c r="D4691" s="28"/>
      <c r="E4691" s="28"/>
      <c r="F4691" s="28">
        <f t="shared" ref="F4691:F4696" si="1217">SUM(D4691*E4691)</f>
        <v>0</v>
      </c>
      <c r="G4691" s="10"/>
      <c r="H4691" s="15"/>
      <c r="I4691" s="10">
        <f t="shared" ref="I4691:I4696" si="1218">SUM(F4691*G4691)*H4691</f>
        <v>0</v>
      </c>
    </row>
    <row r="4692" spans="1:13">
      <c r="A4692" s="30" t="s">
        <v>24</v>
      </c>
      <c r="B4692" s="11"/>
      <c r="C4692" s="12"/>
      <c r="D4692" s="28"/>
      <c r="E4692" s="28"/>
      <c r="F4692" s="28">
        <f t="shared" si="1217"/>
        <v>0</v>
      </c>
      <c r="G4692" s="10"/>
      <c r="H4692" s="15"/>
      <c r="I4692" s="10">
        <f t="shared" si="1218"/>
        <v>0</v>
      </c>
    </row>
    <row r="4693" spans="1:13">
      <c r="A4693" s="30" t="s">
        <v>24</v>
      </c>
      <c r="B4693" s="11"/>
      <c r="C4693" s="12"/>
      <c r="D4693" s="28"/>
      <c r="E4693" s="28"/>
      <c r="F4693" s="28">
        <f t="shared" si="1217"/>
        <v>0</v>
      </c>
      <c r="G4693" s="10"/>
      <c r="H4693" s="15"/>
      <c r="I4693" s="10">
        <f t="shared" si="1218"/>
        <v>0</v>
      </c>
    </row>
    <row r="4694" spans="1:13">
      <c r="A4694" s="31" t="s">
        <v>25</v>
      </c>
      <c r="B4694" s="11"/>
      <c r="C4694" s="12"/>
      <c r="D4694" s="28"/>
      <c r="E4694" s="28"/>
      <c r="F4694" s="28">
        <f t="shared" si="1217"/>
        <v>0</v>
      </c>
      <c r="G4694" s="10"/>
      <c r="H4694" s="15"/>
      <c r="I4694" s="10">
        <f t="shared" si="1218"/>
        <v>0</v>
      </c>
    </row>
    <row r="4695" spans="1:13">
      <c r="A4695" s="31" t="s">
        <v>25</v>
      </c>
      <c r="B4695" s="11"/>
      <c r="C4695" s="12"/>
      <c r="D4695" s="28"/>
      <c r="E4695" s="28"/>
      <c r="F4695" s="28">
        <f t="shared" si="1217"/>
        <v>0</v>
      </c>
      <c r="G4695" s="10"/>
      <c r="H4695" s="15"/>
      <c r="I4695" s="10">
        <f t="shared" si="1218"/>
        <v>0</v>
      </c>
    </row>
    <row r="4696" spans="1:13">
      <c r="A4696" s="31" t="s">
        <v>25</v>
      </c>
      <c r="B4696" s="11"/>
      <c r="C4696" s="12"/>
      <c r="D4696" s="28"/>
      <c r="E4696" s="28"/>
      <c r="F4696" s="28">
        <f t="shared" si="1217"/>
        <v>0</v>
      </c>
      <c r="G4696" s="10"/>
      <c r="H4696" s="15"/>
      <c r="I4696" s="10">
        <f t="shared" si="1218"/>
        <v>0</v>
      </c>
    </row>
    <row r="4697" spans="1:13">
      <c r="A4697" s="31" t="s">
        <v>39</v>
      </c>
      <c r="B4697" s="11"/>
      <c r="C4697" s="12"/>
      <c r="D4697" s="28"/>
      <c r="E4697" s="28"/>
      <c r="F4697" s="28"/>
      <c r="G4697" s="10"/>
      <c r="H4697" s="15"/>
      <c r="I4697" s="10">
        <f t="shared" ref="I4697:I4699" si="1219">SUM(G4697*H4697)</f>
        <v>0</v>
      </c>
    </row>
    <row r="4698" spans="1:13">
      <c r="A4698" s="31" t="s">
        <v>39</v>
      </c>
      <c r="B4698" s="11"/>
      <c r="C4698" s="12"/>
      <c r="D4698" s="28"/>
      <c r="E4698" s="28"/>
      <c r="F4698" s="28"/>
      <c r="G4698" s="10"/>
      <c r="H4698" s="15"/>
      <c r="I4698" s="10">
        <f t="shared" si="1219"/>
        <v>0</v>
      </c>
    </row>
    <row r="4699" spans="1:13">
      <c r="A4699" s="31" t="s">
        <v>39</v>
      </c>
      <c r="B4699" s="11"/>
      <c r="C4699" s="12"/>
      <c r="D4699" s="28"/>
      <c r="E4699" s="28"/>
      <c r="F4699" s="28"/>
      <c r="G4699" s="10"/>
      <c r="H4699" s="15"/>
      <c r="I4699" s="10">
        <f t="shared" si="1219"/>
        <v>0</v>
      </c>
    </row>
    <row r="4700" spans="1:13">
      <c r="A4700" s="32" t="s">
        <v>28</v>
      </c>
      <c r="B4700" s="11"/>
      <c r="C4700" s="12"/>
      <c r="D4700" s="28"/>
      <c r="E4700" s="28"/>
      <c r="F4700" s="28"/>
      <c r="G4700" s="10"/>
      <c r="H4700" s="15"/>
      <c r="I4700" s="10">
        <f t="shared" ref="I4700:I4718" si="1220">SUM(G4700*H4700)</f>
        <v>0</v>
      </c>
    </row>
    <row r="4701" spans="1:13">
      <c r="A4701" s="32" t="s">
        <v>28</v>
      </c>
      <c r="B4701" s="11"/>
      <c r="C4701" s="12"/>
      <c r="D4701" s="28"/>
      <c r="E4701" s="28"/>
      <c r="F4701" s="28"/>
      <c r="G4701" s="10"/>
      <c r="H4701" s="15"/>
      <c r="I4701" s="10">
        <f t="shared" si="1220"/>
        <v>0</v>
      </c>
    </row>
    <row r="4702" spans="1:13">
      <c r="A4702" s="32" t="s">
        <v>28</v>
      </c>
      <c r="B4702" s="11"/>
      <c r="C4702" s="12"/>
      <c r="D4702" s="28"/>
      <c r="E4702" s="28"/>
      <c r="F4702" s="28"/>
      <c r="G4702" s="10"/>
      <c r="H4702" s="15"/>
      <c r="I4702" s="10">
        <f t="shared" si="1220"/>
        <v>0</v>
      </c>
    </row>
    <row r="4703" spans="1:13">
      <c r="A4703" t="s">
        <v>26</v>
      </c>
      <c r="B4703" s="11"/>
      <c r="C4703" s="12"/>
      <c r="D4703" s="28"/>
      <c r="E4703" s="28"/>
      <c r="F4703" s="28"/>
      <c r="G4703" s="33">
        <v>0.1</v>
      </c>
      <c r="H4703" s="15">
        <f>SUM(I4700:I4702)</f>
        <v>0</v>
      </c>
      <c r="I4703" s="10">
        <f t="shared" si="1220"/>
        <v>0</v>
      </c>
    </row>
    <row r="4704" spans="1:13">
      <c r="B4704" s="11" t="s">
        <v>27</v>
      </c>
      <c r="C4704" s="12"/>
      <c r="D4704" s="28"/>
      <c r="E4704" s="28"/>
      <c r="F4704" s="28"/>
      <c r="G4704" s="10"/>
      <c r="H4704" s="15"/>
      <c r="I4704" s="10">
        <f t="shared" si="1220"/>
        <v>0</v>
      </c>
    </row>
    <row r="4705" spans="2:13">
      <c r="B4705" s="11" t="s">
        <v>13</v>
      </c>
      <c r="C4705" s="12" t="s">
        <v>14</v>
      </c>
      <c r="D4705" s="28" t="s">
        <v>29</v>
      </c>
      <c r="E4705" s="28"/>
      <c r="F4705" s="28">
        <f>SUM(G4691:G4693)</f>
        <v>0</v>
      </c>
      <c r="G4705" s="34">
        <f>SUM(F4705)/20</f>
        <v>0</v>
      </c>
      <c r="H4705" s="23"/>
      <c r="I4705" s="10">
        <f t="shared" si="1220"/>
        <v>0</v>
      </c>
    </row>
    <row r="4706" spans="2:13">
      <c r="B4706" s="11" t="s">
        <v>13</v>
      </c>
      <c r="C4706" s="12" t="s">
        <v>14</v>
      </c>
      <c r="D4706" s="28" t="s">
        <v>30</v>
      </c>
      <c r="E4706" s="28"/>
      <c r="F4706" s="28">
        <f>SUM(G4694:G4696)</f>
        <v>0</v>
      </c>
      <c r="G4706" s="34">
        <f>SUM(F4706)/10</f>
        <v>0</v>
      </c>
      <c r="H4706" s="23"/>
      <c r="I4706" s="10">
        <f t="shared" si="1220"/>
        <v>0</v>
      </c>
    </row>
    <row r="4707" spans="2:13">
      <c r="B4707" s="11" t="s">
        <v>13</v>
      </c>
      <c r="C4707" s="12" t="s">
        <v>14</v>
      </c>
      <c r="D4707" s="28" t="s">
        <v>60</v>
      </c>
      <c r="E4707" s="28"/>
      <c r="F4707" s="81"/>
      <c r="G4707" s="34">
        <f>SUM(F4707)*0.25</f>
        <v>0</v>
      </c>
      <c r="H4707" s="23"/>
      <c r="I4707" s="10">
        <f t="shared" si="1220"/>
        <v>0</v>
      </c>
    </row>
    <row r="4708" spans="2:13">
      <c r="B4708" s="11" t="s">
        <v>13</v>
      </c>
      <c r="C4708" s="12" t="s">
        <v>14</v>
      </c>
      <c r="D4708" s="28"/>
      <c r="E4708" s="28"/>
      <c r="F4708" s="28"/>
      <c r="G4708" s="34"/>
      <c r="H4708" s="23"/>
      <c r="I4708" s="10">
        <f t="shared" si="1220"/>
        <v>0</v>
      </c>
    </row>
    <row r="4709" spans="2:13">
      <c r="B4709" s="11" t="s">
        <v>13</v>
      </c>
      <c r="C4709" s="12" t="s">
        <v>15</v>
      </c>
      <c r="D4709" s="28"/>
      <c r="E4709" s="28"/>
      <c r="F4709" s="28"/>
      <c r="G4709" s="34"/>
      <c r="H4709" s="23"/>
      <c r="I4709" s="10">
        <f t="shared" si="1220"/>
        <v>0</v>
      </c>
    </row>
    <row r="4710" spans="2:13">
      <c r="B4710" s="11" t="s">
        <v>13</v>
      </c>
      <c r="C4710" s="12" t="s">
        <v>15</v>
      </c>
      <c r="D4710" s="28"/>
      <c r="E4710" s="28"/>
      <c r="F4710" s="28"/>
      <c r="G4710" s="34"/>
      <c r="H4710" s="23"/>
      <c r="I4710" s="10">
        <f t="shared" si="1220"/>
        <v>0</v>
      </c>
    </row>
    <row r="4711" spans="2:13">
      <c r="B4711" s="11" t="s">
        <v>13</v>
      </c>
      <c r="C4711" s="12" t="s">
        <v>15</v>
      </c>
      <c r="D4711" s="28"/>
      <c r="E4711" s="28"/>
      <c r="F4711" s="28"/>
      <c r="G4711" s="34"/>
      <c r="H4711" s="23"/>
      <c r="I4711" s="10">
        <f t="shared" si="1220"/>
        <v>0</v>
      </c>
    </row>
    <row r="4712" spans="2:13">
      <c r="B4712" s="11" t="s">
        <v>13</v>
      </c>
      <c r="C4712" s="12" t="s">
        <v>16</v>
      </c>
      <c r="D4712" s="28"/>
      <c r="E4712" s="28"/>
      <c r="F4712" s="28"/>
      <c r="G4712" s="34"/>
      <c r="H4712" s="23"/>
      <c r="I4712" s="10">
        <f t="shared" si="1220"/>
        <v>0</v>
      </c>
    </row>
    <row r="4713" spans="2:13">
      <c r="B4713" s="11" t="s">
        <v>13</v>
      </c>
      <c r="C4713" s="12" t="s">
        <v>16</v>
      </c>
      <c r="D4713" s="28"/>
      <c r="E4713" s="28"/>
      <c r="F4713" s="28"/>
      <c r="G4713" s="34"/>
      <c r="H4713" s="23"/>
      <c r="I4713" s="10">
        <f t="shared" si="1220"/>
        <v>0</v>
      </c>
    </row>
    <row r="4714" spans="2:13">
      <c r="B4714" s="11" t="s">
        <v>21</v>
      </c>
      <c r="C4714" s="12" t="s">
        <v>14</v>
      </c>
      <c r="D4714" s="28"/>
      <c r="E4714" s="28"/>
      <c r="F4714" s="28"/>
      <c r="G4714" s="22">
        <f>SUM(G4705:G4708)</f>
        <v>0</v>
      </c>
      <c r="H4714" s="15">
        <v>37.42</v>
      </c>
      <c r="I4714" s="10">
        <f t="shared" si="1220"/>
        <v>0</v>
      </c>
      <c r="K4714" s="5">
        <f>SUM(G4714)*I4689</f>
        <v>0</v>
      </c>
    </row>
    <row r="4715" spans="2:13">
      <c r="B4715" s="11" t="s">
        <v>21</v>
      </c>
      <c r="C4715" s="12" t="s">
        <v>15</v>
      </c>
      <c r="D4715" s="28"/>
      <c r="E4715" s="28"/>
      <c r="F4715" s="28"/>
      <c r="G4715" s="22">
        <f>SUM(G4709:G4711)</f>
        <v>0</v>
      </c>
      <c r="H4715" s="15">
        <v>37.42</v>
      </c>
      <c r="I4715" s="10">
        <f t="shared" si="1220"/>
        <v>0</v>
      </c>
      <c r="L4715" s="5">
        <f>SUM(G4715)*I4689</f>
        <v>0</v>
      </c>
    </row>
    <row r="4716" spans="2:13">
      <c r="B4716" s="11" t="s">
        <v>21</v>
      </c>
      <c r="C4716" s="12" t="s">
        <v>16</v>
      </c>
      <c r="D4716" s="28"/>
      <c r="E4716" s="28"/>
      <c r="F4716" s="28"/>
      <c r="G4716" s="22">
        <f>SUM(G4712:G4713)</f>
        <v>0</v>
      </c>
      <c r="H4716" s="15">
        <v>37.42</v>
      </c>
      <c r="I4716" s="10">
        <f t="shared" si="1220"/>
        <v>0</v>
      </c>
      <c r="M4716" s="5">
        <f>SUM(G4716)*I4689</f>
        <v>0</v>
      </c>
    </row>
    <row r="4717" spans="2:13">
      <c r="B4717" s="11" t="s">
        <v>13</v>
      </c>
      <c r="C4717" s="12" t="s">
        <v>17</v>
      </c>
      <c r="D4717" s="28"/>
      <c r="E4717" s="28"/>
      <c r="F4717" s="28"/>
      <c r="G4717" s="34"/>
      <c r="H4717" s="15">
        <v>37.42</v>
      </c>
      <c r="I4717" s="10">
        <f t="shared" si="1220"/>
        <v>0</v>
      </c>
      <c r="L4717" s="5">
        <f>SUM(G4717)*I4689</f>
        <v>0</v>
      </c>
    </row>
    <row r="4718" spans="2:13">
      <c r="B4718" s="11" t="s">
        <v>12</v>
      </c>
      <c r="C4718" s="12"/>
      <c r="D4718" s="28"/>
      <c r="E4718" s="28"/>
      <c r="F4718" s="28"/>
      <c r="G4718" s="10"/>
      <c r="H4718" s="15">
        <v>37.42</v>
      </c>
      <c r="I4718" s="10">
        <f t="shared" si="1220"/>
        <v>0</v>
      </c>
    </row>
    <row r="4719" spans="2:13">
      <c r="B4719" s="11" t="s">
        <v>11</v>
      </c>
      <c r="C4719" s="12"/>
      <c r="D4719" s="28"/>
      <c r="E4719" s="28"/>
      <c r="F4719" s="28"/>
      <c r="G4719" s="10">
        <v>1</v>
      </c>
      <c r="H4719" s="15">
        <f>SUM(I4691:I4718)*0.01</f>
        <v>0</v>
      </c>
      <c r="I4719" s="10">
        <f>SUM(G4719*H4719)</f>
        <v>0</v>
      </c>
    </row>
    <row r="4720" spans="2:13" s="2" customFormat="1" ht="13.6">
      <c r="B4720" s="8" t="s">
        <v>10</v>
      </c>
      <c r="D4720" s="27"/>
      <c r="E4720" s="27"/>
      <c r="F4720" s="27"/>
      <c r="G4720" s="6">
        <f>SUM(G4714:G4717)</f>
        <v>0</v>
      </c>
      <c r="H4720" s="14"/>
      <c r="I4720" s="6">
        <f>SUM(I4691:I4719)</f>
        <v>0</v>
      </c>
      <c r="J4720" s="6">
        <f>SUM(I4720)*I4689</f>
        <v>0</v>
      </c>
      <c r="K4720" s="6">
        <f>SUM(K4714:K4719)</f>
        <v>0</v>
      </c>
      <c r="L4720" s="6">
        <f t="shared" ref="L4720" si="1221">SUM(L4714:L4719)</f>
        <v>0</v>
      </c>
      <c r="M4720" s="6">
        <f t="shared" ref="M4720" si="1222">SUM(M4714:M4719)</f>
        <v>0</v>
      </c>
    </row>
    <row r="4721" spans="1:13" ht="15.65">
      <c r="A4721" s="3" t="s">
        <v>9</v>
      </c>
      <c r="B4721" s="78">
        <f>'JMS SHEDULE OF WORKS'!D85</f>
        <v>0</v>
      </c>
      <c r="D4721" s="26">
        <f>'JMS SHEDULE OF WORKS'!F85</f>
        <v>0</v>
      </c>
      <c r="F4721" s="79">
        <f>'JMS SHEDULE OF WORKS'!I85</f>
        <v>0</v>
      </c>
      <c r="H4721" s="13" t="s">
        <v>22</v>
      </c>
      <c r="I4721" s="24">
        <f>'JMS SHEDULE OF WORKS'!G85</f>
        <v>0</v>
      </c>
    </row>
    <row r="4722" spans="1:13" s="2" customFormat="1" ht="13.6">
      <c r="A4722" s="77" t="str">
        <f>'JMS SHEDULE OF WORKS'!A85</f>
        <v>6897/83</v>
      </c>
      <c r="B4722" s="8" t="s">
        <v>3</v>
      </c>
      <c r="C4722" s="2" t="s">
        <v>4</v>
      </c>
      <c r="D4722" s="27" t="s">
        <v>5</v>
      </c>
      <c r="E4722" s="27" t="s">
        <v>5</v>
      </c>
      <c r="F4722" s="27" t="s">
        <v>23</v>
      </c>
      <c r="G4722" s="6" t="s">
        <v>6</v>
      </c>
      <c r="H4722" s="14" t="s">
        <v>7</v>
      </c>
      <c r="I4722" s="6" t="s">
        <v>8</v>
      </c>
      <c r="J4722" s="6"/>
      <c r="K4722" s="6" t="s">
        <v>18</v>
      </c>
      <c r="L4722" s="6" t="s">
        <v>19</v>
      </c>
      <c r="M4722" s="6" t="s">
        <v>20</v>
      </c>
    </row>
    <row r="4723" spans="1:13">
      <c r="A4723" s="30" t="s">
        <v>24</v>
      </c>
      <c r="B4723" s="11"/>
      <c r="C4723" s="12"/>
      <c r="D4723" s="28"/>
      <c r="E4723" s="28"/>
      <c r="F4723" s="28">
        <f t="shared" ref="F4723:F4728" si="1223">SUM(D4723*E4723)</f>
        <v>0</v>
      </c>
      <c r="G4723" s="10"/>
      <c r="H4723" s="15"/>
      <c r="I4723" s="10">
        <f t="shared" ref="I4723:I4728" si="1224">SUM(F4723*G4723)*H4723</f>
        <v>0</v>
      </c>
    </row>
    <row r="4724" spans="1:13">
      <c r="A4724" s="30" t="s">
        <v>24</v>
      </c>
      <c r="B4724" s="11"/>
      <c r="C4724" s="12"/>
      <c r="D4724" s="28"/>
      <c r="E4724" s="28"/>
      <c r="F4724" s="28">
        <f t="shared" si="1223"/>
        <v>0</v>
      </c>
      <c r="G4724" s="10"/>
      <c r="H4724" s="15"/>
      <c r="I4724" s="10">
        <f t="shared" si="1224"/>
        <v>0</v>
      </c>
    </row>
    <row r="4725" spans="1:13">
      <c r="A4725" s="30" t="s">
        <v>24</v>
      </c>
      <c r="B4725" s="11"/>
      <c r="C4725" s="12"/>
      <c r="D4725" s="28"/>
      <c r="E4725" s="28"/>
      <c r="F4725" s="28">
        <f t="shared" si="1223"/>
        <v>0</v>
      </c>
      <c r="G4725" s="10"/>
      <c r="H4725" s="15"/>
      <c r="I4725" s="10">
        <f t="shared" si="1224"/>
        <v>0</v>
      </c>
    </row>
    <row r="4726" spans="1:13">
      <c r="A4726" s="31" t="s">
        <v>25</v>
      </c>
      <c r="B4726" s="11"/>
      <c r="C4726" s="12"/>
      <c r="D4726" s="28"/>
      <c r="E4726" s="28"/>
      <c r="F4726" s="28">
        <f t="shared" si="1223"/>
        <v>0</v>
      </c>
      <c r="G4726" s="10"/>
      <c r="H4726" s="15"/>
      <c r="I4726" s="10">
        <f t="shared" si="1224"/>
        <v>0</v>
      </c>
    </row>
    <row r="4727" spans="1:13">
      <c r="A4727" s="31" t="s">
        <v>25</v>
      </c>
      <c r="B4727" s="11"/>
      <c r="C4727" s="12"/>
      <c r="D4727" s="28"/>
      <c r="E4727" s="28"/>
      <c r="F4727" s="28">
        <f t="shared" si="1223"/>
        <v>0</v>
      </c>
      <c r="G4727" s="10"/>
      <c r="H4727" s="15"/>
      <c r="I4727" s="10">
        <f t="shared" si="1224"/>
        <v>0</v>
      </c>
    </row>
    <row r="4728" spans="1:13">
      <c r="A4728" s="31" t="s">
        <v>25</v>
      </c>
      <c r="B4728" s="11"/>
      <c r="C4728" s="12"/>
      <c r="D4728" s="28"/>
      <c r="E4728" s="28"/>
      <c r="F4728" s="28">
        <f t="shared" si="1223"/>
        <v>0</v>
      </c>
      <c r="G4728" s="10"/>
      <c r="H4728" s="15"/>
      <c r="I4728" s="10">
        <f t="shared" si="1224"/>
        <v>0</v>
      </c>
    </row>
    <row r="4729" spans="1:13">
      <c r="A4729" s="31" t="s">
        <v>39</v>
      </c>
      <c r="B4729" s="11"/>
      <c r="C4729" s="12"/>
      <c r="D4729" s="28"/>
      <c r="E4729" s="28"/>
      <c r="F4729" s="28"/>
      <c r="G4729" s="10"/>
      <c r="H4729" s="15"/>
      <c r="I4729" s="10">
        <f t="shared" ref="I4729:I4731" si="1225">SUM(G4729*H4729)</f>
        <v>0</v>
      </c>
    </row>
    <row r="4730" spans="1:13">
      <c r="A4730" s="31" t="s">
        <v>39</v>
      </c>
      <c r="B4730" s="11"/>
      <c r="C4730" s="12"/>
      <c r="D4730" s="28"/>
      <c r="E4730" s="28"/>
      <c r="F4730" s="28"/>
      <c r="G4730" s="10"/>
      <c r="H4730" s="15"/>
      <c r="I4730" s="10">
        <f t="shared" si="1225"/>
        <v>0</v>
      </c>
    </row>
    <row r="4731" spans="1:13">
      <c r="A4731" s="31" t="s">
        <v>39</v>
      </c>
      <c r="B4731" s="11"/>
      <c r="C4731" s="12"/>
      <c r="D4731" s="28"/>
      <c r="E4731" s="28"/>
      <c r="F4731" s="28"/>
      <c r="G4731" s="10"/>
      <c r="H4731" s="15"/>
      <c r="I4731" s="10">
        <f t="shared" si="1225"/>
        <v>0</v>
      </c>
    </row>
    <row r="4732" spans="1:13">
      <c r="A4732" s="32" t="s">
        <v>28</v>
      </c>
      <c r="B4732" s="11"/>
      <c r="C4732" s="12"/>
      <c r="D4732" s="28"/>
      <c r="E4732" s="28"/>
      <c r="F4732" s="28"/>
      <c r="G4732" s="10"/>
      <c r="H4732" s="15"/>
      <c r="I4732" s="10">
        <f t="shared" ref="I4732:I4750" si="1226">SUM(G4732*H4732)</f>
        <v>0</v>
      </c>
    </row>
    <row r="4733" spans="1:13">
      <c r="A4733" s="32" t="s">
        <v>28</v>
      </c>
      <c r="B4733" s="11"/>
      <c r="C4733" s="12"/>
      <c r="D4733" s="28"/>
      <c r="E4733" s="28"/>
      <c r="F4733" s="28"/>
      <c r="G4733" s="10"/>
      <c r="H4733" s="15"/>
      <c r="I4733" s="10">
        <f t="shared" si="1226"/>
        <v>0</v>
      </c>
    </row>
    <row r="4734" spans="1:13">
      <c r="A4734" s="32" t="s">
        <v>28</v>
      </c>
      <c r="B4734" s="11"/>
      <c r="C4734" s="12"/>
      <c r="D4734" s="28"/>
      <c r="E4734" s="28"/>
      <c r="F4734" s="28"/>
      <c r="G4734" s="10"/>
      <c r="H4734" s="15"/>
      <c r="I4734" s="10">
        <f t="shared" si="1226"/>
        <v>0</v>
      </c>
    </row>
    <row r="4735" spans="1:13">
      <c r="A4735" t="s">
        <v>26</v>
      </c>
      <c r="B4735" s="11"/>
      <c r="C4735" s="12"/>
      <c r="D4735" s="28"/>
      <c r="E4735" s="28"/>
      <c r="F4735" s="28"/>
      <c r="G4735" s="33">
        <v>0.1</v>
      </c>
      <c r="H4735" s="15">
        <f>SUM(I4732:I4734)</f>
        <v>0</v>
      </c>
      <c r="I4735" s="10">
        <f t="shared" si="1226"/>
        <v>0</v>
      </c>
    </row>
    <row r="4736" spans="1:13">
      <c r="B4736" s="11" t="s">
        <v>27</v>
      </c>
      <c r="C4736" s="12"/>
      <c r="D4736" s="28"/>
      <c r="E4736" s="28"/>
      <c r="F4736" s="28"/>
      <c r="G4736" s="10"/>
      <c r="H4736" s="15"/>
      <c r="I4736" s="10">
        <f t="shared" si="1226"/>
        <v>0</v>
      </c>
    </row>
    <row r="4737" spans="2:13">
      <c r="B4737" s="11" t="s">
        <v>13</v>
      </c>
      <c r="C4737" s="12" t="s">
        <v>14</v>
      </c>
      <c r="D4737" s="28" t="s">
        <v>29</v>
      </c>
      <c r="E4737" s="28"/>
      <c r="F4737" s="28">
        <f>SUM(G4723:G4725)</f>
        <v>0</v>
      </c>
      <c r="G4737" s="34">
        <f>SUM(F4737)/20</f>
        <v>0</v>
      </c>
      <c r="H4737" s="23"/>
      <c r="I4737" s="10">
        <f t="shared" si="1226"/>
        <v>0</v>
      </c>
    </row>
    <row r="4738" spans="2:13">
      <c r="B4738" s="11" t="s">
        <v>13</v>
      </c>
      <c r="C4738" s="12" t="s">
        <v>14</v>
      </c>
      <c r="D4738" s="28" t="s">
        <v>30</v>
      </c>
      <c r="E4738" s="28"/>
      <c r="F4738" s="28">
        <f>SUM(G4726:G4728)</f>
        <v>0</v>
      </c>
      <c r="G4738" s="34">
        <f>SUM(F4738)/10</f>
        <v>0</v>
      </c>
      <c r="H4738" s="23"/>
      <c r="I4738" s="10">
        <f t="shared" si="1226"/>
        <v>0</v>
      </c>
    </row>
    <row r="4739" spans="2:13">
      <c r="B4739" s="11" t="s">
        <v>13</v>
      </c>
      <c r="C4739" s="12" t="s">
        <v>14</v>
      </c>
      <c r="D4739" s="28" t="s">
        <v>60</v>
      </c>
      <c r="E4739" s="28"/>
      <c r="F4739" s="81"/>
      <c r="G4739" s="34">
        <f>SUM(F4739)*0.25</f>
        <v>0</v>
      </c>
      <c r="H4739" s="23"/>
      <c r="I4739" s="10">
        <f t="shared" si="1226"/>
        <v>0</v>
      </c>
    </row>
    <row r="4740" spans="2:13">
      <c r="B4740" s="11" t="s">
        <v>13</v>
      </c>
      <c r="C4740" s="12" t="s">
        <v>14</v>
      </c>
      <c r="D4740" s="28"/>
      <c r="E4740" s="28"/>
      <c r="F4740" s="28"/>
      <c r="G4740" s="34"/>
      <c r="H4740" s="23"/>
      <c r="I4740" s="10">
        <f t="shared" si="1226"/>
        <v>0</v>
      </c>
    </row>
    <row r="4741" spans="2:13">
      <c r="B4741" s="11" t="s">
        <v>13</v>
      </c>
      <c r="C4741" s="12" t="s">
        <v>15</v>
      </c>
      <c r="D4741" s="28"/>
      <c r="E4741" s="28"/>
      <c r="F4741" s="28"/>
      <c r="G4741" s="34"/>
      <c r="H4741" s="23"/>
      <c r="I4741" s="10">
        <f t="shared" si="1226"/>
        <v>0</v>
      </c>
    </row>
    <row r="4742" spans="2:13">
      <c r="B4742" s="11" t="s">
        <v>13</v>
      </c>
      <c r="C4742" s="12" t="s">
        <v>15</v>
      </c>
      <c r="D4742" s="28"/>
      <c r="E4742" s="28"/>
      <c r="F4742" s="28"/>
      <c r="G4742" s="34"/>
      <c r="H4742" s="23"/>
      <c r="I4742" s="10">
        <f t="shared" si="1226"/>
        <v>0</v>
      </c>
    </row>
    <row r="4743" spans="2:13">
      <c r="B4743" s="11" t="s">
        <v>13</v>
      </c>
      <c r="C4743" s="12" t="s">
        <v>15</v>
      </c>
      <c r="D4743" s="28"/>
      <c r="E4743" s="28"/>
      <c r="F4743" s="28"/>
      <c r="G4743" s="34"/>
      <c r="H4743" s="23"/>
      <c r="I4743" s="10">
        <f t="shared" si="1226"/>
        <v>0</v>
      </c>
    </row>
    <row r="4744" spans="2:13">
      <c r="B4744" s="11" t="s">
        <v>13</v>
      </c>
      <c r="C4744" s="12" t="s">
        <v>16</v>
      </c>
      <c r="D4744" s="28"/>
      <c r="E4744" s="28"/>
      <c r="F4744" s="28"/>
      <c r="G4744" s="34"/>
      <c r="H4744" s="23"/>
      <c r="I4744" s="10">
        <f t="shared" si="1226"/>
        <v>0</v>
      </c>
    </row>
    <row r="4745" spans="2:13">
      <c r="B4745" s="11" t="s">
        <v>13</v>
      </c>
      <c r="C4745" s="12" t="s">
        <v>16</v>
      </c>
      <c r="D4745" s="28"/>
      <c r="E4745" s="28"/>
      <c r="F4745" s="28"/>
      <c r="G4745" s="34"/>
      <c r="H4745" s="23"/>
      <c r="I4745" s="10">
        <f t="shared" si="1226"/>
        <v>0</v>
      </c>
    </row>
    <row r="4746" spans="2:13">
      <c r="B4746" s="11" t="s">
        <v>21</v>
      </c>
      <c r="C4746" s="12" t="s">
        <v>14</v>
      </c>
      <c r="D4746" s="28"/>
      <c r="E4746" s="28"/>
      <c r="F4746" s="28"/>
      <c r="G4746" s="22">
        <f>SUM(G4737:G4740)</f>
        <v>0</v>
      </c>
      <c r="H4746" s="15">
        <v>37.42</v>
      </c>
      <c r="I4746" s="10">
        <f t="shared" si="1226"/>
        <v>0</v>
      </c>
      <c r="K4746" s="5">
        <f>SUM(G4746)*I4721</f>
        <v>0</v>
      </c>
    </row>
    <row r="4747" spans="2:13">
      <c r="B4747" s="11" t="s">
        <v>21</v>
      </c>
      <c r="C4747" s="12" t="s">
        <v>15</v>
      </c>
      <c r="D4747" s="28"/>
      <c r="E4747" s="28"/>
      <c r="F4747" s="28"/>
      <c r="G4747" s="22">
        <f>SUM(G4741:G4743)</f>
        <v>0</v>
      </c>
      <c r="H4747" s="15">
        <v>37.42</v>
      </c>
      <c r="I4747" s="10">
        <f t="shared" si="1226"/>
        <v>0</v>
      </c>
      <c r="L4747" s="5">
        <f>SUM(G4747)*I4721</f>
        <v>0</v>
      </c>
    </row>
    <row r="4748" spans="2:13">
      <c r="B4748" s="11" t="s">
        <v>21</v>
      </c>
      <c r="C4748" s="12" t="s">
        <v>16</v>
      </c>
      <c r="D4748" s="28"/>
      <c r="E4748" s="28"/>
      <c r="F4748" s="28"/>
      <c r="G4748" s="22">
        <f>SUM(G4744:G4745)</f>
        <v>0</v>
      </c>
      <c r="H4748" s="15">
        <v>37.42</v>
      </c>
      <c r="I4748" s="10">
        <f t="shared" si="1226"/>
        <v>0</v>
      </c>
      <c r="M4748" s="5">
        <f>SUM(G4748)*I4721</f>
        <v>0</v>
      </c>
    </row>
    <row r="4749" spans="2:13">
      <c r="B4749" s="11" t="s">
        <v>13</v>
      </c>
      <c r="C4749" s="12" t="s">
        <v>17</v>
      </c>
      <c r="D4749" s="28"/>
      <c r="E4749" s="28"/>
      <c r="F4749" s="28"/>
      <c r="G4749" s="34"/>
      <c r="H4749" s="15">
        <v>37.42</v>
      </c>
      <c r="I4749" s="10">
        <f t="shared" si="1226"/>
        <v>0</v>
      </c>
      <c r="L4749" s="5">
        <f>SUM(G4749)*I4721</f>
        <v>0</v>
      </c>
    </row>
    <row r="4750" spans="2:13">
      <c r="B4750" s="11" t="s">
        <v>12</v>
      </c>
      <c r="C4750" s="12"/>
      <c r="D4750" s="28"/>
      <c r="E4750" s="28"/>
      <c r="F4750" s="28"/>
      <c r="G4750" s="10"/>
      <c r="H4750" s="15">
        <v>37.42</v>
      </c>
      <c r="I4750" s="10">
        <f t="shared" si="1226"/>
        <v>0</v>
      </c>
    </row>
    <row r="4751" spans="2:13">
      <c r="B4751" s="11" t="s">
        <v>11</v>
      </c>
      <c r="C4751" s="12"/>
      <c r="D4751" s="28"/>
      <c r="E4751" s="28"/>
      <c r="F4751" s="28"/>
      <c r="G4751" s="10">
        <v>1</v>
      </c>
      <c r="H4751" s="15">
        <f>SUM(I4723:I4750)*0.01</f>
        <v>0</v>
      </c>
      <c r="I4751" s="10">
        <f>SUM(G4751*H4751)</f>
        <v>0</v>
      </c>
    </row>
    <row r="4752" spans="2:13" s="2" customFormat="1" ht="13.6">
      <c r="B4752" s="8" t="s">
        <v>10</v>
      </c>
      <c r="D4752" s="27"/>
      <c r="E4752" s="27"/>
      <c r="F4752" s="27"/>
      <c r="G4752" s="6">
        <f>SUM(G4746:G4749)</f>
        <v>0</v>
      </c>
      <c r="H4752" s="14"/>
      <c r="I4752" s="6">
        <f>SUM(I4723:I4751)</f>
        <v>0</v>
      </c>
      <c r="J4752" s="6">
        <f>SUM(I4752)*I4721</f>
        <v>0</v>
      </c>
      <c r="K4752" s="6">
        <f>SUM(K4746:K4751)</f>
        <v>0</v>
      </c>
      <c r="L4752" s="6">
        <f t="shared" ref="L4752" si="1227">SUM(L4746:L4751)</f>
        <v>0</v>
      </c>
      <c r="M4752" s="6">
        <f t="shared" ref="M4752" si="1228">SUM(M4746:M4751)</f>
        <v>0</v>
      </c>
    </row>
    <row r="4753" spans="1:13" ht="15.65">
      <c r="A4753" s="3" t="s">
        <v>9</v>
      </c>
      <c r="B4753" s="78">
        <f>'JMS SHEDULE OF WORKS'!D86</f>
        <v>0</v>
      </c>
      <c r="D4753" s="26">
        <f>'JMS SHEDULE OF WORKS'!F86</f>
        <v>0</v>
      </c>
      <c r="F4753" s="79">
        <f>'JMS SHEDULE OF WORKS'!I86</f>
        <v>0</v>
      </c>
      <c r="H4753" s="13" t="s">
        <v>22</v>
      </c>
      <c r="I4753" s="24">
        <f>'JMS SHEDULE OF WORKS'!G86</f>
        <v>0</v>
      </c>
    </row>
    <row r="4754" spans="1:13" s="2" customFormat="1" ht="13.6">
      <c r="A4754" s="77" t="str">
        <f>'JMS SHEDULE OF WORKS'!A86</f>
        <v>6897/84</v>
      </c>
      <c r="B4754" s="8" t="s">
        <v>3</v>
      </c>
      <c r="C4754" s="2" t="s">
        <v>4</v>
      </c>
      <c r="D4754" s="27" t="s">
        <v>5</v>
      </c>
      <c r="E4754" s="27" t="s">
        <v>5</v>
      </c>
      <c r="F4754" s="27" t="s">
        <v>23</v>
      </c>
      <c r="G4754" s="6" t="s">
        <v>6</v>
      </c>
      <c r="H4754" s="14" t="s">
        <v>7</v>
      </c>
      <c r="I4754" s="6" t="s">
        <v>8</v>
      </c>
      <c r="J4754" s="6"/>
      <c r="K4754" s="6" t="s">
        <v>18</v>
      </c>
      <c r="L4754" s="6" t="s">
        <v>19</v>
      </c>
      <c r="M4754" s="6" t="s">
        <v>20</v>
      </c>
    </row>
    <row r="4755" spans="1:13">
      <c r="A4755" s="30" t="s">
        <v>24</v>
      </c>
      <c r="B4755" s="11"/>
      <c r="C4755" s="12"/>
      <c r="D4755" s="28"/>
      <c r="E4755" s="28"/>
      <c r="F4755" s="28">
        <f t="shared" ref="F4755:F4760" si="1229">SUM(D4755*E4755)</f>
        <v>0</v>
      </c>
      <c r="G4755" s="10"/>
      <c r="H4755" s="15"/>
      <c r="I4755" s="10">
        <f t="shared" ref="I4755:I4760" si="1230">SUM(F4755*G4755)*H4755</f>
        <v>0</v>
      </c>
    </row>
    <row r="4756" spans="1:13">
      <c r="A4756" s="30" t="s">
        <v>24</v>
      </c>
      <c r="B4756" s="11"/>
      <c r="C4756" s="12"/>
      <c r="D4756" s="28"/>
      <c r="E4756" s="28"/>
      <c r="F4756" s="28">
        <f t="shared" si="1229"/>
        <v>0</v>
      </c>
      <c r="G4756" s="10"/>
      <c r="H4756" s="15"/>
      <c r="I4756" s="10">
        <f t="shared" si="1230"/>
        <v>0</v>
      </c>
    </row>
    <row r="4757" spans="1:13">
      <c r="A4757" s="30" t="s">
        <v>24</v>
      </c>
      <c r="B4757" s="11"/>
      <c r="C4757" s="12"/>
      <c r="D4757" s="28"/>
      <c r="E4757" s="28"/>
      <c r="F4757" s="28">
        <f t="shared" si="1229"/>
        <v>0</v>
      </c>
      <c r="G4757" s="10"/>
      <c r="H4757" s="15"/>
      <c r="I4757" s="10">
        <f t="shared" si="1230"/>
        <v>0</v>
      </c>
    </row>
    <row r="4758" spans="1:13">
      <c r="A4758" s="31" t="s">
        <v>25</v>
      </c>
      <c r="B4758" s="11"/>
      <c r="C4758" s="12"/>
      <c r="D4758" s="28"/>
      <c r="E4758" s="28"/>
      <c r="F4758" s="28">
        <f t="shared" si="1229"/>
        <v>0</v>
      </c>
      <c r="G4758" s="10"/>
      <c r="H4758" s="15"/>
      <c r="I4758" s="10">
        <f t="shared" si="1230"/>
        <v>0</v>
      </c>
    </row>
    <row r="4759" spans="1:13">
      <c r="A4759" s="31" t="s">
        <v>25</v>
      </c>
      <c r="B4759" s="11"/>
      <c r="C4759" s="12"/>
      <c r="D4759" s="28"/>
      <c r="E4759" s="28"/>
      <c r="F4759" s="28">
        <f t="shared" si="1229"/>
        <v>0</v>
      </c>
      <c r="G4759" s="10"/>
      <c r="H4759" s="15"/>
      <c r="I4759" s="10">
        <f t="shared" si="1230"/>
        <v>0</v>
      </c>
    </row>
    <row r="4760" spans="1:13">
      <c r="A4760" s="31" t="s">
        <v>25</v>
      </c>
      <c r="B4760" s="11"/>
      <c r="C4760" s="12"/>
      <c r="D4760" s="28"/>
      <c r="E4760" s="28"/>
      <c r="F4760" s="28">
        <f t="shared" si="1229"/>
        <v>0</v>
      </c>
      <c r="G4760" s="10"/>
      <c r="H4760" s="15"/>
      <c r="I4760" s="10">
        <f t="shared" si="1230"/>
        <v>0</v>
      </c>
    </row>
    <row r="4761" spans="1:13">
      <c r="A4761" s="31" t="s">
        <v>39</v>
      </c>
      <c r="B4761" s="11"/>
      <c r="C4761" s="12"/>
      <c r="D4761" s="28"/>
      <c r="E4761" s="28"/>
      <c r="F4761" s="28"/>
      <c r="G4761" s="10"/>
      <c r="H4761" s="15"/>
      <c r="I4761" s="10">
        <f t="shared" ref="I4761:I4763" si="1231">SUM(G4761*H4761)</f>
        <v>0</v>
      </c>
    </row>
    <row r="4762" spans="1:13">
      <c r="A4762" s="31" t="s">
        <v>39</v>
      </c>
      <c r="B4762" s="11"/>
      <c r="C4762" s="12"/>
      <c r="D4762" s="28"/>
      <c r="E4762" s="28"/>
      <c r="F4762" s="28"/>
      <c r="G4762" s="10"/>
      <c r="H4762" s="15"/>
      <c r="I4762" s="10">
        <f t="shared" si="1231"/>
        <v>0</v>
      </c>
    </row>
    <row r="4763" spans="1:13">
      <c r="A4763" s="31" t="s">
        <v>39</v>
      </c>
      <c r="B4763" s="11"/>
      <c r="C4763" s="12"/>
      <c r="D4763" s="28"/>
      <c r="E4763" s="28"/>
      <c r="F4763" s="28"/>
      <c r="G4763" s="10"/>
      <c r="H4763" s="15"/>
      <c r="I4763" s="10">
        <f t="shared" si="1231"/>
        <v>0</v>
      </c>
    </row>
    <row r="4764" spans="1:13">
      <c r="A4764" s="32" t="s">
        <v>28</v>
      </c>
      <c r="B4764" s="11"/>
      <c r="C4764" s="12"/>
      <c r="D4764" s="28"/>
      <c r="E4764" s="28"/>
      <c r="F4764" s="28"/>
      <c r="G4764" s="10"/>
      <c r="H4764" s="15"/>
      <c r="I4764" s="10">
        <f t="shared" ref="I4764:I4782" si="1232">SUM(G4764*H4764)</f>
        <v>0</v>
      </c>
    </row>
    <row r="4765" spans="1:13">
      <c r="A4765" s="32" t="s">
        <v>28</v>
      </c>
      <c r="B4765" s="11"/>
      <c r="C4765" s="12"/>
      <c r="D4765" s="28"/>
      <c r="E4765" s="28"/>
      <c r="F4765" s="28"/>
      <c r="G4765" s="10"/>
      <c r="H4765" s="15"/>
      <c r="I4765" s="10">
        <f t="shared" si="1232"/>
        <v>0</v>
      </c>
    </row>
    <row r="4766" spans="1:13">
      <c r="A4766" s="32" t="s">
        <v>28</v>
      </c>
      <c r="B4766" s="11"/>
      <c r="C4766" s="12"/>
      <c r="D4766" s="28"/>
      <c r="E4766" s="28"/>
      <c r="F4766" s="28"/>
      <c r="G4766" s="10"/>
      <c r="H4766" s="15"/>
      <c r="I4766" s="10">
        <f t="shared" si="1232"/>
        <v>0</v>
      </c>
    </row>
    <row r="4767" spans="1:13">
      <c r="A4767" t="s">
        <v>26</v>
      </c>
      <c r="B4767" s="11"/>
      <c r="C4767" s="12"/>
      <c r="D4767" s="28"/>
      <c r="E4767" s="28"/>
      <c r="F4767" s="28"/>
      <c r="G4767" s="33">
        <v>0.1</v>
      </c>
      <c r="H4767" s="15">
        <f>SUM(I4764:I4766)</f>
        <v>0</v>
      </c>
      <c r="I4767" s="10">
        <f t="shared" si="1232"/>
        <v>0</v>
      </c>
    </row>
    <row r="4768" spans="1:13">
      <c r="B4768" s="11" t="s">
        <v>27</v>
      </c>
      <c r="C4768" s="12"/>
      <c r="D4768" s="28"/>
      <c r="E4768" s="28"/>
      <c r="F4768" s="28"/>
      <c r="G4768" s="10"/>
      <c r="H4768" s="15"/>
      <c r="I4768" s="10">
        <f t="shared" si="1232"/>
        <v>0</v>
      </c>
    </row>
    <row r="4769" spans="2:13">
      <c r="B4769" s="11" t="s">
        <v>13</v>
      </c>
      <c r="C4769" s="12" t="s">
        <v>14</v>
      </c>
      <c r="D4769" s="28" t="s">
        <v>29</v>
      </c>
      <c r="E4769" s="28"/>
      <c r="F4769" s="28">
        <f>SUM(G4755:G4757)</f>
        <v>0</v>
      </c>
      <c r="G4769" s="34">
        <f>SUM(F4769)/20</f>
        <v>0</v>
      </c>
      <c r="H4769" s="23"/>
      <c r="I4769" s="10">
        <f t="shared" si="1232"/>
        <v>0</v>
      </c>
    </row>
    <row r="4770" spans="2:13">
      <c r="B4770" s="11" t="s">
        <v>13</v>
      </c>
      <c r="C4770" s="12" t="s">
        <v>14</v>
      </c>
      <c r="D4770" s="28" t="s">
        <v>30</v>
      </c>
      <c r="E4770" s="28"/>
      <c r="F4770" s="28">
        <f>SUM(G4758:G4760)</f>
        <v>0</v>
      </c>
      <c r="G4770" s="34">
        <f>SUM(F4770)/10</f>
        <v>0</v>
      </c>
      <c r="H4770" s="23"/>
      <c r="I4770" s="10">
        <f t="shared" si="1232"/>
        <v>0</v>
      </c>
    </row>
    <row r="4771" spans="2:13">
      <c r="B4771" s="11" t="s">
        <v>13</v>
      </c>
      <c r="C4771" s="12" t="s">
        <v>14</v>
      </c>
      <c r="D4771" s="28" t="s">
        <v>60</v>
      </c>
      <c r="E4771" s="28"/>
      <c r="F4771" s="81"/>
      <c r="G4771" s="34">
        <f>SUM(F4771)*0.25</f>
        <v>0</v>
      </c>
      <c r="H4771" s="23"/>
      <c r="I4771" s="10">
        <f t="shared" si="1232"/>
        <v>0</v>
      </c>
    </row>
    <row r="4772" spans="2:13">
      <c r="B4772" s="11" t="s">
        <v>13</v>
      </c>
      <c r="C4772" s="12" t="s">
        <v>14</v>
      </c>
      <c r="D4772" s="28"/>
      <c r="E4772" s="28"/>
      <c r="F4772" s="28"/>
      <c r="G4772" s="34"/>
      <c r="H4772" s="23"/>
      <c r="I4772" s="10">
        <f t="shared" si="1232"/>
        <v>0</v>
      </c>
    </row>
    <row r="4773" spans="2:13">
      <c r="B4773" s="11" t="s">
        <v>13</v>
      </c>
      <c r="C4773" s="12" t="s">
        <v>15</v>
      </c>
      <c r="D4773" s="28"/>
      <c r="E4773" s="28"/>
      <c r="F4773" s="28"/>
      <c r="G4773" s="34"/>
      <c r="H4773" s="23"/>
      <c r="I4773" s="10">
        <f t="shared" si="1232"/>
        <v>0</v>
      </c>
    </row>
    <row r="4774" spans="2:13">
      <c r="B4774" s="11" t="s">
        <v>13</v>
      </c>
      <c r="C4774" s="12" t="s">
        <v>15</v>
      </c>
      <c r="D4774" s="28"/>
      <c r="E4774" s="28"/>
      <c r="F4774" s="28"/>
      <c r="G4774" s="34"/>
      <c r="H4774" s="23"/>
      <c r="I4774" s="10">
        <f t="shared" si="1232"/>
        <v>0</v>
      </c>
    </row>
    <row r="4775" spans="2:13">
      <c r="B4775" s="11" t="s">
        <v>13</v>
      </c>
      <c r="C4775" s="12" t="s">
        <v>15</v>
      </c>
      <c r="D4775" s="28"/>
      <c r="E4775" s="28"/>
      <c r="F4775" s="28"/>
      <c r="G4775" s="34"/>
      <c r="H4775" s="23"/>
      <c r="I4775" s="10">
        <f t="shared" si="1232"/>
        <v>0</v>
      </c>
    </row>
    <row r="4776" spans="2:13">
      <c r="B4776" s="11" t="s">
        <v>13</v>
      </c>
      <c r="C4776" s="12" t="s">
        <v>16</v>
      </c>
      <c r="D4776" s="28"/>
      <c r="E4776" s="28"/>
      <c r="F4776" s="28"/>
      <c r="G4776" s="34"/>
      <c r="H4776" s="23"/>
      <c r="I4776" s="10">
        <f t="shared" si="1232"/>
        <v>0</v>
      </c>
    </row>
    <row r="4777" spans="2:13">
      <c r="B4777" s="11" t="s">
        <v>13</v>
      </c>
      <c r="C4777" s="12" t="s">
        <v>16</v>
      </c>
      <c r="D4777" s="28"/>
      <c r="E4777" s="28"/>
      <c r="F4777" s="28"/>
      <c r="G4777" s="34"/>
      <c r="H4777" s="23"/>
      <c r="I4777" s="10">
        <f t="shared" si="1232"/>
        <v>0</v>
      </c>
    </row>
    <row r="4778" spans="2:13">
      <c r="B4778" s="11" t="s">
        <v>21</v>
      </c>
      <c r="C4778" s="12" t="s">
        <v>14</v>
      </c>
      <c r="D4778" s="28"/>
      <c r="E4778" s="28"/>
      <c r="F4778" s="28"/>
      <c r="G4778" s="22">
        <f>SUM(G4769:G4772)</f>
        <v>0</v>
      </c>
      <c r="H4778" s="15">
        <v>37.42</v>
      </c>
      <c r="I4778" s="10">
        <f t="shared" si="1232"/>
        <v>0</v>
      </c>
      <c r="K4778" s="5">
        <f>SUM(G4778)*I4753</f>
        <v>0</v>
      </c>
    </row>
    <row r="4779" spans="2:13">
      <c r="B4779" s="11" t="s">
        <v>21</v>
      </c>
      <c r="C4779" s="12" t="s">
        <v>15</v>
      </c>
      <c r="D4779" s="28"/>
      <c r="E4779" s="28"/>
      <c r="F4779" s="28"/>
      <c r="G4779" s="22">
        <f>SUM(G4773:G4775)</f>
        <v>0</v>
      </c>
      <c r="H4779" s="15">
        <v>37.42</v>
      </c>
      <c r="I4779" s="10">
        <f t="shared" si="1232"/>
        <v>0</v>
      </c>
      <c r="L4779" s="5">
        <f>SUM(G4779)*I4753</f>
        <v>0</v>
      </c>
    </row>
    <row r="4780" spans="2:13">
      <c r="B4780" s="11" t="s">
        <v>21</v>
      </c>
      <c r="C4780" s="12" t="s">
        <v>16</v>
      </c>
      <c r="D4780" s="28"/>
      <c r="E4780" s="28"/>
      <c r="F4780" s="28"/>
      <c r="G4780" s="22">
        <f>SUM(G4776:G4777)</f>
        <v>0</v>
      </c>
      <c r="H4780" s="15">
        <v>37.42</v>
      </c>
      <c r="I4780" s="10">
        <f t="shared" si="1232"/>
        <v>0</v>
      </c>
      <c r="M4780" s="5">
        <f>SUM(G4780)*I4753</f>
        <v>0</v>
      </c>
    </row>
    <row r="4781" spans="2:13">
      <c r="B4781" s="11" t="s">
        <v>13</v>
      </c>
      <c r="C4781" s="12" t="s">
        <v>17</v>
      </c>
      <c r="D4781" s="28"/>
      <c r="E4781" s="28"/>
      <c r="F4781" s="28"/>
      <c r="G4781" s="34"/>
      <c r="H4781" s="15">
        <v>37.42</v>
      </c>
      <c r="I4781" s="10">
        <f t="shared" si="1232"/>
        <v>0</v>
      </c>
      <c r="L4781" s="5">
        <f>SUM(G4781)*I4753</f>
        <v>0</v>
      </c>
    </row>
    <row r="4782" spans="2:13">
      <c r="B4782" s="11" t="s">
        <v>12</v>
      </c>
      <c r="C4782" s="12"/>
      <c r="D4782" s="28"/>
      <c r="E4782" s="28"/>
      <c r="F4782" s="28"/>
      <c r="G4782" s="10"/>
      <c r="H4782" s="15">
        <v>37.42</v>
      </c>
      <c r="I4782" s="10">
        <f t="shared" si="1232"/>
        <v>0</v>
      </c>
    </row>
    <row r="4783" spans="2:13">
      <c r="B4783" s="11" t="s">
        <v>11</v>
      </c>
      <c r="C4783" s="12"/>
      <c r="D4783" s="28"/>
      <c r="E4783" s="28"/>
      <c r="F4783" s="28"/>
      <c r="G4783" s="10">
        <v>1</v>
      </c>
      <c r="H4783" s="15">
        <f>SUM(I4755:I4782)*0.01</f>
        <v>0</v>
      </c>
      <c r="I4783" s="10">
        <f>SUM(G4783*H4783)</f>
        <v>0</v>
      </c>
    </row>
    <row r="4784" spans="2:13" s="2" customFormat="1" ht="13.6">
      <c r="B4784" s="8" t="s">
        <v>10</v>
      </c>
      <c r="D4784" s="27"/>
      <c r="E4784" s="27"/>
      <c r="F4784" s="27"/>
      <c r="G4784" s="6">
        <f>SUM(G4778:G4781)</f>
        <v>0</v>
      </c>
      <c r="H4784" s="14"/>
      <c r="I4784" s="6">
        <f>SUM(I4755:I4783)</f>
        <v>0</v>
      </c>
      <c r="J4784" s="6">
        <f>SUM(I4784)*I4753</f>
        <v>0</v>
      </c>
      <c r="K4784" s="6">
        <f>SUM(K4778:K4783)</f>
        <v>0</v>
      </c>
      <c r="L4784" s="6">
        <f t="shared" ref="L4784" si="1233">SUM(L4778:L4783)</f>
        <v>0</v>
      </c>
      <c r="M4784" s="6">
        <f t="shared" ref="M4784" si="1234">SUM(M4778:M4783)</f>
        <v>0</v>
      </c>
    </row>
    <row r="4785" spans="1:13" ht="15.65">
      <c r="A4785" s="3" t="s">
        <v>9</v>
      </c>
      <c r="B4785" s="78">
        <f>'JMS SHEDULE OF WORKS'!D87</f>
        <v>0</v>
      </c>
      <c r="D4785" s="26">
        <f>'JMS SHEDULE OF WORKS'!F87</f>
        <v>0</v>
      </c>
      <c r="F4785" s="79">
        <f>'JMS SHEDULE OF WORKS'!I87</f>
        <v>0</v>
      </c>
      <c r="H4785" s="13" t="s">
        <v>22</v>
      </c>
      <c r="I4785" s="24">
        <f>'JMS SHEDULE OF WORKS'!G87</f>
        <v>0</v>
      </c>
    </row>
    <row r="4786" spans="1:13" s="2" customFormat="1" ht="13.6">
      <c r="A4786" s="77" t="str">
        <f>'JMS SHEDULE OF WORKS'!A87</f>
        <v>6897/85</v>
      </c>
      <c r="B4786" s="8" t="s">
        <v>3</v>
      </c>
      <c r="C4786" s="2" t="s">
        <v>4</v>
      </c>
      <c r="D4786" s="27" t="s">
        <v>5</v>
      </c>
      <c r="E4786" s="27" t="s">
        <v>5</v>
      </c>
      <c r="F4786" s="27" t="s">
        <v>23</v>
      </c>
      <c r="G4786" s="6" t="s">
        <v>6</v>
      </c>
      <c r="H4786" s="14" t="s">
        <v>7</v>
      </c>
      <c r="I4786" s="6" t="s">
        <v>8</v>
      </c>
      <c r="J4786" s="6"/>
      <c r="K4786" s="6" t="s">
        <v>18</v>
      </c>
      <c r="L4786" s="6" t="s">
        <v>19</v>
      </c>
      <c r="M4786" s="6" t="s">
        <v>20</v>
      </c>
    </row>
    <row r="4787" spans="1:13">
      <c r="A4787" s="30" t="s">
        <v>24</v>
      </c>
      <c r="B4787" s="11"/>
      <c r="C4787" s="12"/>
      <c r="D4787" s="28"/>
      <c r="E4787" s="28"/>
      <c r="F4787" s="28">
        <f t="shared" ref="F4787:F4792" si="1235">SUM(D4787*E4787)</f>
        <v>0</v>
      </c>
      <c r="G4787" s="10"/>
      <c r="H4787" s="15"/>
      <c r="I4787" s="10">
        <f t="shared" ref="I4787:I4792" si="1236">SUM(F4787*G4787)*H4787</f>
        <v>0</v>
      </c>
    </row>
    <row r="4788" spans="1:13">
      <c r="A4788" s="30" t="s">
        <v>24</v>
      </c>
      <c r="B4788" s="11"/>
      <c r="C4788" s="12"/>
      <c r="D4788" s="28"/>
      <c r="E4788" s="28"/>
      <c r="F4788" s="28">
        <f t="shared" si="1235"/>
        <v>0</v>
      </c>
      <c r="G4788" s="10"/>
      <c r="H4788" s="15"/>
      <c r="I4788" s="10">
        <f t="shared" si="1236"/>
        <v>0</v>
      </c>
    </row>
    <row r="4789" spans="1:13">
      <c r="A4789" s="30" t="s">
        <v>24</v>
      </c>
      <c r="B4789" s="11"/>
      <c r="C4789" s="12"/>
      <c r="D4789" s="28"/>
      <c r="E4789" s="28"/>
      <c r="F4789" s="28">
        <f t="shared" si="1235"/>
        <v>0</v>
      </c>
      <c r="G4789" s="10"/>
      <c r="H4789" s="15"/>
      <c r="I4789" s="10">
        <f t="shared" si="1236"/>
        <v>0</v>
      </c>
    </row>
    <row r="4790" spans="1:13">
      <c r="A4790" s="31" t="s">
        <v>25</v>
      </c>
      <c r="B4790" s="11"/>
      <c r="C4790" s="12"/>
      <c r="D4790" s="28"/>
      <c r="E4790" s="28"/>
      <c r="F4790" s="28">
        <f t="shared" si="1235"/>
        <v>0</v>
      </c>
      <c r="G4790" s="10"/>
      <c r="H4790" s="15"/>
      <c r="I4790" s="10">
        <f t="shared" si="1236"/>
        <v>0</v>
      </c>
    </row>
    <row r="4791" spans="1:13">
      <c r="A4791" s="31" t="s">
        <v>25</v>
      </c>
      <c r="B4791" s="11"/>
      <c r="C4791" s="12"/>
      <c r="D4791" s="28"/>
      <c r="E4791" s="28"/>
      <c r="F4791" s="28">
        <f t="shared" si="1235"/>
        <v>0</v>
      </c>
      <c r="G4791" s="10"/>
      <c r="H4791" s="15"/>
      <c r="I4791" s="10">
        <f t="shared" si="1236"/>
        <v>0</v>
      </c>
    </row>
    <row r="4792" spans="1:13">
      <c r="A4792" s="31" t="s">
        <v>25</v>
      </c>
      <c r="B4792" s="11"/>
      <c r="C4792" s="12"/>
      <c r="D4792" s="28"/>
      <c r="E4792" s="28"/>
      <c r="F4792" s="28">
        <f t="shared" si="1235"/>
        <v>0</v>
      </c>
      <c r="G4792" s="10"/>
      <c r="H4792" s="15"/>
      <c r="I4792" s="10">
        <f t="shared" si="1236"/>
        <v>0</v>
      </c>
    </row>
    <row r="4793" spans="1:13">
      <c r="A4793" s="31" t="s">
        <v>39</v>
      </c>
      <c r="B4793" s="11"/>
      <c r="C4793" s="12"/>
      <c r="D4793" s="28"/>
      <c r="E4793" s="28"/>
      <c r="F4793" s="28"/>
      <c r="G4793" s="10"/>
      <c r="H4793" s="15"/>
      <c r="I4793" s="10">
        <f t="shared" ref="I4793:I4795" si="1237">SUM(G4793*H4793)</f>
        <v>0</v>
      </c>
    </row>
    <row r="4794" spans="1:13">
      <c r="A4794" s="31" t="s">
        <v>39</v>
      </c>
      <c r="B4794" s="11"/>
      <c r="C4794" s="12"/>
      <c r="D4794" s="28"/>
      <c r="E4794" s="28"/>
      <c r="F4794" s="28"/>
      <c r="G4794" s="10"/>
      <c r="H4794" s="15"/>
      <c r="I4794" s="10">
        <f t="shared" si="1237"/>
        <v>0</v>
      </c>
    </row>
    <row r="4795" spans="1:13">
      <c r="A4795" s="31" t="s">
        <v>39</v>
      </c>
      <c r="B4795" s="11"/>
      <c r="C4795" s="12"/>
      <c r="D4795" s="28"/>
      <c r="E4795" s="28"/>
      <c r="F4795" s="28"/>
      <c r="G4795" s="10"/>
      <c r="H4795" s="15"/>
      <c r="I4795" s="10">
        <f t="shared" si="1237"/>
        <v>0</v>
      </c>
    </row>
    <row r="4796" spans="1:13">
      <c r="A4796" s="32" t="s">
        <v>28</v>
      </c>
      <c r="B4796" s="11"/>
      <c r="C4796" s="12"/>
      <c r="D4796" s="28"/>
      <c r="E4796" s="28"/>
      <c r="F4796" s="28"/>
      <c r="G4796" s="10"/>
      <c r="H4796" s="15"/>
      <c r="I4796" s="10">
        <f t="shared" ref="I4796:I4814" si="1238">SUM(G4796*H4796)</f>
        <v>0</v>
      </c>
    </row>
    <row r="4797" spans="1:13">
      <c r="A4797" s="32" t="s">
        <v>28</v>
      </c>
      <c r="B4797" s="11"/>
      <c r="C4797" s="12"/>
      <c r="D4797" s="28"/>
      <c r="E4797" s="28"/>
      <c r="F4797" s="28"/>
      <c r="G4797" s="10"/>
      <c r="H4797" s="15"/>
      <c r="I4797" s="10">
        <f t="shared" si="1238"/>
        <v>0</v>
      </c>
    </row>
    <row r="4798" spans="1:13">
      <c r="A4798" s="32" t="s">
        <v>28</v>
      </c>
      <c r="B4798" s="11"/>
      <c r="C4798" s="12"/>
      <c r="D4798" s="28"/>
      <c r="E4798" s="28"/>
      <c r="F4798" s="28"/>
      <c r="G4798" s="10"/>
      <c r="H4798" s="15"/>
      <c r="I4798" s="10">
        <f t="shared" si="1238"/>
        <v>0</v>
      </c>
    </row>
    <row r="4799" spans="1:13">
      <c r="A4799" t="s">
        <v>26</v>
      </c>
      <c r="B4799" s="11"/>
      <c r="C4799" s="12"/>
      <c r="D4799" s="28"/>
      <c r="E4799" s="28"/>
      <c r="F4799" s="28"/>
      <c r="G4799" s="33">
        <v>0.1</v>
      </c>
      <c r="H4799" s="15">
        <f>SUM(I4796:I4798)</f>
        <v>0</v>
      </c>
      <c r="I4799" s="10">
        <f t="shared" si="1238"/>
        <v>0</v>
      </c>
    </row>
    <row r="4800" spans="1:13">
      <c r="B4800" s="11" t="s">
        <v>27</v>
      </c>
      <c r="C4800" s="12"/>
      <c r="D4800" s="28"/>
      <c r="E4800" s="28"/>
      <c r="F4800" s="28"/>
      <c r="G4800" s="10"/>
      <c r="H4800" s="15"/>
      <c r="I4800" s="10">
        <f t="shared" si="1238"/>
        <v>0</v>
      </c>
    </row>
    <row r="4801" spans="2:13">
      <c r="B4801" s="11" t="s">
        <v>13</v>
      </c>
      <c r="C4801" s="12" t="s">
        <v>14</v>
      </c>
      <c r="D4801" s="28" t="s">
        <v>29</v>
      </c>
      <c r="E4801" s="28"/>
      <c r="F4801" s="28">
        <f>SUM(G4787:G4789)</f>
        <v>0</v>
      </c>
      <c r="G4801" s="34">
        <f>SUM(F4801)/20</f>
        <v>0</v>
      </c>
      <c r="H4801" s="23"/>
      <c r="I4801" s="10">
        <f t="shared" si="1238"/>
        <v>0</v>
      </c>
    </row>
    <row r="4802" spans="2:13">
      <c r="B4802" s="11" t="s">
        <v>13</v>
      </c>
      <c r="C4802" s="12" t="s">
        <v>14</v>
      </c>
      <c r="D4802" s="28" t="s">
        <v>30</v>
      </c>
      <c r="E4802" s="28"/>
      <c r="F4802" s="28">
        <f>SUM(G4790:G4792)</f>
        <v>0</v>
      </c>
      <c r="G4802" s="34">
        <f>SUM(F4802)/10</f>
        <v>0</v>
      </c>
      <c r="H4802" s="23"/>
      <c r="I4802" s="10">
        <f t="shared" si="1238"/>
        <v>0</v>
      </c>
    </row>
    <row r="4803" spans="2:13">
      <c r="B4803" s="11" t="s">
        <v>13</v>
      </c>
      <c r="C4803" s="12" t="s">
        <v>14</v>
      </c>
      <c r="D4803" s="28" t="s">
        <v>60</v>
      </c>
      <c r="E4803" s="28"/>
      <c r="F4803" s="81"/>
      <c r="G4803" s="34">
        <f>SUM(F4803)*0.25</f>
        <v>0</v>
      </c>
      <c r="H4803" s="23"/>
      <c r="I4803" s="10">
        <f t="shared" si="1238"/>
        <v>0</v>
      </c>
    </row>
    <row r="4804" spans="2:13">
      <c r="B4804" s="11" t="s">
        <v>13</v>
      </c>
      <c r="C4804" s="12" t="s">
        <v>14</v>
      </c>
      <c r="D4804" s="28"/>
      <c r="E4804" s="28"/>
      <c r="F4804" s="28"/>
      <c r="G4804" s="34"/>
      <c r="H4804" s="23"/>
      <c r="I4804" s="10">
        <f t="shared" si="1238"/>
        <v>0</v>
      </c>
    </row>
    <row r="4805" spans="2:13">
      <c r="B4805" s="11" t="s">
        <v>13</v>
      </c>
      <c r="C4805" s="12" t="s">
        <v>15</v>
      </c>
      <c r="D4805" s="28"/>
      <c r="E4805" s="28"/>
      <c r="F4805" s="28"/>
      <c r="G4805" s="34"/>
      <c r="H4805" s="23"/>
      <c r="I4805" s="10">
        <f t="shared" si="1238"/>
        <v>0</v>
      </c>
    </row>
    <row r="4806" spans="2:13">
      <c r="B4806" s="11" t="s">
        <v>13</v>
      </c>
      <c r="C4806" s="12" t="s">
        <v>15</v>
      </c>
      <c r="D4806" s="28"/>
      <c r="E4806" s="28"/>
      <c r="F4806" s="28"/>
      <c r="G4806" s="34"/>
      <c r="H4806" s="23"/>
      <c r="I4806" s="10">
        <f t="shared" si="1238"/>
        <v>0</v>
      </c>
    </row>
    <row r="4807" spans="2:13">
      <c r="B4807" s="11" t="s">
        <v>13</v>
      </c>
      <c r="C4807" s="12" t="s">
        <v>15</v>
      </c>
      <c r="D4807" s="28"/>
      <c r="E4807" s="28"/>
      <c r="F4807" s="28"/>
      <c r="G4807" s="34"/>
      <c r="H4807" s="23"/>
      <c r="I4807" s="10">
        <f t="shared" si="1238"/>
        <v>0</v>
      </c>
    </row>
    <row r="4808" spans="2:13">
      <c r="B4808" s="11" t="s">
        <v>13</v>
      </c>
      <c r="C4808" s="12" t="s">
        <v>16</v>
      </c>
      <c r="D4808" s="28"/>
      <c r="E4808" s="28"/>
      <c r="F4808" s="28"/>
      <c r="G4808" s="34"/>
      <c r="H4808" s="23"/>
      <c r="I4808" s="10">
        <f t="shared" si="1238"/>
        <v>0</v>
      </c>
    </row>
    <row r="4809" spans="2:13">
      <c r="B4809" s="11" t="s">
        <v>13</v>
      </c>
      <c r="C4809" s="12" t="s">
        <v>16</v>
      </c>
      <c r="D4809" s="28"/>
      <c r="E4809" s="28"/>
      <c r="F4809" s="28"/>
      <c r="G4809" s="34"/>
      <c r="H4809" s="23"/>
      <c r="I4809" s="10">
        <f t="shared" si="1238"/>
        <v>0</v>
      </c>
    </row>
    <row r="4810" spans="2:13">
      <c r="B4810" s="11" t="s">
        <v>21</v>
      </c>
      <c r="C4810" s="12" t="s">
        <v>14</v>
      </c>
      <c r="D4810" s="28"/>
      <c r="E4810" s="28"/>
      <c r="F4810" s="28"/>
      <c r="G4810" s="22">
        <f>SUM(G4801:G4804)</f>
        <v>0</v>
      </c>
      <c r="H4810" s="15">
        <v>37.42</v>
      </c>
      <c r="I4810" s="10">
        <f t="shared" si="1238"/>
        <v>0</v>
      </c>
      <c r="K4810" s="5">
        <f>SUM(G4810)*I4785</f>
        <v>0</v>
      </c>
    </row>
    <row r="4811" spans="2:13">
      <c r="B4811" s="11" t="s">
        <v>21</v>
      </c>
      <c r="C4811" s="12" t="s">
        <v>15</v>
      </c>
      <c r="D4811" s="28"/>
      <c r="E4811" s="28"/>
      <c r="F4811" s="28"/>
      <c r="G4811" s="22">
        <f>SUM(G4805:G4807)</f>
        <v>0</v>
      </c>
      <c r="H4811" s="15">
        <v>37.42</v>
      </c>
      <c r="I4811" s="10">
        <f t="shared" si="1238"/>
        <v>0</v>
      </c>
      <c r="L4811" s="5">
        <f>SUM(G4811)*I4785</f>
        <v>0</v>
      </c>
    </row>
    <row r="4812" spans="2:13">
      <c r="B4812" s="11" t="s">
        <v>21</v>
      </c>
      <c r="C4812" s="12" t="s">
        <v>16</v>
      </c>
      <c r="D4812" s="28"/>
      <c r="E4812" s="28"/>
      <c r="F4812" s="28"/>
      <c r="G4812" s="22">
        <f>SUM(G4808:G4809)</f>
        <v>0</v>
      </c>
      <c r="H4812" s="15">
        <v>37.42</v>
      </c>
      <c r="I4812" s="10">
        <f t="shared" si="1238"/>
        <v>0</v>
      </c>
      <c r="M4812" s="5">
        <f>SUM(G4812)*I4785</f>
        <v>0</v>
      </c>
    </row>
    <row r="4813" spans="2:13">
      <c r="B4813" s="11" t="s">
        <v>13</v>
      </c>
      <c r="C4813" s="12" t="s">
        <v>17</v>
      </c>
      <c r="D4813" s="28"/>
      <c r="E4813" s="28"/>
      <c r="F4813" s="28"/>
      <c r="G4813" s="34"/>
      <c r="H4813" s="15">
        <v>37.42</v>
      </c>
      <c r="I4813" s="10">
        <f t="shared" si="1238"/>
        <v>0</v>
      </c>
      <c r="L4813" s="5">
        <f>SUM(G4813)*I4785</f>
        <v>0</v>
      </c>
    </row>
    <row r="4814" spans="2:13">
      <c r="B4814" s="11" t="s">
        <v>12</v>
      </c>
      <c r="C4814" s="12"/>
      <c r="D4814" s="28"/>
      <c r="E4814" s="28"/>
      <c r="F4814" s="28"/>
      <c r="G4814" s="10"/>
      <c r="H4814" s="15">
        <v>37.42</v>
      </c>
      <c r="I4814" s="10">
        <f t="shared" si="1238"/>
        <v>0</v>
      </c>
    </row>
    <row r="4815" spans="2:13">
      <c r="B4815" s="11" t="s">
        <v>11</v>
      </c>
      <c r="C4815" s="12"/>
      <c r="D4815" s="28"/>
      <c r="E4815" s="28"/>
      <c r="F4815" s="28"/>
      <c r="G4815" s="10">
        <v>1</v>
      </c>
      <c r="H4815" s="15">
        <f>SUM(I4787:I4814)*0.01</f>
        <v>0</v>
      </c>
      <c r="I4815" s="10">
        <f>SUM(G4815*H4815)</f>
        <v>0</v>
      </c>
    </row>
    <row r="4816" spans="2:13" s="2" customFormat="1" ht="13.6">
      <c r="B4816" s="8" t="s">
        <v>10</v>
      </c>
      <c r="D4816" s="27"/>
      <c r="E4816" s="27"/>
      <c r="F4816" s="27"/>
      <c r="G4816" s="6">
        <f>SUM(G4810:G4813)</f>
        <v>0</v>
      </c>
      <c r="H4816" s="14"/>
      <c r="I4816" s="6">
        <f>SUM(I4787:I4815)</f>
        <v>0</v>
      </c>
      <c r="J4816" s="6">
        <f>SUM(I4816)*I4785</f>
        <v>0</v>
      </c>
      <c r="K4816" s="6">
        <f>SUM(K4810:K4815)</f>
        <v>0</v>
      </c>
      <c r="L4816" s="6">
        <f t="shared" ref="L4816" si="1239">SUM(L4810:L4815)</f>
        <v>0</v>
      </c>
      <c r="M4816" s="6">
        <f t="shared" ref="M4816" si="1240">SUM(M4810:M4815)</f>
        <v>0</v>
      </c>
    </row>
    <row r="4817" spans="1:13" ht="15.65">
      <c r="A4817" s="3" t="s">
        <v>9</v>
      </c>
      <c r="B4817" s="78">
        <f>'JMS SHEDULE OF WORKS'!D88</f>
        <v>0</v>
      </c>
      <c r="D4817" s="26">
        <f>'JMS SHEDULE OF WORKS'!F88</f>
        <v>0</v>
      </c>
      <c r="F4817" s="79">
        <f>'JMS SHEDULE OF WORKS'!I88</f>
        <v>0</v>
      </c>
      <c r="H4817" s="13" t="s">
        <v>22</v>
      </c>
      <c r="I4817" s="24">
        <f>'JMS SHEDULE OF WORKS'!G88</f>
        <v>0</v>
      </c>
    </row>
    <row r="4818" spans="1:13" s="2" customFormat="1" ht="13.6">
      <c r="A4818" s="77" t="str">
        <f>'JMS SHEDULE OF WORKS'!A88</f>
        <v>6897/86</v>
      </c>
      <c r="B4818" s="8" t="s">
        <v>3</v>
      </c>
      <c r="C4818" s="2" t="s">
        <v>4</v>
      </c>
      <c r="D4818" s="27" t="s">
        <v>5</v>
      </c>
      <c r="E4818" s="27" t="s">
        <v>5</v>
      </c>
      <c r="F4818" s="27" t="s">
        <v>23</v>
      </c>
      <c r="G4818" s="6" t="s">
        <v>6</v>
      </c>
      <c r="H4818" s="14" t="s">
        <v>7</v>
      </c>
      <c r="I4818" s="6" t="s">
        <v>8</v>
      </c>
      <c r="J4818" s="6"/>
      <c r="K4818" s="6" t="s">
        <v>18</v>
      </c>
      <c r="L4818" s="6" t="s">
        <v>19</v>
      </c>
      <c r="M4818" s="6" t="s">
        <v>20</v>
      </c>
    </row>
    <row r="4819" spans="1:13">
      <c r="A4819" s="30" t="s">
        <v>24</v>
      </c>
      <c r="B4819" s="11"/>
      <c r="C4819" s="12"/>
      <c r="D4819" s="28"/>
      <c r="E4819" s="28"/>
      <c r="F4819" s="28">
        <f t="shared" ref="F4819:F4824" si="1241">SUM(D4819*E4819)</f>
        <v>0</v>
      </c>
      <c r="G4819" s="10"/>
      <c r="H4819" s="15"/>
      <c r="I4819" s="10">
        <f t="shared" ref="I4819:I4824" si="1242">SUM(F4819*G4819)*H4819</f>
        <v>0</v>
      </c>
    </row>
    <row r="4820" spans="1:13">
      <c r="A4820" s="30" t="s">
        <v>24</v>
      </c>
      <c r="B4820" s="11"/>
      <c r="C4820" s="12"/>
      <c r="D4820" s="28"/>
      <c r="E4820" s="28"/>
      <c r="F4820" s="28">
        <f t="shared" si="1241"/>
        <v>0</v>
      </c>
      <c r="G4820" s="10"/>
      <c r="H4820" s="15"/>
      <c r="I4820" s="10">
        <f t="shared" si="1242"/>
        <v>0</v>
      </c>
    </row>
    <row r="4821" spans="1:13">
      <c r="A4821" s="30" t="s">
        <v>24</v>
      </c>
      <c r="B4821" s="11"/>
      <c r="C4821" s="12"/>
      <c r="D4821" s="28"/>
      <c r="E4821" s="28"/>
      <c r="F4821" s="28">
        <f t="shared" si="1241"/>
        <v>0</v>
      </c>
      <c r="G4821" s="10"/>
      <c r="H4821" s="15"/>
      <c r="I4821" s="10">
        <f t="shared" si="1242"/>
        <v>0</v>
      </c>
    </row>
    <row r="4822" spans="1:13">
      <c r="A4822" s="31" t="s">
        <v>25</v>
      </c>
      <c r="B4822" s="11"/>
      <c r="C4822" s="12"/>
      <c r="D4822" s="28"/>
      <c r="E4822" s="28"/>
      <c r="F4822" s="28">
        <f t="shared" si="1241"/>
        <v>0</v>
      </c>
      <c r="G4822" s="10"/>
      <c r="H4822" s="15"/>
      <c r="I4822" s="10">
        <f t="shared" si="1242"/>
        <v>0</v>
      </c>
    </row>
    <row r="4823" spans="1:13">
      <c r="A4823" s="31" t="s">
        <v>25</v>
      </c>
      <c r="B4823" s="11"/>
      <c r="C4823" s="12"/>
      <c r="D4823" s="28"/>
      <c r="E4823" s="28"/>
      <c r="F4823" s="28">
        <f t="shared" si="1241"/>
        <v>0</v>
      </c>
      <c r="G4823" s="10"/>
      <c r="H4823" s="15"/>
      <c r="I4823" s="10">
        <f t="shared" si="1242"/>
        <v>0</v>
      </c>
    </row>
    <row r="4824" spans="1:13">
      <c r="A4824" s="31" t="s">
        <v>25</v>
      </c>
      <c r="B4824" s="11"/>
      <c r="C4824" s="12"/>
      <c r="D4824" s="28"/>
      <c r="E4824" s="28"/>
      <c r="F4824" s="28">
        <f t="shared" si="1241"/>
        <v>0</v>
      </c>
      <c r="G4824" s="10"/>
      <c r="H4824" s="15"/>
      <c r="I4824" s="10">
        <f t="shared" si="1242"/>
        <v>0</v>
      </c>
    </row>
    <row r="4825" spans="1:13">
      <c r="A4825" s="31" t="s">
        <v>39</v>
      </c>
      <c r="B4825" s="11"/>
      <c r="C4825" s="12"/>
      <c r="D4825" s="28"/>
      <c r="E4825" s="28"/>
      <c r="F4825" s="28"/>
      <c r="G4825" s="10"/>
      <c r="H4825" s="15"/>
      <c r="I4825" s="10">
        <f t="shared" ref="I4825:I4827" si="1243">SUM(G4825*H4825)</f>
        <v>0</v>
      </c>
    </row>
    <row r="4826" spans="1:13">
      <c r="A4826" s="31" t="s">
        <v>39</v>
      </c>
      <c r="B4826" s="11"/>
      <c r="C4826" s="12"/>
      <c r="D4826" s="28"/>
      <c r="E4826" s="28"/>
      <c r="F4826" s="28"/>
      <c r="G4826" s="10"/>
      <c r="H4826" s="15"/>
      <c r="I4826" s="10">
        <f t="shared" si="1243"/>
        <v>0</v>
      </c>
    </row>
    <row r="4827" spans="1:13">
      <c r="A4827" s="31" t="s">
        <v>39</v>
      </c>
      <c r="B4827" s="11"/>
      <c r="C4827" s="12"/>
      <c r="D4827" s="28"/>
      <c r="E4827" s="28"/>
      <c r="F4827" s="28"/>
      <c r="G4827" s="10"/>
      <c r="H4827" s="15"/>
      <c r="I4827" s="10">
        <f t="shared" si="1243"/>
        <v>0</v>
      </c>
    </row>
    <row r="4828" spans="1:13">
      <c r="A4828" s="32" t="s">
        <v>28</v>
      </c>
      <c r="B4828" s="11"/>
      <c r="C4828" s="12"/>
      <c r="D4828" s="28"/>
      <c r="E4828" s="28"/>
      <c r="F4828" s="28"/>
      <c r="G4828" s="10"/>
      <c r="H4828" s="15"/>
      <c r="I4828" s="10">
        <f t="shared" ref="I4828:I4846" si="1244">SUM(G4828*H4828)</f>
        <v>0</v>
      </c>
    </row>
    <row r="4829" spans="1:13">
      <c r="A4829" s="32" t="s">
        <v>28</v>
      </c>
      <c r="B4829" s="11"/>
      <c r="C4829" s="12"/>
      <c r="D4829" s="28"/>
      <c r="E4829" s="28"/>
      <c r="F4829" s="28"/>
      <c r="G4829" s="10"/>
      <c r="H4829" s="15"/>
      <c r="I4829" s="10">
        <f t="shared" si="1244"/>
        <v>0</v>
      </c>
    </row>
    <row r="4830" spans="1:13">
      <c r="A4830" s="32" t="s">
        <v>28</v>
      </c>
      <c r="B4830" s="11"/>
      <c r="C4830" s="12"/>
      <c r="D4830" s="28"/>
      <c r="E4830" s="28"/>
      <c r="F4830" s="28"/>
      <c r="G4830" s="10"/>
      <c r="H4830" s="15"/>
      <c r="I4830" s="10">
        <f t="shared" si="1244"/>
        <v>0</v>
      </c>
    </row>
    <row r="4831" spans="1:13">
      <c r="A4831" t="s">
        <v>26</v>
      </c>
      <c r="B4831" s="11"/>
      <c r="C4831" s="12"/>
      <c r="D4831" s="28"/>
      <c r="E4831" s="28"/>
      <c r="F4831" s="28"/>
      <c r="G4831" s="33">
        <v>0.1</v>
      </c>
      <c r="H4831" s="15">
        <f>SUM(I4828:I4830)</f>
        <v>0</v>
      </c>
      <c r="I4831" s="10">
        <f t="shared" si="1244"/>
        <v>0</v>
      </c>
    </row>
    <row r="4832" spans="1:13">
      <c r="B4832" s="11" t="s">
        <v>27</v>
      </c>
      <c r="C4832" s="12"/>
      <c r="D4832" s="28"/>
      <c r="E4832" s="28"/>
      <c r="F4832" s="28"/>
      <c r="G4832" s="10"/>
      <c r="H4832" s="15"/>
      <c r="I4832" s="10">
        <f t="shared" si="1244"/>
        <v>0</v>
      </c>
    </row>
    <row r="4833" spans="2:13">
      <c r="B4833" s="11" t="s">
        <v>13</v>
      </c>
      <c r="C4833" s="12" t="s">
        <v>14</v>
      </c>
      <c r="D4833" s="28" t="s">
        <v>29</v>
      </c>
      <c r="E4833" s="28"/>
      <c r="F4833" s="28">
        <f>SUM(G4819:G4821)</f>
        <v>0</v>
      </c>
      <c r="G4833" s="34">
        <f>SUM(F4833)/20</f>
        <v>0</v>
      </c>
      <c r="H4833" s="23"/>
      <c r="I4833" s="10">
        <f t="shared" si="1244"/>
        <v>0</v>
      </c>
    </row>
    <row r="4834" spans="2:13">
      <c r="B4834" s="11" t="s">
        <v>13</v>
      </c>
      <c r="C4834" s="12" t="s">
        <v>14</v>
      </c>
      <c r="D4834" s="28" t="s">
        <v>30</v>
      </c>
      <c r="E4834" s="28"/>
      <c r="F4834" s="28">
        <f>SUM(G4822:G4824)</f>
        <v>0</v>
      </c>
      <c r="G4834" s="34">
        <f>SUM(F4834)/10</f>
        <v>0</v>
      </c>
      <c r="H4834" s="23"/>
      <c r="I4834" s="10">
        <f t="shared" si="1244"/>
        <v>0</v>
      </c>
    </row>
    <row r="4835" spans="2:13">
      <c r="B4835" s="11" t="s">
        <v>13</v>
      </c>
      <c r="C4835" s="12" t="s">
        <v>14</v>
      </c>
      <c r="D4835" s="28" t="s">
        <v>60</v>
      </c>
      <c r="E4835" s="28"/>
      <c r="F4835" s="81"/>
      <c r="G4835" s="34">
        <f>SUM(F4835)*0.25</f>
        <v>0</v>
      </c>
      <c r="H4835" s="23"/>
      <c r="I4835" s="10">
        <f t="shared" si="1244"/>
        <v>0</v>
      </c>
    </row>
    <row r="4836" spans="2:13">
      <c r="B4836" s="11" t="s">
        <v>13</v>
      </c>
      <c r="C4836" s="12" t="s">
        <v>14</v>
      </c>
      <c r="D4836" s="28"/>
      <c r="E4836" s="28"/>
      <c r="F4836" s="28"/>
      <c r="G4836" s="34"/>
      <c r="H4836" s="23"/>
      <c r="I4836" s="10">
        <f t="shared" si="1244"/>
        <v>0</v>
      </c>
    </row>
    <row r="4837" spans="2:13">
      <c r="B4837" s="11" t="s">
        <v>13</v>
      </c>
      <c r="C4837" s="12" t="s">
        <v>15</v>
      </c>
      <c r="D4837" s="28"/>
      <c r="E4837" s="28"/>
      <c r="F4837" s="28"/>
      <c r="G4837" s="34"/>
      <c r="H4837" s="23"/>
      <c r="I4837" s="10">
        <f t="shared" si="1244"/>
        <v>0</v>
      </c>
    </row>
    <row r="4838" spans="2:13">
      <c r="B4838" s="11" t="s">
        <v>13</v>
      </c>
      <c r="C4838" s="12" t="s">
        <v>15</v>
      </c>
      <c r="D4838" s="28"/>
      <c r="E4838" s="28"/>
      <c r="F4838" s="28"/>
      <c r="G4838" s="34"/>
      <c r="H4838" s="23"/>
      <c r="I4838" s="10">
        <f t="shared" si="1244"/>
        <v>0</v>
      </c>
    </row>
    <row r="4839" spans="2:13">
      <c r="B4839" s="11" t="s">
        <v>13</v>
      </c>
      <c r="C4839" s="12" t="s">
        <v>15</v>
      </c>
      <c r="D4839" s="28"/>
      <c r="E4839" s="28"/>
      <c r="F4839" s="28"/>
      <c r="G4839" s="34"/>
      <c r="H4839" s="23"/>
      <c r="I4839" s="10">
        <f t="shared" si="1244"/>
        <v>0</v>
      </c>
    </row>
    <row r="4840" spans="2:13">
      <c r="B4840" s="11" t="s">
        <v>13</v>
      </c>
      <c r="C4840" s="12" t="s">
        <v>16</v>
      </c>
      <c r="D4840" s="28"/>
      <c r="E4840" s="28"/>
      <c r="F4840" s="28"/>
      <c r="G4840" s="34"/>
      <c r="H4840" s="23"/>
      <c r="I4840" s="10">
        <f t="shared" si="1244"/>
        <v>0</v>
      </c>
    </row>
    <row r="4841" spans="2:13">
      <c r="B4841" s="11" t="s">
        <v>13</v>
      </c>
      <c r="C4841" s="12" t="s">
        <v>16</v>
      </c>
      <c r="D4841" s="28"/>
      <c r="E4841" s="28"/>
      <c r="F4841" s="28"/>
      <c r="G4841" s="34"/>
      <c r="H4841" s="23"/>
      <c r="I4841" s="10">
        <f t="shared" si="1244"/>
        <v>0</v>
      </c>
    </row>
    <row r="4842" spans="2:13">
      <c r="B4842" s="11" t="s">
        <v>21</v>
      </c>
      <c r="C4842" s="12" t="s">
        <v>14</v>
      </c>
      <c r="D4842" s="28"/>
      <c r="E4842" s="28"/>
      <c r="F4842" s="28"/>
      <c r="G4842" s="22">
        <f>SUM(G4833:G4836)</f>
        <v>0</v>
      </c>
      <c r="H4842" s="15">
        <v>37.42</v>
      </c>
      <c r="I4842" s="10">
        <f t="shared" si="1244"/>
        <v>0</v>
      </c>
      <c r="K4842" s="5">
        <f>SUM(G4842)*I4817</f>
        <v>0</v>
      </c>
    </row>
    <row r="4843" spans="2:13">
      <c r="B4843" s="11" t="s">
        <v>21</v>
      </c>
      <c r="C4843" s="12" t="s">
        <v>15</v>
      </c>
      <c r="D4843" s="28"/>
      <c r="E4843" s="28"/>
      <c r="F4843" s="28"/>
      <c r="G4843" s="22">
        <f>SUM(G4837:G4839)</f>
        <v>0</v>
      </c>
      <c r="H4843" s="15">
        <v>37.42</v>
      </c>
      <c r="I4843" s="10">
        <f t="shared" si="1244"/>
        <v>0</v>
      </c>
      <c r="L4843" s="5">
        <f>SUM(G4843)*I4817</f>
        <v>0</v>
      </c>
    </row>
    <row r="4844" spans="2:13">
      <c r="B4844" s="11" t="s">
        <v>21</v>
      </c>
      <c r="C4844" s="12" t="s">
        <v>16</v>
      </c>
      <c r="D4844" s="28"/>
      <c r="E4844" s="28"/>
      <c r="F4844" s="28"/>
      <c r="G4844" s="22">
        <f>SUM(G4840:G4841)</f>
        <v>0</v>
      </c>
      <c r="H4844" s="15">
        <v>37.42</v>
      </c>
      <c r="I4844" s="10">
        <f t="shared" si="1244"/>
        <v>0</v>
      </c>
      <c r="M4844" s="5">
        <f>SUM(G4844)*I4817</f>
        <v>0</v>
      </c>
    </row>
    <row r="4845" spans="2:13">
      <c r="B4845" s="11" t="s">
        <v>13</v>
      </c>
      <c r="C4845" s="12" t="s">
        <v>17</v>
      </c>
      <c r="D4845" s="28"/>
      <c r="E4845" s="28"/>
      <c r="F4845" s="28"/>
      <c r="G4845" s="34"/>
      <c r="H4845" s="15">
        <v>37.42</v>
      </c>
      <c r="I4845" s="10">
        <f t="shared" si="1244"/>
        <v>0</v>
      </c>
      <c r="L4845" s="5">
        <f>SUM(G4845)*I4817</f>
        <v>0</v>
      </c>
    </row>
    <row r="4846" spans="2:13">
      <c r="B4846" s="11" t="s">
        <v>12</v>
      </c>
      <c r="C4846" s="12"/>
      <c r="D4846" s="28"/>
      <c r="E4846" s="28"/>
      <c r="F4846" s="28"/>
      <c r="G4846" s="10"/>
      <c r="H4846" s="15">
        <v>37.42</v>
      </c>
      <c r="I4846" s="10">
        <f t="shared" si="1244"/>
        <v>0</v>
      </c>
    </row>
    <row r="4847" spans="2:13">
      <c r="B4847" s="11" t="s">
        <v>11</v>
      </c>
      <c r="C4847" s="12"/>
      <c r="D4847" s="28"/>
      <c r="E4847" s="28"/>
      <c r="F4847" s="28"/>
      <c r="G4847" s="10">
        <v>1</v>
      </c>
      <c r="H4847" s="15">
        <f>SUM(I4819:I4846)*0.01</f>
        <v>0</v>
      </c>
      <c r="I4847" s="10">
        <f>SUM(G4847*H4847)</f>
        <v>0</v>
      </c>
    </row>
    <row r="4848" spans="2:13" s="2" customFormat="1" ht="13.6">
      <c r="B4848" s="8" t="s">
        <v>10</v>
      </c>
      <c r="D4848" s="27"/>
      <c r="E4848" s="27"/>
      <c r="F4848" s="27"/>
      <c r="G4848" s="6">
        <f>SUM(G4842:G4845)</f>
        <v>0</v>
      </c>
      <c r="H4848" s="14"/>
      <c r="I4848" s="6">
        <f>SUM(I4819:I4847)</f>
        <v>0</v>
      </c>
      <c r="J4848" s="6">
        <f>SUM(I4848)*I4817</f>
        <v>0</v>
      </c>
      <c r="K4848" s="6">
        <f>SUM(K4842:K4847)</f>
        <v>0</v>
      </c>
      <c r="L4848" s="6">
        <f t="shared" ref="L4848" si="1245">SUM(L4842:L4847)</f>
        <v>0</v>
      </c>
      <c r="M4848" s="6">
        <f t="shared" ref="M4848" si="1246">SUM(M4842:M4847)</f>
        <v>0</v>
      </c>
    </row>
    <row r="4849" spans="1:13" ht="15.65">
      <c r="A4849" s="3" t="s">
        <v>9</v>
      </c>
      <c r="B4849" s="78">
        <f>'JMS SHEDULE OF WORKS'!D89</f>
        <v>0</v>
      </c>
      <c r="D4849" s="26">
        <f>'JMS SHEDULE OF WORKS'!F89</f>
        <v>0</v>
      </c>
      <c r="F4849" s="79">
        <f>'JMS SHEDULE OF WORKS'!I89</f>
        <v>0</v>
      </c>
      <c r="H4849" s="13" t="s">
        <v>22</v>
      </c>
      <c r="I4849" s="24">
        <f>'JMS SHEDULE OF WORKS'!G89</f>
        <v>0</v>
      </c>
    </row>
    <row r="4850" spans="1:13" s="2" customFormat="1" ht="13.6">
      <c r="A4850" s="77" t="str">
        <f>'JMS SHEDULE OF WORKS'!A89</f>
        <v>6897/87</v>
      </c>
      <c r="B4850" s="8" t="s">
        <v>3</v>
      </c>
      <c r="C4850" s="2" t="s">
        <v>4</v>
      </c>
      <c r="D4850" s="27" t="s">
        <v>5</v>
      </c>
      <c r="E4850" s="27" t="s">
        <v>5</v>
      </c>
      <c r="F4850" s="27" t="s">
        <v>23</v>
      </c>
      <c r="G4850" s="6" t="s">
        <v>6</v>
      </c>
      <c r="H4850" s="14" t="s">
        <v>7</v>
      </c>
      <c r="I4850" s="6" t="s">
        <v>8</v>
      </c>
      <c r="J4850" s="6"/>
      <c r="K4850" s="6" t="s">
        <v>18</v>
      </c>
      <c r="L4850" s="6" t="s">
        <v>19</v>
      </c>
      <c r="M4850" s="6" t="s">
        <v>20</v>
      </c>
    </row>
    <row r="4851" spans="1:13">
      <c r="A4851" s="30" t="s">
        <v>24</v>
      </c>
      <c r="B4851" s="11"/>
      <c r="C4851" s="12"/>
      <c r="D4851" s="28"/>
      <c r="E4851" s="28"/>
      <c r="F4851" s="28">
        <f t="shared" ref="F4851:F4856" si="1247">SUM(D4851*E4851)</f>
        <v>0</v>
      </c>
      <c r="G4851" s="10"/>
      <c r="H4851" s="15"/>
      <c r="I4851" s="10">
        <f t="shared" ref="I4851:I4856" si="1248">SUM(F4851*G4851)*H4851</f>
        <v>0</v>
      </c>
    </row>
    <row r="4852" spans="1:13">
      <c r="A4852" s="30" t="s">
        <v>24</v>
      </c>
      <c r="B4852" s="11"/>
      <c r="C4852" s="12"/>
      <c r="D4852" s="28"/>
      <c r="E4852" s="28"/>
      <c r="F4852" s="28">
        <f t="shared" si="1247"/>
        <v>0</v>
      </c>
      <c r="G4852" s="10"/>
      <c r="H4852" s="15"/>
      <c r="I4852" s="10">
        <f t="shared" si="1248"/>
        <v>0</v>
      </c>
    </row>
    <row r="4853" spans="1:13">
      <c r="A4853" s="30" t="s">
        <v>24</v>
      </c>
      <c r="B4853" s="11"/>
      <c r="C4853" s="12"/>
      <c r="D4853" s="28"/>
      <c r="E4853" s="28"/>
      <c r="F4853" s="28">
        <f t="shared" si="1247"/>
        <v>0</v>
      </c>
      <c r="G4853" s="10"/>
      <c r="H4853" s="15"/>
      <c r="I4853" s="10">
        <f t="shared" si="1248"/>
        <v>0</v>
      </c>
    </row>
    <row r="4854" spans="1:13">
      <c r="A4854" s="31" t="s">
        <v>25</v>
      </c>
      <c r="B4854" s="11"/>
      <c r="C4854" s="12"/>
      <c r="D4854" s="28"/>
      <c r="E4854" s="28"/>
      <c r="F4854" s="28">
        <f t="shared" si="1247"/>
        <v>0</v>
      </c>
      <c r="G4854" s="10"/>
      <c r="H4854" s="15"/>
      <c r="I4854" s="10">
        <f t="shared" si="1248"/>
        <v>0</v>
      </c>
    </row>
    <row r="4855" spans="1:13">
      <c r="A4855" s="31" t="s">
        <v>25</v>
      </c>
      <c r="B4855" s="11"/>
      <c r="C4855" s="12"/>
      <c r="D4855" s="28"/>
      <c r="E4855" s="28"/>
      <c r="F4855" s="28">
        <f t="shared" si="1247"/>
        <v>0</v>
      </c>
      <c r="G4855" s="10"/>
      <c r="H4855" s="15"/>
      <c r="I4855" s="10">
        <f t="shared" si="1248"/>
        <v>0</v>
      </c>
    </row>
    <row r="4856" spans="1:13">
      <c r="A4856" s="31" t="s">
        <v>25</v>
      </c>
      <c r="B4856" s="11"/>
      <c r="C4856" s="12"/>
      <c r="D4856" s="28"/>
      <c r="E4856" s="28"/>
      <c r="F4856" s="28">
        <f t="shared" si="1247"/>
        <v>0</v>
      </c>
      <c r="G4856" s="10"/>
      <c r="H4856" s="15"/>
      <c r="I4856" s="10">
        <f t="shared" si="1248"/>
        <v>0</v>
      </c>
    </row>
    <row r="4857" spans="1:13">
      <c r="A4857" s="31" t="s">
        <v>39</v>
      </c>
      <c r="B4857" s="11"/>
      <c r="C4857" s="12"/>
      <c r="D4857" s="28"/>
      <c r="E4857" s="28"/>
      <c r="F4857" s="28"/>
      <c r="G4857" s="10"/>
      <c r="H4857" s="15"/>
      <c r="I4857" s="10">
        <f t="shared" ref="I4857:I4859" si="1249">SUM(G4857*H4857)</f>
        <v>0</v>
      </c>
    </row>
    <row r="4858" spans="1:13">
      <c r="A4858" s="31" t="s">
        <v>39</v>
      </c>
      <c r="B4858" s="11"/>
      <c r="C4858" s="12"/>
      <c r="D4858" s="28"/>
      <c r="E4858" s="28"/>
      <c r="F4858" s="28"/>
      <c r="G4858" s="10"/>
      <c r="H4858" s="15"/>
      <c r="I4858" s="10">
        <f t="shared" si="1249"/>
        <v>0</v>
      </c>
    </row>
    <row r="4859" spans="1:13">
      <c r="A4859" s="31" t="s">
        <v>39</v>
      </c>
      <c r="B4859" s="11"/>
      <c r="C4859" s="12"/>
      <c r="D4859" s="28"/>
      <c r="E4859" s="28"/>
      <c r="F4859" s="28"/>
      <c r="G4859" s="10"/>
      <c r="H4859" s="15"/>
      <c r="I4859" s="10">
        <f t="shared" si="1249"/>
        <v>0</v>
      </c>
    </row>
    <row r="4860" spans="1:13">
      <c r="A4860" s="32" t="s">
        <v>28</v>
      </c>
      <c r="B4860" s="11"/>
      <c r="C4860" s="12"/>
      <c r="D4860" s="28"/>
      <c r="E4860" s="28"/>
      <c r="F4860" s="28"/>
      <c r="G4860" s="10"/>
      <c r="H4860" s="15"/>
      <c r="I4860" s="10">
        <f t="shared" ref="I4860:I4878" si="1250">SUM(G4860*H4860)</f>
        <v>0</v>
      </c>
    </row>
    <row r="4861" spans="1:13">
      <c r="A4861" s="32" t="s">
        <v>28</v>
      </c>
      <c r="B4861" s="11"/>
      <c r="C4861" s="12"/>
      <c r="D4861" s="28"/>
      <c r="E4861" s="28"/>
      <c r="F4861" s="28"/>
      <c r="G4861" s="10"/>
      <c r="H4861" s="15"/>
      <c r="I4861" s="10">
        <f t="shared" si="1250"/>
        <v>0</v>
      </c>
    </row>
    <row r="4862" spans="1:13">
      <c r="A4862" s="32" t="s">
        <v>28</v>
      </c>
      <c r="B4862" s="11"/>
      <c r="C4862" s="12"/>
      <c r="D4862" s="28"/>
      <c r="E4862" s="28"/>
      <c r="F4862" s="28"/>
      <c r="G4862" s="10"/>
      <c r="H4862" s="15"/>
      <c r="I4862" s="10">
        <f t="shared" si="1250"/>
        <v>0</v>
      </c>
    </row>
    <row r="4863" spans="1:13">
      <c r="A4863" t="s">
        <v>26</v>
      </c>
      <c r="B4863" s="11"/>
      <c r="C4863" s="12"/>
      <c r="D4863" s="28"/>
      <c r="E4863" s="28"/>
      <c r="F4863" s="28"/>
      <c r="G4863" s="33">
        <v>0.1</v>
      </c>
      <c r="H4863" s="15">
        <f>SUM(I4860:I4862)</f>
        <v>0</v>
      </c>
      <c r="I4863" s="10">
        <f t="shared" si="1250"/>
        <v>0</v>
      </c>
    </row>
    <row r="4864" spans="1:13">
      <c r="B4864" s="11" t="s">
        <v>27</v>
      </c>
      <c r="C4864" s="12"/>
      <c r="D4864" s="28"/>
      <c r="E4864" s="28"/>
      <c r="F4864" s="28"/>
      <c r="G4864" s="10"/>
      <c r="H4864" s="15"/>
      <c r="I4864" s="10">
        <f t="shared" si="1250"/>
        <v>0</v>
      </c>
    </row>
    <row r="4865" spans="2:13">
      <c r="B4865" s="11" t="s">
        <v>13</v>
      </c>
      <c r="C4865" s="12" t="s">
        <v>14</v>
      </c>
      <c r="D4865" s="28" t="s">
        <v>29</v>
      </c>
      <c r="E4865" s="28"/>
      <c r="F4865" s="28">
        <f>SUM(G4851:G4853)</f>
        <v>0</v>
      </c>
      <c r="G4865" s="34">
        <f>SUM(F4865)/20</f>
        <v>0</v>
      </c>
      <c r="H4865" s="23"/>
      <c r="I4865" s="10">
        <f t="shared" si="1250"/>
        <v>0</v>
      </c>
    </row>
    <row r="4866" spans="2:13">
      <c r="B4866" s="11" t="s">
        <v>13</v>
      </c>
      <c r="C4866" s="12" t="s">
        <v>14</v>
      </c>
      <c r="D4866" s="28" t="s">
        <v>30</v>
      </c>
      <c r="E4866" s="28"/>
      <c r="F4866" s="28">
        <f>SUM(G4854:G4856)</f>
        <v>0</v>
      </c>
      <c r="G4866" s="34">
        <f>SUM(F4866)/10</f>
        <v>0</v>
      </c>
      <c r="H4866" s="23"/>
      <c r="I4866" s="10">
        <f t="shared" si="1250"/>
        <v>0</v>
      </c>
    </row>
    <row r="4867" spans="2:13">
      <c r="B4867" s="11" t="s">
        <v>13</v>
      </c>
      <c r="C4867" s="12" t="s">
        <v>14</v>
      </c>
      <c r="D4867" s="28" t="s">
        <v>60</v>
      </c>
      <c r="E4867" s="28"/>
      <c r="F4867" s="81"/>
      <c r="G4867" s="34">
        <f>SUM(F4867)*0.25</f>
        <v>0</v>
      </c>
      <c r="H4867" s="23"/>
      <c r="I4867" s="10">
        <f t="shared" si="1250"/>
        <v>0</v>
      </c>
    </row>
    <row r="4868" spans="2:13">
      <c r="B4868" s="11" t="s">
        <v>13</v>
      </c>
      <c r="C4868" s="12" t="s">
        <v>14</v>
      </c>
      <c r="D4868" s="28"/>
      <c r="E4868" s="28"/>
      <c r="F4868" s="28"/>
      <c r="G4868" s="34"/>
      <c r="H4868" s="23"/>
      <c r="I4868" s="10">
        <f t="shared" si="1250"/>
        <v>0</v>
      </c>
    </row>
    <row r="4869" spans="2:13">
      <c r="B4869" s="11" t="s">
        <v>13</v>
      </c>
      <c r="C4869" s="12" t="s">
        <v>15</v>
      </c>
      <c r="D4869" s="28"/>
      <c r="E4869" s="28"/>
      <c r="F4869" s="28"/>
      <c r="G4869" s="34"/>
      <c r="H4869" s="23"/>
      <c r="I4869" s="10">
        <f t="shared" si="1250"/>
        <v>0</v>
      </c>
    </row>
    <row r="4870" spans="2:13">
      <c r="B4870" s="11" t="s">
        <v>13</v>
      </c>
      <c r="C4870" s="12" t="s">
        <v>15</v>
      </c>
      <c r="D4870" s="28"/>
      <c r="E4870" s="28"/>
      <c r="F4870" s="28"/>
      <c r="G4870" s="34"/>
      <c r="H4870" s="23"/>
      <c r="I4870" s="10">
        <f t="shared" si="1250"/>
        <v>0</v>
      </c>
    </row>
    <row r="4871" spans="2:13">
      <c r="B4871" s="11" t="s">
        <v>13</v>
      </c>
      <c r="C4871" s="12" t="s">
        <v>15</v>
      </c>
      <c r="D4871" s="28"/>
      <c r="E4871" s="28"/>
      <c r="F4871" s="28"/>
      <c r="G4871" s="34"/>
      <c r="H4871" s="23"/>
      <c r="I4871" s="10">
        <f t="shared" si="1250"/>
        <v>0</v>
      </c>
    </row>
    <row r="4872" spans="2:13">
      <c r="B4872" s="11" t="s">
        <v>13</v>
      </c>
      <c r="C4872" s="12" t="s">
        <v>16</v>
      </c>
      <c r="D4872" s="28"/>
      <c r="E4872" s="28"/>
      <c r="F4872" s="28"/>
      <c r="G4872" s="34"/>
      <c r="H4872" s="23"/>
      <c r="I4872" s="10">
        <f t="shared" si="1250"/>
        <v>0</v>
      </c>
    </row>
    <row r="4873" spans="2:13">
      <c r="B4873" s="11" t="s">
        <v>13</v>
      </c>
      <c r="C4873" s="12" t="s">
        <v>16</v>
      </c>
      <c r="D4873" s="28"/>
      <c r="E4873" s="28"/>
      <c r="F4873" s="28"/>
      <c r="G4873" s="34"/>
      <c r="H4873" s="23"/>
      <c r="I4873" s="10">
        <f t="shared" si="1250"/>
        <v>0</v>
      </c>
    </row>
    <row r="4874" spans="2:13">
      <c r="B4874" s="11" t="s">
        <v>21</v>
      </c>
      <c r="C4874" s="12" t="s">
        <v>14</v>
      </c>
      <c r="D4874" s="28"/>
      <c r="E4874" s="28"/>
      <c r="F4874" s="28"/>
      <c r="G4874" s="22">
        <f>SUM(G4865:G4868)</f>
        <v>0</v>
      </c>
      <c r="H4874" s="15">
        <v>37.42</v>
      </c>
      <c r="I4874" s="10">
        <f t="shared" si="1250"/>
        <v>0</v>
      </c>
      <c r="K4874" s="5">
        <f>SUM(G4874)*I4849</f>
        <v>0</v>
      </c>
    </row>
    <row r="4875" spans="2:13">
      <c r="B4875" s="11" t="s">
        <v>21</v>
      </c>
      <c r="C4875" s="12" t="s">
        <v>15</v>
      </c>
      <c r="D4875" s="28"/>
      <c r="E4875" s="28"/>
      <c r="F4875" s="28"/>
      <c r="G4875" s="22">
        <f>SUM(G4869:G4871)</f>
        <v>0</v>
      </c>
      <c r="H4875" s="15">
        <v>37.42</v>
      </c>
      <c r="I4875" s="10">
        <f t="shared" si="1250"/>
        <v>0</v>
      </c>
      <c r="L4875" s="5">
        <f>SUM(G4875)*I4849</f>
        <v>0</v>
      </c>
    </row>
    <row r="4876" spans="2:13">
      <c r="B4876" s="11" t="s">
        <v>21</v>
      </c>
      <c r="C4876" s="12" t="s">
        <v>16</v>
      </c>
      <c r="D4876" s="28"/>
      <c r="E4876" s="28"/>
      <c r="F4876" s="28"/>
      <c r="G4876" s="22">
        <f>SUM(G4872:G4873)</f>
        <v>0</v>
      </c>
      <c r="H4876" s="15">
        <v>37.42</v>
      </c>
      <c r="I4876" s="10">
        <f t="shared" si="1250"/>
        <v>0</v>
      </c>
      <c r="M4876" s="5">
        <f>SUM(G4876)*I4849</f>
        <v>0</v>
      </c>
    </row>
    <row r="4877" spans="2:13">
      <c r="B4877" s="11" t="s">
        <v>13</v>
      </c>
      <c r="C4877" s="12" t="s">
        <v>17</v>
      </c>
      <c r="D4877" s="28"/>
      <c r="E4877" s="28"/>
      <c r="F4877" s="28"/>
      <c r="G4877" s="34"/>
      <c r="H4877" s="15">
        <v>37.42</v>
      </c>
      <c r="I4877" s="10">
        <f t="shared" si="1250"/>
        <v>0</v>
      </c>
      <c r="L4877" s="5">
        <f>SUM(G4877)*I4849</f>
        <v>0</v>
      </c>
    </row>
    <row r="4878" spans="2:13">
      <c r="B4878" s="11" t="s">
        <v>12</v>
      </c>
      <c r="C4878" s="12"/>
      <c r="D4878" s="28"/>
      <c r="E4878" s="28"/>
      <c r="F4878" s="28"/>
      <c r="G4878" s="10"/>
      <c r="H4878" s="15">
        <v>37.42</v>
      </c>
      <c r="I4878" s="10">
        <f t="shared" si="1250"/>
        <v>0</v>
      </c>
    </row>
    <row r="4879" spans="2:13">
      <c r="B4879" s="11" t="s">
        <v>11</v>
      </c>
      <c r="C4879" s="12"/>
      <c r="D4879" s="28"/>
      <c r="E4879" s="28"/>
      <c r="F4879" s="28"/>
      <c r="G4879" s="10">
        <v>1</v>
      </c>
      <c r="H4879" s="15">
        <f>SUM(I4851:I4878)*0.01</f>
        <v>0</v>
      </c>
      <c r="I4879" s="10">
        <f>SUM(G4879*H4879)</f>
        <v>0</v>
      </c>
    </row>
    <row r="4880" spans="2:13" s="2" customFormat="1" ht="13.6">
      <c r="B4880" s="8" t="s">
        <v>10</v>
      </c>
      <c r="D4880" s="27"/>
      <c r="E4880" s="27"/>
      <c r="F4880" s="27"/>
      <c r="G4880" s="6">
        <f>SUM(G4874:G4877)</f>
        <v>0</v>
      </c>
      <c r="H4880" s="14"/>
      <c r="I4880" s="6">
        <f>SUM(I4851:I4879)</f>
        <v>0</v>
      </c>
      <c r="J4880" s="6">
        <f>SUM(I4880)*I4849</f>
        <v>0</v>
      </c>
      <c r="K4880" s="6">
        <f>SUM(K4874:K4879)</f>
        <v>0</v>
      </c>
      <c r="L4880" s="6">
        <f t="shared" ref="L4880" si="1251">SUM(L4874:L4879)</f>
        <v>0</v>
      </c>
      <c r="M4880" s="6">
        <f t="shared" ref="M4880" si="1252">SUM(M4874:M4879)</f>
        <v>0</v>
      </c>
    </row>
    <row r="4881" spans="1:13" ht="15.65">
      <c r="A4881" s="3" t="s">
        <v>9</v>
      </c>
      <c r="B4881" s="78">
        <f>'JMS SHEDULE OF WORKS'!D90</f>
        <v>0</v>
      </c>
      <c r="D4881" s="26">
        <f>'JMS SHEDULE OF WORKS'!F90</f>
        <v>0</v>
      </c>
      <c r="F4881" s="79">
        <f>'JMS SHEDULE OF WORKS'!I90</f>
        <v>0</v>
      </c>
      <c r="H4881" s="13" t="s">
        <v>22</v>
      </c>
      <c r="I4881" s="24">
        <f>'JMS SHEDULE OF WORKS'!G90</f>
        <v>0</v>
      </c>
    </row>
    <row r="4882" spans="1:13" s="2" customFormat="1" ht="13.6">
      <c r="A4882" s="77" t="str">
        <f>'JMS SHEDULE OF WORKS'!A90</f>
        <v>6897/88</v>
      </c>
      <c r="B4882" s="8" t="s">
        <v>3</v>
      </c>
      <c r="C4882" s="2" t="s">
        <v>4</v>
      </c>
      <c r="D4882" s="27" t="s">
        <v>5</v>
      </c>
      <c r="E4882" s="27" t="s">
        <v>5</v>
      </c>
      <c r="F4882" s="27" t="s">
        <v>23</v>
      </c>
      <c r="G4882" s="6" t="s">
        <v>6</v>
      </c>
      <c r="H4882" s="14" t="s">
        <v>7</v>
      </c>
      <c r="I4882" s="6" t="s">
        <v>8</v>
      </c>
      <c r="J4882" s="6"/>
      <c r="K4882" s="6" t="s">
        <v>18</v>
      </c>
      <c r="L4882" s="6" t="s">
        <v>19</v>
      </c>
      <c r="M4882" s="6" t="s">
        <v>20</v>
      </c>
    </row>
    <row r="4883" spans="1:13">
      <c r="A4883" s="30" t="s">
        <v>24</v>
      </c>
      <c r="B4883" s="11"/>
      <c r="C4883" s="12"/>
      <c r="D4883" s="28"/>
      <c r="E4883" s="28"/>
      <c r="F4883" s="28">
        <f t="shared" ref="F4883:F4888" si="1253">SUM(D4883*E4883)</f>
        <v>0</v>
      </c>
      <c r="G4883" s="10"/>
      <c r="H4883" s="15"/>
      <c r="I4883" s="10">
        <f t="shared" ref="I4883:I4888" si="1254">SUM(F4883*G4883)*H4883</f>
        <v>0</v>
      </c>
    </row>
    <row r="4884" spans="1:13">
      <c r="A4884" s="30" t="s">
        <v>24</v>
      </c>
      <c r="B4884" s="11"/>
      <c r="C4884" s="12"/>
      <c r="D4884" s="28"/>
      <c r="E4884" s="28"/>
      <c r="F4884" s="28">
        <f t="shared" si="1253"/>
        <v>0</v>
      </c>
      <c r="G4884" s="10"/>
      <c r="H4884" s="15"/>
      <c r="I4884" s="10">
        <f t="shared" si="1254"/>
        <v>0</v>
      </c>
    </row>
    <row r="4885" spans="1:13">
      <c r="A4885" s="30" t="s">
        <v>24</v>
      </c>
      <c r="B4885" s="11"/>
      <c r="C4885" s="12"/>
      <c r="D4885" s="28"/>
      <c r="E4885" s="28"/>
      <c r="F4885" s="28">
        <f t="shared" si="1253"/>
        <v>0</v>
      </c>
      <c r="G4885" s="10"/>
      <c r="H4885" s="15"/>
      <c r="I4885" s="10">
        <f t="shared" si="1254"/>
        <v>0</v>
      </c>
    </row>
    <row r="4886" spans="1:13">
      <c r="A4886" s="31" t="s">
        <v>25</v>
      </c>
      <c r="B4886" s="11"/>
      <c r="C4886" s="12"/>
      <c r="D4886" s="28"/>
      <c r="E4886" s="28"/>
      <c r="F4886" s="28">
        <f t="shared" si="1253"/>
        <v>0</v>
      </c>
      <c r="G4886" s="10"/>
      <c r="H4886" s="15"/>
      <c r="I4886" s="10">
        <f t="shared" si="1254"/>
        <v>0</v>
      </c>
    </row>
    <row r="4887" spans="1:13">
      <c r="A4887" s="31" t="s">
        <v>25</v>
      </c>
      <c r="B4887" s="11"/>
      <c r="C4887" s="12"/>
      <c r="D4887" s="28"/>
      <c r="E4887" s="28"/>
      <c r="F4887" s="28">
        <f t="shared" si="1253"/>
        <v>0</v>
      </c>
      <c r="G4887" s="10"/>
      <c r="H4887" s="15"/>
      <c r="I4887" s="10">
        <f t="shared" si="1254"/>
        <v>0</v>
      </c>
    </row>
    <row r="4888" spans="1:13">
      <c r="A4888" s="31" t="s">
        <v>25</v>
      </c>
      <c r="B4888" s="11"/>
      <c r="C4888" s="12"/>
      <c r="D4888" s="28"/>
      <c r="E4888" s="28"/>
      <c r="F4888" s="28">
        <f t="shared" si="1253"/>
        <v>0</v>
      </c>
      <c r="G4888" s="10"/>
      <c r="H4888" s="15"/>
      <c r="I4888" s="10">
        <f t="shared" si="1254"/>
        <v>0</v>
      </c>
    </row>
    <row r="4889" spans="1:13">
      <c r="A4889" s="31" t="s">
        <v>39</v>
      </c>
      <c r="B4889" s="11"/>
      <c r="C4889" s="12"/>
      <c r="D4889" s="28"/>
      <c r="E4889" s="28"/>
      <c r="F4889" s="28"/>
      <c r="G4889" s="10"/>
      <c r="H4889" s="15"/>
      <c r="I4889" s="10">
        <f t="shared" ref="I4889:I4891" si="1255">SUM(G4889*H4889)</f>
        <v>0</v>
      </c>
    </row>
    <row r="4890" spans="1:13">
      <c r="A4890" s="31" t="s">
        <v>39</v>
      </c>
      <c r="B4890" s="11"/>
      <c r="C4890" s="12"/>
      <c r="D4890" s="28"/>
      <c r="E4890" s="28"/>
      <c r="F4890" s="28"/>
      <c r="G4890" s="10"/>
      <c r="H4890" s="15"/>
      <c r="I4890" s="10">
        <f t="shared" si="1255"/>
        <v>0</v>
      </c>
    </row>
    <row r="4891" spans="1:13">
      <c r="A4891" s="31" t="s">
        <v>39</v>
      </c>
      <c r="B4891" s="11"/>
      <c r="C4891" s="12"/>
      <c r="D4891" s="28"/>
      <c r="E4891" s="28"/>
      <c r="F4891" s="28"/>
      <c r="G4891" s="10"/>
      <c r="H4891" s="15"/>
      <c r="I4891" s="10">
        <f t="shared" si="1255"/>
        <v>0</v>
      </c>
    </row>
    <row r="4892" spans="1:13">
      <c r="A4892" s="32" t="s">
        <v>28</v>
      </c>
      <c r="B4892" s="11"/>
      <c r="C4892" s="12"/>
      <c r="D4892" s="28"/>
      <c r="E4892" s="28"/>
      <c r="F4892" s="28"/>
      <c r="G4892" s="10"/>
      <c r="H4892" s="15"/>
      <c r="I4892" s="10">
        <f t="shared" ref="I4892:I4910" si="1256">SUM(G4892*H4892)</f>
        <v>0</v>
      </c>
    </row>
    <row r="4893" spans="1:13">
      <c r="A4893" s="32" t="s">
        <v>28</v>
      </c>
      <c r="B4893" s="11"/>
      <c r="C4893" s="12"/>
      <c r="D4893" s="28"/>
      <c r="E4893" s="28"/>
      <c r="F4893" s="28"/>
      <c r="G4893" s="10"/>
      <c r="H4893" s="15"/>
      <c r="I4893" s="10">
        <f t="shared" si="1256"/>
        <v>0</v>
      </c>
    </row>
    <row r="4894" spans="1:13">
      <c r="A4894" s="32" t="s">
        <v>28</v>
      </c>
      <c r="B4894" s="11"/>
      <c r="C4894" s="12"/>
      <c r="D4894" s="28"/>
      <c r="E4894" s="28"/>
      <c r="F4894" s="28"/>
      <c r="G4894" s="10"/>
      <c r="H4894" s="15"/>
      <c r="I4894" s="10">
        <f t="shared" si="1256"/>
        <v>0</v>
      </c>
    </row>
    <row r="4895" spans="1:13">
      <c r="A4895" t="s">
        <v>26</v>
      </c>
      <c r="B4895" s="11"/>
      <c r="C4895" s="12"/>
      <c r="D4895" s="28"/>
      <c r="E4895" s="28"/>
      <c r="F4895" s="28"/>
      <c r="G4895" s="33">
        <v>0.1</v>
      </c>
      <c r="H4895" s="15">
        <f>SUM(I4892:I4894)</f>
        <v>0</v>
      </c>
      <c r="I4895" s="10">
        <f t="shared" si="1256"/>
        <v>0</v>
      </c>
    </row>
    <row r="4896" spans="1:13">
      <c r="B4896" s="11" t="s">
        <v>27</v>
      </c>
      <c r="C4896" s="12"/>
      <c r="D4896" s="28"/>
      <c r="E4896" s="28"/>
      <c r="F4896" s="28"/>
      <c r="G4896" s="10"/>
      <c r="H4896" s="15"/>
      <c r="I4896" s="10">
        <f t="shared" si="1256"/>
        <v>0</v>
      </c>
    </row>
    <row r="4897" spans="2:13">
      <c r="B4897" s="11" t="s">
        <v>13</v>
      </c>
      <c r="C4897" s="12" t="s">
        <v>14</v>
      </c>
      <c r="D4897" s="28" t="s">
        <v>29</v>
      </c>
      <c r="E4897" s="28"/>
      <c r="F4897" s="28">
        <f>SUM(G4883:G4885)</f>
        <v>0</v>
      </c>
      <c r="G4897" s="34">
        <f>SUM(F4897)/20</f>
        <v>0</v>
      </c>
      <c r="H4897" s="23"/>
      <c r="I4897" s="10">
        <f t="shared" si="1256"/>
        <v>0</v>
      </c>
    </row>
    <row r="4898" spans="2:13">
      <c r="B4898" s="11" t="s">
        <v>13</v>
      </c>
      <c r="C4898" s="12" t="s">
        <v>14</v>
      </c>
      <c r="D4898" s="28" t="s">
        <v>30</v>
      </c>
      <c r="E4898" s="28"/>
      <c r="F4898" s="28">
        <f>SUM(G4886:G4888)</f>
        <v>0</v>
      </c>
      <c r="G4898" s="34">
        <f>SUM(F4898)/10</f>
        <v>0</v>
      </c>
      <c r="H4898" s="23"/>
      <c r="I4898" s="10">
        <f t="shared" si="1256"/>
        <v>0</v>
      </c>
    </row>
    <row r="4899" spans="2:13">
      <c r="B4899" s="11" t="s">
        <v>13</v>
      </c>
      <c r="C4899" s="12" t="s">
        <v>14</v>
      </c>
      <c r="D4899" s="28" t="s">
        <v>60</v>
      </c>
      <c r="E4899" s="28"/>
      <c r="F4899" s="81"/>
      <c r="G4899" s="34">
        <f>SUM(F4899)*0.25</f>
        <v>0</v>
      </c>
      <c r="H4899" s="23"/>
      <c r="I4899" s="10">
        <f t="shared" si="1256"/>
        <v>0</v>
      </c>
    </row>
    <row r="4900" spans="2:13">
      <c r="B4900" s="11" t="s">
        <v>13</v>
      </c>
      <c r="C4900" s="12" t="s">
        <v>14</v>
      </c>
      <c r="D4900" s="28"/>
      <c r="E4900" s="28"/>
      <c r="F4900" s="28"/>
      <c r="G4900" s="34"/>
      <c r="H4900" s="23"/>
      <c r="I4900" s="10">
        <f t="shared" si="1256"/>
        <v>0</v>
      </c>
    </row>
    <row r="4901" spans="2:13">
      <c r="B4901" s="11" t="s">
        <v>13</v>
      </c>
      <c r="C4901" s="12" t="s">
        <v>15</v>
      </c>
      <c r="D4901" s="28"/>
      <c r="E4901" s="28"/>
      <c r="F4901" s="28"/>
      <c r="G4901" s="34"/>
      <c r="H4901" s="23"/>
      <c r="I4901" s="10">
        <f t="shared" si="1256"/>
        <v>0</v>
      </c>
    </row>
    <row r="4902" spans="2:13">
      <c r="B4902" s="11" t="s">
        <v>13</v>
      </c>
      <c r="C4902" s="12" t="s">
        <v>15</v>
      </c>
      <c r="D4902" s="28"/>
      <c r="E4902" s="28"/>
      <c r="F4902" s="28"/>
      <c r="G4902" s="34"/>
      <c r="H4902" s="23"/>
      <c r="I4902" s="10">
        <f t="shared" si="1256"/>
        <v>0</v>
      </c>
    </row>
    <row r="4903" spans="2:13">
      <c r="B4903" s="11" t="s">
        <v>13</v>
      </c>
      <c r="C4903" s="12" t="s">
        <v>15</v>
      </c>
      <c r="D4903" s="28"/>
      <c r="E4903" s="28"/>
      <c r="F4903" s="28"/>
      <c r="G4903" s="34"/>
      <c r="H4903" s="23"/>
      <c r="I4903" s="10">
        <f t="shared" si="1256"/>
        <v>0</v>
      </c>
    </row>
    <row r="4904" spans="2:13">
      <c r="B4904" s="11" t="s">
        <v>13</v>
      </c>
      <c r="C4904" s="12" t="s">
        <v>16</v>
      </c>
      <c r="D4904" s="28"/>
      <c r="E4904" s="28"/>
      <c r="F4904" s="28"/>
      <c r="G4904" s="34"/>
      <c r="H4904" s="23"/>
      <c r="I4904" s="10">
        <f t="shared" si="1256"/>
        <v>0</v>
      </c>
    </row>
    <row r="4905" spans="2:13">
      <c r="B4905" s="11" t="s">
        <v>13</v>
      </c>
      <c r="C4905" s="12" t="s">
        <v>16</v>
      </c>
      <c r="D4905" s="28"/>
      <c r="E4905" s="28"/>
      <c r="F4905" s="28"/>
      <c r="G4905" s="34"/>
      <c r="H4905" s="23"/>
      <c r="I4905" s="10">
        <f t="shared" si="1256"/>
        <v>0</v>
      </c>
    </row>
    <row r="4906" spans="2:13">
      <c r="B4906" s="11" t="s">
        <v>21</v>
      </c>
      <c r="C4906" s="12" t="s">
        <v>14</v>
      </c>
      <c r="D4906" s="28"/>
      <c r="E4906" s="28"/>
      <c r="F4906" s="28"/>
      <c r="G4906" s="22">
        <f>SUM(G4897:G4900)</f>
        <v>0</v>
      </c>
      <c r="H4906" s="15">
        <v>37.42</v>
      </c>
      <c r="I4906" s="10">
        <f t="shared" si="1256"/>
        <v>0</v>
      </c>
      <c r="K4906" s="5">
        <f>SUM(G4906)*I4881</f>
        <v>0</v>
      </c>
    </row>
    <row r="4907" spans="2:13">
      <c r="B4907" s="11" t="s">
        <v>21</v>
      </c>
      <c r="C4907" s="12" t="s">
        <v>15</v>
      </c>
      <c r="D4907" s="28"/>
      <c r="E4907" s="28"/>
      <c r="F4907" s="28"/>
      <c r="G4907" s="22">
        <f>SUM(G4901:G4903)</f>
        <v>0</v>
      </c>
      <c r="H4907" s="15">
        <v>37.42</v>
      </c>
      <c r="I4907" s="10">
        <f t="shared" si="1256"/>
        <v>0</v>
      </c>
      <c r="L4907" s="5">
        <f>SUM(G4907)*I4881</f>
        <v>0</v>
      </c>
    </row>
    <row r="4908" spans="2:13">
      <c r="B4908" s="11" t="s">
        <v>21</v>
      </c>
      <c r="C4908" s="12" t="s">
        <v>16</v>
      </c>
      <c r="D4908" s="28"/>
      <c r="E4908" s="28"/>
      <c r="F4908" s="28"/>
      <c r="G4908" s="22">
        <f>SUM(G4904:G4905)</f>
        <v>0</v>
      </c>
      <c r="H4908" s="15">
        <v>37.42</v>
      </c>
      <c r="I4908" s="10">
        <f t="shared" si="1256"/>
        <v>0</v>
      </c>
      <c r="M4908" s="5">
        <f>SUM(G4908)*I4881</f>
        <v>0</v>
      </c>
    </row>
    <row r="4909" spans="2:13">
      <c r="B4909" s="11" t="s">
        <v>13</v>
      </c>
      <c r="C4909" s="12" t="s">
        <v>17</v>
      </c>
      <c r="D4909" s="28"/>
      <c r="E4909" s="28"/>
      <c r="F4909" s="28"/>
      <c r="G4909" s="34"/>
      <c r="H4909" s="15">
        <v>37.42</v>
      </c>
      <c r="I4909" s="10">
        <f t="shared" si="1256"/>
        <v>0</v>
      </c>
      <c r="L4909" s="5">
        <f>SUM(G4909)*I4881</f>
        <v>0</v>
      </c>
    </row>
    <row r="4910" spans="2:13">
      <c r="B4910" s="11" t="s">
        <v>12</v>
      </c>
      <c r="C4910" s="12"/>
      <c r="D4910" s="28"/>
      <c r="E4910" s="28"/>
      <c r="F4910" s="28"/>
      <c r="G4910" s="10"/>
      <c r="H4910" s="15">
        <v>37.42</v>
      </c>
      <c r="I4910" s="10">
        <f t="shared" si="1256"/>
        <v>0</v>
      </c>
    </row>
    <row r="4911" spans="2:13">
      <c r="B4911" s="11" t="s">
        <v>11</v>
      </c>
      <c r="C4911" s="12"/>
      <c r="D4911" s="28"/>
      <c r="E4911" s="28"/>
      <c r="F4911" s="28"/>
      <c r="G4911" s="10">
        <v>1</v>
      </c>
      <c r="H4911" s="15">
        <f>SUM(I4883:I4910)*0.01</f>
        <v>0</v>
      </c>
      <c r="I4911" s="10">
        <f>SUM(G4911*H4911)</f>
        <v>0</v>
      </c>
    </row>
    <row r="4912" spans="2:13" s="2" customFormat="1" ht="13.6">
      <c r="B4912" s="8" t="s">
        <v>10</v>
      </c>
      <c r="D4912" s="27"/>
      <c r="E4912" s="27"/>
      <c r="F4912" s="27"/>
      <c r="G4912" s="6">
        <f>SUM(G4906:G4909)</f>
        <v>0</v>
      </c>
      <c r="H4912" s="14"/>
      <c r="I4912" s="6">
        <f>SUM(I4883:I4911)</f>
        <v>0</v>
      </c>
      <c r="J4912" s="6">
        <f>SUM(I4912)*I4881</f>
        <v>0</v>
      </c>
      <c r="K4912" s="6">
        <f>SUM(K4906:K4911)</f>
        <v>0</v>
      </c>
      <c r="L4912" s="6">
        <f t="shared" ref="L4912" si="1257">SUM(L4906:L4911)</f>
        <v>0</v>
      </c>
      <c r="M4912" s="6">
        <f t="shared" ref="M4912" si="1258">SUM(M4906:M4911)</f>
        <v>0</v>
      </c>
    </row>
    <row r="4913" spans="1:13" ht="15.65">
      <c r="A4913" s="3" t="s">
        <v>9</v>
      </c>
      <c r="B4913" s="78">
        <f>'JMS SHEDULE OF WORKS'!D91</f>
        <v>0</v>
      </c>
      <c r="D4913" s="26">
        <f>'JMS SHEDULE OF WORKS'!F91</f>
        <v>0</v>
      </c>
      <c r="F4913" s="79">
        <f>'JMS SHEDULE OF WORKS'!I91</f>
        <v>0</v>
      </c>
      <c r="H4913" s="13" t="s">
        <v>22</v>
      </c>
      <c r="I4913" s="24">
        <f>'JMS SHEDULE OF WORKS'!G91</f>
        <v>0</v>
      </c>
    </row>
    <row r="4914" spans="1:13" s="2" customFormat="1" ht="13.6">
      <c r="A4914" s="77" t="str">
        <f>'JMS SHEDULE OF WORKS'!A91</f>
        <v>6897/89</v>
      </c>
      <c r="B4914" s="8" t="s">
        <v>3</v>
      </c>
      <c r="C4914" s="2" t="s">
        <v>4</v>
      </c>
      <c r="D4914" s="27" t="s">
        <v>5</v>
      </c>
      <c r="E4914" s="27" t="s">
        <v>5</v>
      </c>
      <c r="F4914" s="27" t="s">
        <v>23</v>
      </c>
      <c r="G4914" s="6" t="s">
        <v>6</v>
      </c>
      <c r="H4914" s="14" t="s">
        <v>7</v>
      </c>
      <c r="I4914" s="6" t="s">
        <v>8</v>
      </c>
      <c r="J4914" s="6"/>
      <c r="K4914" s="6" t="s">
        <v>18</v>
      </c>
      <c r="L4914" s="6" t="s">
        <v>19</v>
      </c>
      <c r="M4914" s="6" t="s">
        <v>20</v>
      </c>
    </row>
    <row r="4915" spans="1:13">
      <c r="A4915" s="30" t="s">
        <v>24</v>
      </c>
      <c r="B4915" s="11"/>
      <c r="C4915" s="12"/>
      <c r="D4915" s="28"/>
      <c r="E4915" s="28"/>
      <c r="F4915" s="28">
        <f t="shared" ref="F4915:F4920" si="1259">SUM(D4915*E4915)</f>
        <v>0</v>
      </c>
      <c r="G4915" s="10"/>
      <c r="H4915" s="15"/>
      <c r="I4915" s="10">
        <f t="shared" ref="I4915:I4920" si="1260">SUM(F4915*G4915)*H4915</f>
        <v>0</v>
      </c>
    </row>
    <row r="4916" spans="1:13">
      <c r="A4916" s="30" t="s">
        <v>24</v>
      </c>
      <c r="B4916" s="11"/>
      <c r="C4916" s="12"/>
      <c r="D4916" s="28"/>
      <c r="E4916" s="28"/>
      <c r="F4916" s="28">
        <f t="shared" si="1259"/>
        <v>0</v>
      </c>
      <c r="G4916" s="10"/>
      <c r="H4916" s="15"/>
      <c r="I4916" s="10">
        <f t="shared" si="1260"/>
        <v>0</v>
      </c>
    </row>
    <row r="4917" spans="1:13">
      <c r="A4917" s="30" t="s">
        <v>24</v>
      </c>
      <c r="B4917" s="11"/>
      <c r="C4917" s="12"/>
      <c r="D4917" s="28"/>
      <c r="E4917" s="28"/>
      <c r="F4917" s="28">
        <f t="shared" si="1259"/>
        <v>0</v>
      </c>
      <c r="G4917" s="10"/>
      <c r="H4917" s="15"/>
      <c r="I4917" s="10">
        <f t="shared" si="1260"/>
        <v>0</v>
      </c>
    </row>
    <row r="4918" spans="1:13">
      <c r="A4918" s="31" t="s">
        <v>25</v>
      </c>
      <c r="B4918" s="11"/>
      <c r="C4918" s="12"/>
      <c r="D4918" s="28"/>
      <c r="E4918" s="28"/>
      <c r="F4918" s="28">
        <f t="shared" si="1259"/>
        <v>0</v>
      </c>
      <c r="G4918" s="10"/>
      <c r="H4918" s="15"/>
      <c r="I4918" s="10">
        <f t="shared" si="1260"/>
        <v>0</v>
      </c>
    </row>
    <row r="4919" spans="1:13">
      <c r="A4919" s="31" t="s">
        <v>25</v>
      </c>
      <c r="B4919" s="11"/>
      <c r="C4919" s="12"/>
      <c r="D4919" s="28"/>
      <c r="E4919" s="28"/>
      <c r="F4919" s="28">
        <f t="shared" si="1259"/>
        <v>0</v>
      </c>
      <c r="G4919" s="10"/>
      <c r="H4919" s="15"/>
      <c r="I4919" s="10">
        <f t="shared" si="1260"/>
        <v>0</v>
      </c>
    </row>
    <row r="4920" spans="1:13">
      <c r="A4920" s="31" t="s">
        <v>25</v>
      </c>
      <c r="B4920" s="11"/>
      <c r="C4920" s="12"/>
      <c r="D4920" s="28"/>
      <c r="E4920" s="28"/>
      <c r="F4920" s="28">
        <f t="shared" si="1259"/>
        <v>0</v>
      </c>
      <c r="G4920" s="10"/>
      <c r="H4920" s="15"/>
      <c r="I4920" s="10">
        <f t="shared" si="1260"/>
        <v>0</v>
      </c>
    </row>
    <row r="4921" spans="1:13">
      <c r="A4921" s="31" t="s">
        <v>39</v>
      </c>
      <c r="B4921" s="11"/>
      <c r="C4921" s="12"/>
      <c r="D4921" s="28"/>
      <c r="E4921" s="28"/>
      <c r="F4921" s="28"/>
      <c r="G4921" s="10"/>
      <c r="H4921" s="15"/>
      <c r="I4921" s="10">
        <f t="shared" ref="I4921:I4923" si="1261">SUM(G4921*H4921)</f>
        <v>0</v>
      </c>
    </row>
    <row r="4922" spans="1:13">
      <c r="A4922" s="31" t="s">
        <v>39</v>
      </c>
      <c r="B4922" s="11"/>
      <c r="C4922" s="12"/>
      <c r="D4922" s="28"/>
      <c r="E4922" s="28"/>
      <c r="F4922" s="28"/>
      <c r="G4922" s="10"/>
      <c r="H4922" s="15"/>
      <c r="I4922" s="10">
        <f t="shared" si="1261"/>
        <v>0</v>
      </c>
    </row>
    <row r="4923" spans="1:13">
      <c r="A4923" s="31" t="s">
        <v>39</v>
      </c>
      <c r="B4923" s="11"/>
      <c r="C4923" s="12"/>
      <c r="D4923" s="28"/>
      <c r="E4923" s="28"/>
      <c r="F4923" s="28"/>
      <c r="G4923" s="10"/>
      <c r="H4923" s="15"/>
      <c r="I4923" s="10">
        <f t="shared" si="1261"/>
        <v>0</v>
      </c>
    </row>
    <row r="4924" spans="1:13">
      <c r="A4924" s="32" t="s">
        <v>28</v>
      </c>
      <c r="B4924" s="11"/>
      <c r="C4924" s="12"/>
      <c r="D4924" s="28"/>
      <c r="E4924" s="28"/>
      <c r="F4924" s="28"/>
      <c r="G4924" s="10"/>
      <c r="H4924" s="15"/>
      <c r="I4924" s="10">
        <f t="shared" ref="I4924:I4942" si="1262">SUM(G4924*H4924)</f>
        <v>0</v>
      </c>
    </row>
    <row r="4925" spans="1:13">
      <c r="A4925" s="32" t="s">
        <v>28</v>
      </c>
      <c r="B4925" s="11"/>
      <c r="C4925" s="12"/>
      <c r="D4925" s="28"/>
      <c r="E4925" s="28"/>
      <c r="F4925" s="28"/>
      <c r="G4925" s="10"/>
      <c r="H4925" s="15"/>
      <c r="I4925" s="10">
        <f t="shared" si="1262"/>
        <v>0</v>
      </c>
    </row>
    <row r="4926" spans="1:13">
      <c r="A4926" s="32" t="s">
        <v>28</v>
      </c>
      <c r="B4926" s="11"/>
      <c r="C4926" s="12"/>
      <c r="D4926" s="28"/>
      <c r="E4926" s="28"/>
      <c r="F4926" s="28"/>
      <c r="G4926" s="10"/>
      <c r="H4926" s="15"/>
      <c r="I4926" s="10">
        <f t="shared" si="1262"/>
        <v>0</v>
      </c>
    </row>
    <row r="4927" spans="1:13">
      <c r="A4927" t="s">
        <v>26</v>
      </c>
      <c r="B4927" s="11"/>
      <c r="C4927" s="12"/>
      <c r="D4927" s="28"/>
      <c r="E4927" s="28"/>
      <c r="F4927" s="28"/>
      <c r="G4927" s="33">
        <v>0.1</v>
      </c>
      <c r="H4927" s="15">
        <f>SUM(I4924:I4926)</f>
        <v>0</v>
      </c>
      <c r="I4927" s="10">
        <f t="shared" si="1262"/>
        <v>0</v>
      </c>
    </row>
    <row r="4928" spans="1:13">
      <c r="B4928" s="11" t="s">
        <v>27</v>
      </c>
      <c r="C4928" s="12"/>
      <c r="D4928" s="28"/>
      <c r="E4928" s="28"/>
      <c r="F4928" s="28"/>
      <c r="G4928" s="10"/>
      <c r="H4928" s="15"/>
      <c r="I4928" s="10">
        <f t="shared" si="1262"/>
        <v>0</v>
      </c>
    </row>
    <row r="4929" spans="2:13">
      <c r="B4929" s="11" t="s">
        <v>13</v>
      </c>
      <c r="C4929" s="12" t="s">
        <v>14</v>
      </c>
      <c r="D4929" s="28" t="s">
        <v>29</v>
      </c>
      <c r="E4929" s="28"/>
      <c r="F4929" s="28">
        <f>SUM(G4915:G4917)</f>
        <v>0</v>
      </c>
      <c r="G4929" s="34">
        <f>SUM(F4929)/20</f>
        <v>0</v>
      </c>
      <c r="H4929" s="23"/>
      <c r="I4929" s="10">
        <f t="shared" si="1262"/>
        <v>0</v>
      </c>
    </row>
    <row r="4930" spans="2:13">
      <c r="B4930" s="11" t="s">
        <v>13</v>
      </c>
      <c r="C4930" s="12" t="s">
        <v>14</v>
      </c>
      <c r="D4930" s="28" t="s">
        <v>30</v>
      </c>
      <c r="E4930" s="28"/>
      <c r="F4930" s="28">
        <f>SUM(G4918:G4920)</f>
        <v>0</v>
      </c>
      <c r="G4930" s="34">
        <f>SUM(F4930)/10</f>
        <v>0</v>
      </c>
      <c r="H4930" s="23"/>
      <c r="I4930" s="10">
        <f t="shared" si="1262"/>
        <v>0</v>
      </c>
    </row>
    <row r="4931" spans="2:13">
      <c r="B4931" s="11" t="s">
        <v>13</v>
      </c>
      <c r="C4931" s="12" t="s">
        <v>14</v>
      </c>
      <c r="D4931" s="28" t="s">
        <v>60</v>
      </c>
      <c r="E4931" s="28"/>
      <c r="F4931" s="81"/>
      <c r="G4931" s="34">
        <f>SUM(F4931)*0.25</f>
        <v>0</v>
      </c>
      <c r="H4931" s="23"/>
      <c r="I4931" s="10">
        <f t="shared" si="1262"/>
        <v>0</v>
      </c>
    </row>
    <row r="4932" spans="2:13">
      <c r="B4932" s="11" t="s">
        <v>13</v>
      </c>
      <c r="C4932" s="12" t="s">
        <v>14</v>
      </c>
      <c r="D4932" s="28"/>
      <c r="E4932" s="28"/>
      <c r="F4932" s="28"/>
      <c r="G4932" s="34"/>
      <c r="H4932" s="23"/>
      <c r="I4932" s="10">
        <f t="shared" si="1262"/>
        <v>0</v>
      </c>
    </row>
    <row r="4933" spans="2:13">
      <c r="B4933" s="11" t="s">
        <v>13</v>
      </c>
      <c r="C4933" s="12" t="s">
        <v>15</v>
      </c>
      <c r="D4933" s="28"/>
      <c r="E4933" s="28"/>
      <c r="F4933" s="28"/>
      <c r="G4933" s="34"/>
      <c r="H4933" s="23"/>
      <c r="I4933" s="10">
        <f t="shared" si="1262"/>
        <v>0</v>
      </c>
    </row>
    <row r="4934" spans="2:13">
      <c r="B4934" s="11" t="s">
        <v>13</v>
      </c>
      <c r="C4934" s="12" t="s">
        <v>15</v>
      </c>
      <c r="D4934" s="28"/>
      <c r="E4934" s="28"/>
      <c r="F4934" s="28"/>
      <c r="G4934" s="34"/>
      <c r="H4934" s="23"/>
      <c r="I4934" s="10">
        <f t="shared" si="1262"/>
        <v>0</v>
      </c>
    </row>
    <row r="4935" spans="2:13">
      <c r="B4935" s="11" t="s">
        <v>13</v>
      </c>
      <c r="C4935" s="12" t="s">
        <v>15</v>
      </c>
      <c r="D4935" s="28"/>
      <c r="E4935" s="28"/>
      <c r="F4935" s="28"/>
      <c r="G4935" s="34"/>
      <c r="H4935" s="23"/>
      <c r="I4935" s="10">
        <f t="shared" si="1262"/>
        <v>0</v>
      </c>
    </row>
    <row r="4936" spans="2:13">
      <c r="B4936" s="11" t="s">
        <v>13</v>
      </c>
      <c r="C4936" s="12" t="s">
        <v>16</v>
      </c>
      <c r="D4936" s="28"/>
      <c r="E4936" s="28"/>
      <c r="F4936" s="28"/>
      <c r="G4936" s="34"/>
      <c r="H4936" s="23"/>
      <c r="I4936" s="10">
        <f t="shared" si="1262"/>
        <v>0</v>
      </c>
    </row>
    <row r="4937" spans="2:13">
      <c r="B4937" s="11" t="s">
        <v>13</v>
      </c>
      <c r="C4937" s="12" t="s">
        <v>16</v>
      </c>
      <c r="D4937" s="28"/>
      <c r="E4937" s="28"/>
      <c r="F4937" s="28"/>
      <c r="G4937" s="34"/>
      <c r="H4937" s="23"/>
      <c r="I4937" s="10">
        <f t="shared" si="1262"/>
        <v>0</v>
      </c>
    </row>
    <row r="4938" spans="2:13">
      <c r="B4938" s="11" t="s">
        <v>21</v>
      </c>
      <c r="C4938" s="12" t="s">
        <v>14</v>
      </c>
      <c r="D4938" s="28"/>
      <c r="E4938" s="28"/>
      <c r="F4938" s="28"/>
      <c r="G4938" s="22">
        <f>SUM(G4929:G4932)</f>
        <v>0</v>
      </c>
      <c r="H4938" s="15">
        <v>37.42</v>
      </c>
      <c r="I4938" s="10">
        <f t="shared" si="1262"/>
        <v>0</v>
      </c>
      <c r="K4938" s="5">
        <f>SUM(G4938)*I4913</f>
        <v>0</v>
      </c>
    </row>
    <row r="4939" spans="2:13">
      <c r="B4939" s="11" t="s">
        <v>21</v>
      </c>
      <c r="C4939" s="12" t="s">
        <v>15</v>
      </c>
      <c r="D4939" s="28"/>
      <c r="E4939" s="28"/>
      <c r="F4939" s="28"/>
      <c r="G4939" s="22">
        <f>SUM(G4933:G4935)</f>
        <v>0</v>
      </c>
      <c r="H4939" s="15">
        <v>37.42</v>
      </c>
      <c r="I4939" s="10">
        <f t="shared" si="1262"/>
        <v>0</v>
      </c>
      <c r="L4939" s="5">
        <f>SUM(G4939)*I4913</f>
        <v>0</v>
      </c>
    </row>
    <row r="4940" spans="2:13">
      <c r="B4940" s="11" t="s">
        <v>21</v>
      </c>
      <c r="C4940" s="12" t="s">
        <v>16</v>
      </c>
      <c r="D4940" s="28"/>
      <c r="E4940" s="28"/>
      <c r="F4940" s="28"/>
      <c r="G4940" s="22">
        <f>SUM(G4936:G4937)</f>
        <v>0</v>
      </c>
      <c r="H4940" s="15">
        <v>37.42</v>
      </c>
      <c r="I4940" s="10">
        <f t="shared" si="1262"/>
        <v>0</v>
      </c>
      <c r="M4940" s="5">
        <f>SUM(G4940)*I4913</f>
        <v>0</v>
      </c>
    </row>
    <row r="4941" spans="2:13">
      <c r="B4941" s="11" t="s">
        <v>13</v>
      </c>
      <c r="C4941" s="12" t="s">
        <v>17</v>
      </c>
      <c r="D4941" s="28"/>
      <c r="E4941" s="28"/>
      <c r="F4941" s="28"/>
      <c r="G4941" s="34"/>
      <c r="H4941" s="15">
        <v>37.42</v>
      </c>
      <c r="I4941" s="10">
        <f t="shared" si="1262"/>
        <v>0</v>
      </c>
      <c r="L4941" s="5">
        <f>SUM(G4941)*I4913</f>
        <v>0</v>
      </c>
    </row>
    <row r="4942" spans="2:13">
      <c r="B4942" s="11" t="s">
        <v>12</v>
      </c>
      <c r="C4942" s="12"/>
      <c r="D4942" s="28"/>
      <c r="E4942" s="28"/>
      <c r="F4942" s="28"/>
      <c r="G4942" s="10"/>
      <c r="H4942" s="15">
        <v>37.42</v>
      </c>
      <c r="I4942" s="10">
        <f t="shared" si="1262"/>
        <v>0</v>
      </c>
    </row>
    <row r="4943" spans="2:13">
      <c r="B4943" s="11" t="s">
        <v>11</v>
      </c>
      <c r="C4943" s="12"/>
      <c r="D4943" s="28"/>
      <c r="E4943" s="28"/>
      <c r="F4943" s="28"/>
      <c r="G4943" s="10">
        <v>1</v>
      </c>
      <c r="H4943" s="15">
        <f>SUM(I4915:I4942)*0.01</f>
        <v>0</v>
      </c>
      <c r="I4943" s="10">
        <f>SUM(G4943*H4943)</f>
        <v>0</v>
      </c>
    </row>
    <row r="4944" spans="2:13" s="2" customFormat="1" ht="13.6">
      <c r="B4944" s="8" t="s">
        <v>10</v>
      </c>
      <c r="D4944" s="27"/>
      <c r="E4944" s="27"/>
      <c r="F4944" s="27"/>
      <c r="G4944" s="6">
        <f>SUM(G4938:G4941)</f>
        <v>0</v>
      </c>
      <c r="H4944" s="14"/>
      <c r="I4944" s="6">
        <f>SUM(I4915:I4943)</f>
        <v>0</v>
      </c>
      <c r="J4944" s="6">
        <f>SUM(I4944)*I4913</f>
        <v>0</v>
      </c>
      <c r="K4944" s="6">
        <f>SUM(K4938:K4943)</f>
        <v>0</v>
      </c>
      <c r="L4944" s="6">
        <f t="shared" ref="L4944" si="1263">SUM(L4938:L4943)</f>
        <v>0</v>
      </c>
      <c r="M4944" s="6">
        <f t="shared" ref="M4944" si="1264">SUM(M4938:M4943)</f>
        <v>0</v>
      </c>
    </row>
    <row r="4945" spans="1:13" ht="15.65">
      <c r="A4945" s="3" t="s">
        <v>9</v>
      </c>
      <c r="B4945" s="78">
        <f>'JMS SHEDULE OF WORKS'!D92</f>
        <v>0</v>
      </c>
      <c r="D4945" s="26">
        <f>'JMS SHEDULE OF WORKS'!F92</f>
        <v>0</v>
      </c>
      <c r="F4945" s="79">
        <f>'JMS SHEDULE OF WORKS'!I92</f>
        <v>0</v>
      </c>
      <c r="H4945" s="13" t="s">
        <v>22</v>
      </c>
      <c r="I4945" s="24">
        <f>'JMS SHEDULE OF WORKS'!G92</f>
        <v>0</v>
      </c>
    </row>
    <row r="4946" spans="1:13" s="2" customFormat="1" ht="13.6">
      <c r="A4946" s="77" t="str">
        <f>'JMS SHEDULE OF WORKS'!A92</f>
        <v>6897/90</v>
      </c>
      <c r="B4946" s="8" t="s">
        <v>3</v>
      </c>
      <c r="C4946" s="2" t="s">
        <v>4</v>
      </c>
      <c r="D4946" s="27" t="s">
        <v>5</v>
      </c>
      <c r="E4946" s="27" t="s">
        <v>5</v>
      </c>
      <c r="F4946" s="27" t="s">
        <v>23</v>
      </c>
      <c r="G4946" s="6" t="s">
        <v>6</v>
      </c>
      <c r="H4946" s="14" t="s">
        <v>7</v>
      </c>
      <c r="I4946" s="6" t="s">
        <v>8</v>
      </c>
      <c r="J4946" s="6"/>
      <c r="K4946" s="6" t="s">
        <v>18</v>
      </c>
      <c r="L4946" s="6" t="s">
        <v>19</v>
      </c>
      <c r="M4946" s="6" t="s">
        <v>20</v>
      </c>
    </row>
    <row r="4947" spans="1:13">
      <c r="A4947" s="30" t="s">
        <v>24</v>
      </c>
      <c r="B4947" s="11"/>
      <c r="C4947" s="12"/>
      <c r="D4947" s="28"/>
      <c r="E4947" s="28"/>
      <c r="F4947" s="28">
        <f t="shared" ref="F4947:F4952" si="1265">SUM(D4947*E4947)</f>
        <v>0</v>
      </c>
      <c r="G4947" s="10"/>
      <c r="H4947" s="15"/>
      <c r="I4947" s="10">
        <f t="shared" ref="I4947:I4952" si="1266">SUM(F4947*G4947)*H4947</f>
        <v>0</v>
      </c>
    </row>
    <row r="4948" spans="1:13">
      <c r="A4948" s="30" t="s">
        <v>24</v>
      </c>
      <c r="B4948" s="11"/>
      <c r="C4948" s="12"/>
      <c r="D4948" s="28"/>
      <c r="E4948" s="28"/>
      <c r="F4948" s="28">
        <f t="shared" si="1265"/>
        <v>0</v>
      </c>
      <c r="G4948" s="10"/>
      <c r="H4948" s="15"/>
      <c r="I4948" s="10">
        <f t="shared" si="1266"/>
        <v>0</v>
      </c>
    </row>
    <row r="4949" spans="1:13">
      <c r="A4949" s="30" t="s">
        <v>24</v>
      </c>
      <c r="B4949" s="11"/>
      <c r="C4949" s="12"/>
      <c r="D4949" s="28"/>
      <c r="E4949" s="28"/>
      <c r="F4949" s="28">
        <f t="shared" si="1265"/>
        <v>0</v>
      </c>
      <c r="G4949" s="10"/>
      <c r="H4949" s="15"/>
      <c r="I4949" s="10">
        <f t="shared" si="1266"/>
        <v>0</v>
      </c>
    </row>
    <row r="4950" spans="1:13">
      <c r="A4950" s="31" t="s">
        <v>25</v>
      </c>
      <c r="B4950" s="11"/>
      <c r="C4950" s="12"/>
      <c r="D4950" s="28"/>
      <c r="E4950" s="28"/>
      <c r="F4950" s="28">
        <f t="shared" si="1265"/>
        <v>0</v>
      </c>
      <c r="G4950" s="10"/>
      <c r="H4950" s="15"/>
      <c r="I4950" s="10">
        <f t="shared" si="1266"/>
        <v>0</v>
      </c>
    </row>
    <row r="4951" spans="1:13">
      <c r="A4951" s="31" t="s">
        <v>25</v>
      </c>
      <c r="B4951" s="11"/>
      <c r="C4951" s="12"/>
      <c r="D4951" s="28"/>
      <c r="E4951" s="28"/>
      <c r="F4951" s="28">
        <f t="shared" si="1265"/>
        <v>0</v>
      </c>
      <c r="G4951" s="10"/>
      <c r="H4951" s="15"/>
      <c r="I4951" s="10">
        <f t="shared" si="1266"/>
        <v>0</v>
      </c>
    </row>
    <row r="4952" spans="1:13">
      <c r="A4952" s="31" t="s">
        <v>25</v>
      </c>
      <c r="B4952" s="11"/>
      <c r="C4952" s="12"/>
      <c r="D4952" s="28"/>
      <c r="E4952" s="28"/>
      <c r="F4952" s="28">
        <f t="shared" si="1265"/>
        <v>0</v>
      </c>
      <c r="G4952" s="10"/>
      <c r="H4952" s="15"/>
      <c r="I4952" s="10">
        <f t="shared" si="1266"/>
        <v>0</v>
      </c>
    </row>
    <row r="4953" spans="1:13">
      <c r="A4953" s="31" t="s">
        <v>39</v>
      </c>
      <c r="B4953" s="11"/>
      <c r="C4953" s="12"/>
      <c r="D4953" s="28"/>
      <c r="E4953" s="28"/>
      <c r="F4953" s="28"/>
      <c r="G4953" s="10"/>
      <c r="H4953" s="15"/>
      <c r="I4953" s="10">
        <f t="shared" ref="I4953:I4955" si="1267">SUM(G4953*H4953)</f>
        <v>0</v>
      </c>
    </row>
    <row r="4954" spans="1:13">
      <c r="A4954" s="31" t="s">
        <v>39</v>
      </c>
      <c r="B4954" s="11"/>
      <c r="C4954" s="12"/>
      <c r="D4954" s="28"/>
      <c r="E4954" s="28"/>
      <c r="F4954" s="28"/>
      <c r="G4954" s="10"/>
      <c r="H4954" s="15"/>
      <c r="I4954" s="10">
        <f t="shared" si="1267"/>
        <v>0</v>
      </c>
    </row>
    <row r="4955" spans="1:13">
      <c r="A4955" s="31" t="s">
        <v>39</v>
      </c>
      <c r="B4955" s="11"/>
      <c r="C4955" s="12"/>
      <c r="D4955" s="28"/>
      <c r="E4955" s="28"/>
      <c r="F4955" s="28"/>
      <c r="G4955" s="10"/>
      <c r="H4955" s="15"/>
      <c r="I4955" s="10">
        <f t="shared" si="1267"/>
        <v>0</v>
      </c>
    </row>
    <row r="4956" spans="1:13">
      <c r="A4956" s="32" t="s">
        <v>28</v>
      </c>
      <c r="B4956" s="11"/>
      <c r="C4956" s="12"/>
      <c r="D4956" s="28"/>
      <c r="E4956" s="28"/>
      <c r="F4956" s="28"/>
      <c r="G4956" s="10"/>
      <c r="H4956" s="15"/>
      <c r="I4956" s="10">
        <f t="shared" ref="I4956:I4974" si="1268">SUM(G4956*H4956)</f>
        <v>0</v>
      </c>
    </row>
    <row r="4957" spans="1:13">
      <c r="A4957" s="32" t="s">
        <v>28</v>
      </c>
      <c r="B4957" s="11"/>
      <c r="C4957" s="12"/>
      <c r="D4957" s="28"/>
      <c r="E4957" s="28"/>
      <c r="F4957" s="28"/>
      <c r="G4957" s="10"/>
      <c r="H4957" s="15"/>
      <c r="I4957" s="10">
        <f t="shared" si="1268"/>
        <v>0</v>
      </c>
    </row>
    <row r="4958" spans="1:13">
      <c r="A4958" s="32" t="s">
        <v>28</v>
      </c>
      <c r="B4958" s="11"/>
      <c r="C4958" s="12"/>
      <c r="D4958" s="28"/>
      <c r="E4958" s="28"/>
      <c r="F4958" s="28"/>
      <c r="G4958" s="10"/>
      <c r="H4958" s="15"/>
      <c r="I4958" s="10">
        <f t="shared" si="1268"/>
        <v>0</v>
      </c>
    </row>
    <row r="4959" spans="1:13">
      <c r="A4959" t="s">
        <v>26</v>
      </c>
      <c r="B4959" s="11"/>
      <c r="C4959" s="12"/>
      <c r="D4959" s="28"/>
      <c r="E4959" s="28"/>
      <c r="F4959" s="28"/>
      <c r="G4959" s="33">
        <v>0.1</v>
      </c>
      <c r="H4959" s="15">
        <f>SUM(I4956:I4958)</f>
        <v>0</v>
      </c>
      <c r="I4959" s="10">
        <f t="shared" si="1268"/>
        <v>0</v>
      </c>
    </row>
    <row r="4960" spans="1:13">
      <c r="B4960" s="11" t="s">
        <v>27</v>
      </c>
      <c r="C4960" s="12"/>
      <c r="D4960" s="28"/>
      <c r="E4960" s="28"/>
      <c r="F4960" s="28"/>
      <c r="G4960" s="10"/>
      <c r="H4960" s="15"/>
      <c r="I4960" s="10">
        <f t="shared" si="1268"/>
        <v>0</v>
      </c>
    </row>
    <row r="4961" spans="2:13">
      <c r="B4961" s="11" t="s">
        <v>13</v>
      </c>
      <c r="C4961" s="12" t="s">
        <v>14</v>
      </c>
      <c r="D4961" s="28" t="s">
        <v>29</v>
      </c>
      <c r="E4961" s="28"/>
      <c r="F4961" s="28">
        <f>SUM(G4947:G4949)</f>
        <v>0</v>
      </c>
      <c r="G4961" s="34">
        <f>SUM(F4961)/20</f>
        <v>0</v>
      </c>
      <c r="H4961" s="23"/>
      <c r="I4961" s="10">
        <f t="shared" si="1268"/>
        <v>0</v>
      </c>
    </row>
    <row r="4962" spans="2:13">
      <c r="B4962" s="11" t="s">
        <v>13</v>
      </c>
      <c r="C4962" s="12" t="s">
        <v>14</v>
      </c>
      <c r="D4962" s="28" t="s">
        <v>30</v>
      </c>
      <c r="E4962" s="28"/>
      <c r="F4962" s="28">
        <f>SUM(G4950:G4952)</f>
        <v>0</v>
      </c>
      <c r="G4962" s="34">
        <f>SUM(F4962)/10</f>
        <v>0</v>
      </c>
      <c r="H4962" s="23"/>
      <c r="I4962" s="10">
        <f t="shared" si="1268"/>
        <v>0</v>
      </c>
    </row>
    <row r="4963" spans="2:13">
      <c r="B4963" s="11" t="s">
        <v>13</v>
      </c>
      <c r="C4963" s="12" t="s">
        <v>14</v>
      </c>
      <c r="D4963" s="28" t="s">
        <v>60</v>
      </c>
      <c r="E4963" s="28"/>
      <c r="F4963" s="81"/>
      <c r="G4963" s="34">
        <f>SUM(F4963)*0.25</f>
        <v>0</v>
      </c>
      <c r="H4963" s="23"/>
      <c r="I4963" s="10">
        <f t="shared" si="1268"/>
        <v>0</v>
      </c>
    </row>
    <row r="4964" spans="2:13">
      <c r="B4964" s="11" t="s">
        <v>13</v>
      </c>
      <c r="C4964" s="12" t="s">
        <v>14</v>
      </c>
      <c r="D4964" s="28"/>
      <c r="E4964" s="28"/>
      <c r="F4964" s="28"/>
      <c r="G4964" s="34"/>
      <c r="H4964" s="23"/>
      <c r="I4964" s="10">
        <f t="shared" si="1268"/>
        <v>0</v>
      </c>
    </row>
    <row r="4965" spans="2:13">
      <c r="B4965" s="11" t="s">
        <v>13</v>
      </c>
      <c r="C4965" s="12" t="s">
        <v>15</v>
      </c>
      <c r="D4965" s="28"/>
      <c r="E4965" s="28"/>
      <c r="F4965" s="28"/>
      <c r="G4965" s="34"/>
      <c r="H4965" s="23"/>
      <c r="I4965" s="10">
        <f t="shared" si="1268"/>
        <v>0</v>
      </c>
    </row>
    <row r="4966" spans="2:13">
      <c r="B4966" s="11" t="s">
        <v>13</v>
      </c>
      <c r="C4966" s="12" t="s">
        <v>15</v>
      </c>
      <c r="D4966" s="28"/>
      <c r="E4966" s="28"/>
      <c r="F4966" s="28"/>
      <c r="G4966" s="34"/>
      <c r="H4966" s="23"/>
      <c r="I4966" s="10">
        <f t="shared" si="1268"/>
        <v>0</v>
      </c>
    </row>
    <row r="4967" spans="2:13">
      <c r="B4967" s="11" t="s">
        <v>13</v>
      </c>
      <c r="C4967" s="12" t="s">
        <v>15</v>
      </c>
      <c r="D4967" s="28"/>
      <c r="E4967" s="28"/>
      <c r="F4967" s="28"/>
      <c r="G4967" s="34"/>
      <c r="H4967" s="23"/>
      <c r="I4967" s="10">
        <f t="shared" si="1268"/>
        <v>0</v>
      </c>
    </row>
    <row r="4968" spans="2:13">
      <c r="B4968" s="11" t="s">
        <v>13</v>
      </c>
      <c r="C4968" s="12" t="s">
        <v>16</v>
      </c>
      <c r="D4968" s="28"/>
      <c r="E4968" s="28"/>
      <c r="F4968" s="28"/>
      <c r="G4968" s="34"/>
      <c r="H4968" s="23"/>
      <c r="I4968" s="10">
        <f t="shared" si="1268"/>
        <v>0</v>
      </c>
    </row>
    <row r="4969" spans="2:13">
      <c r="B4969" s="11" t="s">
        <v>13</v>
      </c>
      <c r="C4969" s="12" t="s">
        <v>16</v>
      </c>
      <c r="D4969" s="28"/>
      <c r="E4969" s="28"/>
      <c r="F4969" s="28"/>
      <c r="G4969" s="34"/>
      <c r="H4969" s="23"/>
      <c r="I4969" s="10">
        <f t="shared" si="1268"/>
        <v>0</v>
      </c>
    </row>
    <row r="4970" spans="2:13">
      <c r="B4970" s="11" t="s">
        <v>21</v>
      </c>
      <c r="C4970" s="12" t="s">
        <v>14</v>
      </c>
      <c r="D4970" s="28"/>
      <c r="E4970" s="28"/>
      <c r="F4970" s="28"/>
      <c r="G4970" s="22">
        <f>SUM(G4961:G4964)</f>
        <v>0</v>
      </c>
      <c r="H4970" s="15">
        <v>37.42</v>
      </c>
      <c r="I4970" s="10">
        <f t="shared" si="1268"/>
        <v>0</v>
      </c>
      <c r="K4970" s="5">
        <f>SUM(G4970)*I4945</f>
        <v>0</v>
      </c>
    </row>
    <row r="4971" spans="2:13">
      <c r="B4971" s="11" t="s">
        <v>21</v>
      </c>
      <c r="C4971" s="12" t="s">
        <v>15</v>
      </c>
      <c r="D4971" s="28"/>
      <c r="E4971" s="28"/>
      <c r="F4971" s="28"/>
      <c r="G4971" s="22">
        <f>SUM(G4965:G4967)</f>
        <v>0</v>
      </c>
      <c r="H4971" s="15">
        <v>37.42</v>
      </c>
      <c r="I4971" s="10">
        <f t="shared" si="1268"/>
        <v>0</v>
      </c>
      <c r="L4971" s="5">
        <f>SUM(G4971)*I4945</f>
        <v>0</v>
      </c>
    </row>
    <row r="4972" spans="2:13">
      <c r="B4972" s="11" t="s">
        <v>21</v>
      </c>
      <c r="C4972" s="12" t="s">
        <v>16</v>
      </c>
      <c r="D4972" s="28"/>
      <c r="E4972" s="28"/>
      <c r="F4972" s="28"/>
      <c r="G4972" s="22">
        <f>SUM(G4968:G4969)</f>
        <v>0</v>
      </c>
      <c r="H4972" s="15">
        <v>37.42</v>
      </c>
      <c r="I4972" s="10">
        <f t="shared" si="1268"/>
        <v>0</v>
      </c>
      <c r="M4972" s="5">
        <f>SUM(G4972)*I4945</f>
        <v>0</v>
      </c>
    </row>
    <row r="4973" spans="2:13">
      <c r="B4973" s="11" t="s">
        <v>13</v>
      </c>
      <c r="C4973" s="12" t="s">
        <v>17</v>
      </c>
      <c r="D4973" s="28"/>
      <c r="E4973" s="28"/>
      <c r="F4973" s="28"/>
      <c r="G4973" s="34"/>
      <c r="H4973" s="15">
        <v>37.42</v>
      </c>
      <c r="I4973" s="10">
        <f t="shared" si="1268"/>
        <v>0</v>
      </c>
      <c r="L4973" s="5">
        <f>SUM(G4973)*I4945</f>
        <v>0</v>
      </c>
    </row>
    <row r="4974" spans="2:13">
      <c r="B4974" s="11" t="s">
        <v>12</v>
      </c>
      <c r="C4974" s="12"/>
      <c r="D4974" s="28"/>
      <c r="E4974" s="28"/>
      <c r="F4974" s="28"/>
      <c r="G4974" s="10"/>
      <c r="H4974" s="15">
        <v>37.42</v>
      </c>
      <c r="I4974" s="10">
        <f t="shared" si="1268"/>
        <v>0</v>
      </c>
    </row>
    <row r="4975" spans="2:13">
      <c r="B4975" s="11" t="s">
        <v>11</v>
      </c>
      <c r="C4975" s="12"/>
      <c r="D4975" s="28"/>
      <c r="E4975" s="28"/>
      <c r="F4975" s="28"/>
      <c r="G4975" s="10">
        <v>1</v>
      </c>
      <c r="H4975" s="15">
        <f>SUM(I4947:I4974)*0.01</f>
        <v>0</v>
      </c>
      <c r="I4975" s="10">
        <f>SUM(G4975*H4975)</f>
        <v>0</v>
      </c>
    </row>
    <row r="4976" spans="2:13" s="2" customFormat="1" ht="13.6">
      <c r="B4976" s="8" t="s">
        <v>10</v>
      </c>
      <c r="D4976" s="27"/>
      <c r="E4976" s="27"/>
      <c r="F4976" s="27"/>
      <c r="G4976" s="6">
        <f>SUM(G4970:G4973)</f>
        <v>0</v>
      </c>
      <c r="H4976" s="14"/>
      <c r="I4976" s="6">
        <f>SUM(I4947:I4975)</f>
        <v>0</v>
      </c>
      <c r="J4976" s="6">
        <f>SUM(I4976)*I4945</f>
        <v>0</v>
      </c>
      <c r="K4976" s="6">
        <f>SUM(K4970:K4975)</f>
        <v>0</v>
      </c>
      <c r="L4976" s="6">
        <f t="shared" ref="L4976" si="1269">SUM(L4970:L4975)</f>
        <v>0</v>
      </c>
      <c r="M4976" s="6">
        <f t="shared" ref="M4976" si="1270">SUM(M4970:M4975)</f>
        <v>0</v>
      </c>
    </row>
    <row r="4977" spans="1:13" ht="15.65">
      <c r="A4977" s="3" t="s">
        <v>9</v>
      </c>
      <c r="B4977" s="78">
        <f>'JMS SHEDULE OF WORKS'!D93</f>
        <v>0</v>
      </c>
      <c r="D4977" s="26">
        <f>'JMS SHEDULE OF WORKS'!F93</f>
        <v>0</v>
      </c>
      <c r="F4977" s="79">
        <f>'JMS SHEDULE OF WORKS'!I93</f>
        <v>0</v>
      </c>
      <c r="H4977" s="13" t="s">
        <v>22</v>
      </c>
      <c r="I4977" s="24">
        <f>'JMS SHEDULE OF WORKS'!G93</f>
        <v>0</v>
      </c>
    </row>
    <row r="4978" spans="1:13" s="2" customFormat="1" ht="13.6">
      <c r="A4978" s="77" t="str">
        <f>'JMS SHEDULE OF WORKS'!A93</f>
        <v>6897/91</v>
      </c>
      <c r="B4978" s="8" t="s">
        <v>3</v>
      </c>
      <c r="C4978" s="2" t="s">
        <v>4</v>
      </c>
      <c r="D4978" s="27" t="s">
        <v>5</v>
      </c>
      <c r="E4978" s="27" t="s">
        <v>5</v>
      </c>
      <c r="F4978" s="27" t="s">
        <v>23</v>
      </c>
      <c r="G4978" s="6" t="s">
        <v>6</v>
      </c>
      <c r="H4978" s="14" t="s">
        <v>7</v>
      </c>
      <c r="I4978" s="6" t="s">
        <v>8</v>
      </c>
      <c r="J4978" s="6"/>
      <c r="K4978" s="6" t="s">
        <v>18</v>
      </c>
      <c r="L4978" s="6" t="s">
        <v>19</v>
      </c>
      <c r="M4978" s="6" t="s">
        <v>20</v>
      </c>
    </row>
    <row r="4979" spans="1:13">
      <c r="A4979" s="30" t="s">
        <v>24</v>
      </c>
      <c r="B4979" s="11"/>
      <c r="C4979" s="12"/>
      <c r="D4979" s="28"/>
      <c r="E4979" s="28"/>
      <c r="F4979" s="28">
        <f t="shared" ref="F4979:F4984" si="1271">SUM(D4979*E4979)</f>
        <v>0</v>
      </c>
      <c r="G4979" s="10"/>
      <c r="H4979" s="15"/>
      <c r="I4979" s="10">
        <f t="shared" ref="I4979:I4984" si="1272">SUM(F4979*G4979)*H4979</f>
        <v>0</v>
      </c>
    </row>
    <row r="4980" spans="1:13">
      <c r="A4980" s="30" t="s">
        <v>24</v>
      </c>
      <c r="B4980" s="11"/>
      <c r="C4980" s="12"/>
      <c r="D4980" s="28"/>
      <c r="E4980" s="28"/>
      <c r="F4980" s="28">
        <f t="shared" si="1271"/>
        <v>0</v>
      </c>
      <c r="G4980" s="10"/>
      <c r="H4980" s="15"/>
      <c r="I4980" s="10">
        <f t="shared" si="1272"/>
        <v>0</v>
      </c>
    </row>
    <row r="4981" spans="1:13">
      <c r="A4981" s="30" t="s">
        <v>24</v>
      </c>
      <c r="B4981" s="11"/>
      <c r="C4981" s="12"/>
      <c r="D4981" s="28"/>
      <c r="E4981" s="28"/>
      <c r="F4981" s="28">
        <f t="shared" si="1271"/>
        <v>0</v>
      </c>
      <c r="G4981" s="10"/>
      <c r="H4981" s="15"/>
      <c r="I4981" s="10">
        <f t="shared" si="1272"/>
        <v>0</v>
      </c>
    </row>
    <row r="4982" spans="1:13">
      <c r="A4982" s="31" t="s">
        <v>25</v>
      </c>
      <c r="B4982" s="11"/>
      <c r="C4982" s="12"/>
      <c r="D4982" s="28"/>
      <c r="E4982" s="28"/>
      <c r="F4982" s="28">
        <f t="shared" si="1271"/>
        <v>0</v>
      </c>
      <c r="G4982" s="10"/>
      <c r="H4982" s="15"/>
      <c r="I4982" s="10">
        <f t="shared" si="1272"/>
        <v>0</v>
      </c>
    </row>
    <row r="4983" spans="1:13">
      <c r="A4983" s="31" t="s">
        <v>25</v>
      </c>
      <c r="B4983" s="11"/>
      <c r="C4983" s="12"/>
      <c r="D4983" s="28"/>
      <c r="E4983" s="28"/>
      <c r="F4983" s="28">
        <f t="shared" si="1271"/>
        <v>0</v>
      </c>
      <c r="G4983" s="10"/>
      <c r="H4983" s="15"/>
      <c r="I4983" s="10">
        <f t="shared" si="1272"/>
        <v>0</v>
      </c>
    </row>
    <row r="4984" spans="1:13">
      <c r="A4984" s="31" t="s">
        <v>25</v>
      </c>
      <c r="B4984" s="11"/>
      <c r="C4984" s="12"/>
      <c r="D4984" s="28"/>
      <c r="E4984" s="28"/>
      <c r="F4984" s="28">
        <f t="shared" si="1271"/>
        <v>0</v>
      </c>
      <c r="G4984" s="10"/>
      <c r="H4984" s="15"/>
      <c r="I4984" s="10">
        <f t="shared" si="1272"/>
        <v>0</v>
      </c>
    </row>
    <row r="4985" spans="1:13">
      <c r="A4985" s="31" t="s">
        <v>39</v>
      </c>
      <c r="B4985" s="11"/>
      <c r="C4985" s="12"/>
      <c r="D4985" s="28"/>
      <c r="E4985" s="28"/>
      <c r="F4985" s="28"/>
      <c r="G4985" s="10"/>
      <c r="H4985" s="15"/>
      <c r="I4985" s="10">
        <f t="shared" ref="I4985:I4987" si="1273">SUM(G4985*H4985)</f>
        <v>0</v>
      </c>
    </row>
    <row r="4986" spans="1:13">
      <c r="A4986" s="31" t="s">
        <v>39</v>
      </c>
      <c r="B4986" s="11"/>
      <c r="C4986" s="12"/>
      <c r="D4986" s="28"/>
      <c r="E4986" s="28"/>
      <c r="F4986" s="28"/>
      <c r="G4986" s="10"/>
      <c r="H4986" s="15"/>
      <c r="I4986" s="10">
        <f t="shared" si="1273"/>
        <v>0</v>
      </c>
    </row>
    <row r="4987" spans="1:13">
      <c r="A4987" s="31" t="s">
        <v>39</v>
      </c>
      <c r="B4987" s="11"/>
      <c r="C4987" s="12"/>
      <c r="D4987" s="28"/>
      <c r="E4987" s="28"/>
      <c r="F4987" s="28"/>
      <c r="G4987" s="10"/>
      <c r="H4987" s="15"/>
      <c r="I4987" s="10">
        <f t="shared" si="1273"/>
        <v>0</v>
      </c>
    </row>
    <row r="4988" spans="1:13">
      <c r="A4988" s="32" t="s">
        <v>28</v>
      </c>
      <c r="B4988" s="11"/>
      <c r="C4988" s="12"/>
      <c r="D4988" s="28"/>
      <c r="E4988" s="28"/>
      <c r="F4988" s="28"/>
      <c r="G4988" s="10"/>
      <c r="H4988" s="15"/>
      <c r="I4988" s="10">
        <f t="shared" ref="I4988:I5006" si="1274">SUM(G4988*H4988)</f>
        <v>0</v>
      </c>
    </row>
    <row r="4989" spans="1:13">
      <c r="A4989" s="32" t="s">
        <v>28</v>
      </c>
      <c r="B4989" s="11"/>
      <c r="C4989" s="12"/>
      <c r="D4989" s="28"/>
      <c r="E4989" s="28"/>
      <c r="F4989" s="28"/>
      <c r="G4989" s="10"/>
      <c r="H4989" s="15"/>
      <c r="I4989" s="10">
        <f t="shared" si="1274"/>
        <v>0</v>
      </c>
    </row>
    <row r="4990" spans="1:13">
      <c r="A4990" s="32" t="s">
        <v>28</v>
      </c>
      <c r="B4990" s="11"/>
      <c r="C4990" s="12"/>
      <c r="D4990" s="28"/>
      <c r="E4990" s="28"/>
      <c r="F4990" s="28"/>
      <c r="G4990" s="10"/>
      <c r="H4990" s="15"/>
      <c r="I4990" s="10">
        <f t="shared" si="1274"/>
        <v>0</v>
      </c>
    </row>
    <row r="4991" spans="1:13">
      <c r="A4991" t="s">
        <v>26</v>
      </c>
      <c r="B4991" s="11"/>
      <c r="C4991" s="12"/>
      <c r="D4991" s="28"/>
      <c r="E4991" s="28"/>
      <c r="F4991" s="28"/>
      <c r="G4991" s="33">
        <v>0.1</v>
      </c>
      <c r="H4991" s="15">
        <f>SUM(I4988:I4990)</f>
        <v>0</v>
      </c>
      <c r="I4991" s="10">
        <f t="shared" si="1274"/>
        <v>0</v>
      </c>
    </row>
    <row r="4992" spans="1:13">
      <c r="B4992" s="11" t="s">
        <v>27</v>
      </c>
      <c r="C4992" s="12"/>
      <c r="D4992" s="28"/>
      <c r="E4992" s="28"/>
      <c r="F4992" s="28"/>
      <c r="G4992" s="10"/>
      <c r="H4992" s="15"/>
      <c r="I4992" s="10">
        <f t="shared" si="1274"/>
        <v>0</v>
      </c>
    </row>
    <row r="4993" spans="2:13">
      <c r="B4993" s="11" t="s">
        <v>13</v>
      </c>
      <c r="C4993" s="12" t="s">
        <v>14</v>
      </c>
      <c r="D4993" s="28" t="s">
        <v>29</v>
      </c>
      <c r="E4993" s="28"/>
      <c r="F4993" s="28">
        <f>SUM(G4979:G4981)</f>
        <v>0</v>
      </c>
      <c r="G4993" s="34">
        <f>SUM(F4993)/20</f>
        <v>0</v>
      </c>
      <c r="H4993" s="23"/>
      <c r="I4993" s="10">
        <f t="shared" si="1274"/>
        <v>0</v>
      </c>
    </row>
    <row r="4994" spans="2:13">
      <c r="B4994" s="11" t="s">
        <v>13</v>
      </c>
      <c r="C4994" s="12" t="s">
        <v>14</v>
      </c>
      <c r="D4994" s="28" t="s">
        <v>30</v>
      </c>
      <c r="E4994" s="28"/>
      <c r="F4994" s="28">
        <f>SUM(G4982:G4984)</f>
        <v>0</v>
      </c>
      <c r="G4994" s="34">
        <f>SUM(F4994)/10</f>
        <v>0</v>
      </c>
      <c r="H4994" s="23"/>
      <c r="I4994" s="10">
        <f t="shared" si="1274"/>
        <v>0</v>
      </c>
    </row>
    <row r="4995" spans="2:13">
      <c r="B4995" s="11" t="s">
        <v>13</v>
      </c>
      <c r="C4995" s="12" t="s">
        <v>14</v>
      </c>
      <c r="D4995" s="28" t="s">
        <v>60</v>
      </c>
      <c r="E4995" s="28"/>
      <c r="F4995" s="81"/>
      <c r="G4995" s="34">
        <f>SUM(F4995)*0.25</f>
        <v>0</v>
      </c>
      <c r="H4995" s="23"/>
      <c r="I4995" s="10">
        <f t="shared" si="1274"/>
        <v>0</v>
      </c>
    </row>
    <row r="4996" spans="2:13">
      <c r="B4996" s="11" t="s">
        <v>13</v>
      </c>
      <c r="C4996" s="12" t="s">
        <v>14</v>
      </c>
      <c r="D4996" s="28"/>
      <c r="E4996" s="28"/>
      <c r="F4996" s="28"/>
      <c r="G4996" s="34"/>
      <c r="H4996" s="23"/>
      <c r="I4996" s="10">
        <f t="shared" si="1274"/>
        <v>0</v>
      </c>
    </row>
    <row r="4997" spans="2:13">
      <c r="B4997" s="11" t="s">
        <v>13</v>
      </c>
      <c r="C4997" s="12" t="s">
        <v>15</v>
      </c>
      <c r="D4997" s="28"/>
      <c r="E4997" s="28"/>
      <c r="F4997" s="28"/>
      <c r="G4997" s="34"/>
      <c r="H4997" s="23"/>
      <c r="I4997" s="10">
        <f t="shared" si="1274"/>
        <v>0</v>
      </c>
    </row>
    <row r="4998" spans="2:13">
      <c r="B4998" s="11" t="s">
        <v>13</v>
      </c>
      <c r="C4998" s="12" t="s">
        <v>15</v>
      </c>
      <c r="D4998" s="28"/>
      <c r="E4998" s="28"/>
      <c r="F4998" s="28"/>
      <c r="G4998" s="34"/>
      <c r="H4998" s="23"/>
      <c r="I4998" s="10">
        <f t="shared" si="1274"/>
        <v>0</v>
      </c>
    </row>
    <row r="4999" spans="2:13">
      <c r="B4999" s="11" t="s">
        <v>13</v>
      </c>
      <c r="C4999" s="12" t="s">
        <v>15</v>
      </c>
      <c r="D4999" s="28"/>
      <c r="E4999" s="28"/>
      <c r="F4999" s="28"/>
      <c r="G4999" s="34"/>
      <c r="H4999" s="23"/>
      <c r="I4999" s="10">
        <f t="shared" si="1274"/>
        <v>0</v>
      </c>
    </row>
    <row r="5000" spans="2:13">
      <c r="B5000" s="11" t="s">
        <v>13</v>
      </c>
      <c r="C5000" s="12" t="s">
        <v>16</v>
      </c>
      <c r="D5000" s="28"/>
      <c r="E5000" s="28"/>
      <c r="F5000" s="28"/>
      <c r="G5000" s="34"/>
      <c r="H5000" s="23"/>
      <c r="I5000" s="10">
        <f t="shared" si="1274"/>
        <v>0</v>
      </c>
    </row>
    <row r="5001" spans="2:13">
      <c r="B5001" s="11" t="s">
        <v>13</v>
      </c>
      <c r="C5001" s="12" t="s">
        <v>16</v>
      </c>
      <c r="D5001" s="28"/>
      <c r="E5001" s="28"/>
      <c r="F5001" s="28"/>
      <c r="G5001" s="34"/>
      <c r="H5001" s="23"/>
      <c r="I5001" s="10">
        <f t="shared" si="1274"/>
        <v>0</v>
      </c>
    </row>
    <row r="5002" spans="2:13">
      <c r="B5002" s="11" t="s">
        <v>21</v>
      </c>
      <c r="C5002" s="12" t="s">
        <v>14</v>
      </c>
      <c r="D5002" s="28"/>
      <c r="E5002" s="28"/>
      <c r="F5002" s="28"/>
      <c r="G5002" s="22">
        <f>SUM(G4993:G4996)</f>
        <v>0</v>
      </c>
      <c r="H5002" s="15">
        <v>37.42</v>
      </c>
      <c r="I5002" s="10">
        <f t="shared" si="1274"/>
        <v>0</v>
      </c>
      <c r="K5002" s="5">
        <f>SUM(G5002)*I4977</f>
        <v>0</v>
      </c>
    </row>
    <row r="5003" spans="2:13">
      <c r="B5003" s="11" t="s">
        <v>21</v>
      </c>
      <c r="C5003" s="12" t="s">
        <v>15</v>
      </c>
      <c r="D5003" s="28"/>
      <c r="E5003" s="28"/>
      <c r="F5003" s="28"/>
      <c r="G5003" s="22">
        <f>SUM(G4997:G4999)</f>
        <v>0</v>
      </c>
      <c r="H5003" s="15">
        <v>37.42</v>
      </c>
      <c r="I5003" s="10">
        <f t="shared" si="1274"/>
        <v>0</v>
      </c>
      <c r="L5003" s="5">
        <f>SUM(G5003)*I4977</f>
        <v>0</v>
      </c>
    </row>
    <row r="5004" spans="2:13">
      <c r="B5004" s="11" t="s">
        <v>21</v>
      </c>
      <c r="C5004" s="12" t="s">
        <v>16</v>
      </c>
      <c r="D5004" s="28"/>
      <c r="E5004" s="28"/>
      <c r="F5004" s="28"/>
      <c r="G5004" s="22">
        <f>SUM(G5000:G5001)</f>
        <v>0</v>
      </c>
      <c r="H5004" s="15">
        <v>37.42</v>
      </c>
      <c r="I5004" s="10">
        <f t="shared" si="1274"/>
        <v>0</v>
      </c>
      <c r="M5004" s="5">
        <f>SUM(G5004)*I4977</f>
        <v>0</v>
      </c>
    </row>
    <row r="5005" spans="2:13">
      <c r="B5005" s="11" t="s">
        <v>13</v>
      </c>
      <c r="C5005" s="12" t="s">
        <v>17</v>
      </c>
      <c r="D5005" s="28"/>
      <c r="E5005" s="28"/>
      <c r="F5005" s="28"/>
      <c r="G5005" s="34"/>
      <c r="H5005" s="15">
        <v>37.42</v>
      </c>
      <c r="I5005" s="10">
        <f t="shared" si="1274"/>
        <v>0</v>
      </c>
      <c r="L5005" s="5">
        <f>SUM(G5005)*I4977</f>
        <v>0</v>
      </c>
    </row>
    <row r="5006" spans="2:13">
      <c r="B5006" s="11" t="s">
        <v>12</v>
      </c>
      <c r="C5006" s="12"/>
      <c r="D5006" s="28"/>
      <c r="E5006" s="28"/>
      <c r="F5006" s="28"/>
      <c r="G5006" s="10"/>
      <c r="H5006" s="15">
        <v>37.42</v>
      </c>
      <c r="I5006" s="10">
        <f t="shared" si="1274"/>
        <v>0</v>
      </c>
    </row>
    <row r="5007" spans="2:13">
      <c r="B5007" s="11" t="s">
        <v>11</v>
      </c>
      <c r="C5007" s="12"/>
      <c r="D5007" s="28"/>
      <c r="E5007" s="28"/>
      <c r="F5007" s="28"/>
      <c r="G5007" s="10">
        <v>1</v>
      </c>
      <c r="H5007" s="15">
        <f>SUM(I4979:I5006)*0.01</f>
        <v>0</v>
      </c>
      <c r="I5007" s="10">
        <f>SUM(G5007*H5007)</f>
        <v>0</v>
      </c>
    </row>
    <row r="5008" spans="2:13" s="2" customFormat="1" ht="13.6">
      <c r="B5008" s="8" t="s">
        <v>10</v>
      </c>
      <c r="D5008" s="27"/>
      <c r="E5008" s="27"/>
      <c r="F5008" s="27"/>
      <c r="G5008" s="6">
        <f>SUM(G5002:G5005)</f>
        <v>0</v>
      </c>
      <c r="H5008" s="14"/>
      <c r="I5008" s="6">
        <f>SUM(I4979:I5007)</f>
        <v>0</v>
      </c>
      <c r="J5008" s="6">
        <f>SUM(I5008)*I4977</f>
        <v>0</v>
      </c>
      <c r="K5008" s="6">
        <f>SUM(K5002:K5007)</f>
        <v>0</v>
      </c>
      <c r="L5008" s="6">
        <f t="shared" ref="L5008" si="1275">SUM(L5002:L5007)</f>
        <v>0</v>
      </c>
      <c r="M5008" s="6">
        <f t="shared" ref="M5008" si="1276">SUM(M5002:M5007)</f>
        <v>0</v>
      </c>
    </row>
    <row r="5009" spans="1:13" ht="15.65">
      <c r="A5009" s="3" t="s">
        <v>9</v>
      </c>
      <c r="B5009" s="78">
        <f>'JMS SHEDULE OF WORKS'!D94</f>
        <v>0</v>
      </c>
      <c r="D5009" s="26">
        <f>'JMS SHEDULE OF WORKS'!F94</f>
        <v>0</v>
      </c>
      <c r="F5009" s="79">
        <f>'JMS SHEDULE OF WORKS'!I94</f>
        <v>0</v>
      </c>
      <c r="H5009" s="13" t="s">
        <v>22</v>
      </c>
      <c r="I5009" s="24">
        <f>'JMS SHEDULE OF WORKS'!G94</f>
        <v>0</v>
      </c>
    </row>
    <row r="5010" spans="1:13" s="2" customFormat="1" ht="13.6">
      <c r="A5010" s="77" t="str">
        <f>'JMS SHEDULE OF WORKS'!A94</f>
        <v>6897/92</v>
      </c>
      <c r="B5010" s="8" t="s">
        <v>3</v>
      </c>
      <c r="C5010" s="2" t="s">
        <v>4</v>
      </c>
      <c r="D5010" s="27" t="s">
        <v>5</v>
      </c>
      <c r="E5010" s="27" t="s">
        <v>5</v>
      </c>
      <c r="F5010" s="27" t="s">
        <v>23</v>
      </c>
      <c r="G5010" s="6" t="s">
        <v>6</v>
      </c>
      <c r="H5010" s="14" t="s">
        <v>7</v>
      </c>
      <c r="I5010" s="6" t="s">
        <v>8</v>
      </c>
      <c r="J5010" s="6"/>
      <c r="K5010" s="6" t="s">
        <v>18</v>
      </c>
      <c r="L5010" s="6" t="s">
        <v>19</v>
      </c>
      <c r="M5010" s="6" t="s">
        <v>20</v>
      </c>
    </row>
    <row r="5011" spans="1:13">
      <c r="A5011" s="30" t="s">
        <v>24</v>
      </c>
      <c r="B5011" s="11"/>
      <c r="C5011" s="12"/>
      <c r="D5011" s="28"/>
      <c r="E5011" s="28"/>
      <c r="F5011" s="28">
        <f t="shared" ref="F5011:F5016" si="1277">SUM(D5011*E5011)</f>
        <v>0</v>
      </c>
      <c r="G5011" s="10"/>
      <c r="H5011" s="15"/>
      <c r="I5011" s="10">
        <f t="shared" ref="I5011:I5016" si="1278">SUM(F5011*G5011)*H5011</f>
        <v>0</v>
      </c>
    </row>
    <row r="5012" spans="1:13">
      <c r="A5012" s="30" t="s">
        <v>24</v>
      </c>
      <c r="B5012" s="11"/>
      <c r="C5012" s="12"/>
      <c r="D5012" s="28"/>
      <c r="E5012" s="28"/>
      <c r="F5012" s="28">
        <f t="shared" si="1277"/>
        <v>0</v>
      </c>
      <c r="G5012" s="10"/>
      <c r="H5012" s="15"/>
      <c r="I5012" s="10">
        <f t="shared" si="1278"/>
        <v>0</v>
      </c>
    </row>
    <row r="5013" spans="1:13">
      <c r="A5013" s="30" t="s">
        <v>24</v>
      </c>
      <c r="B5013" s="11"/>
      <c r="C5013" s="12"/>
      <c r="D5013" s="28"/>
      <c r="E5013" s="28"/>
      <c r="F5013" s="28">
        <f t="shared" si="1277"/>
        <v>0</v>
      </c>
      <c r="G5013" s="10"/>
      <c r="H5013" s="15"/>
      <c r="I5013" s="10">
        <f t="shared" si="1278"/>
        <v>0</v>
      </c>
    </row>
    <row r="5014" spans="1:13">
      <c r="A5014" s="31" t="s">
        <v>25</v>
      </c>
      <c r="B5014" s="11"/>
      <c r="C5014" s="12"/>
      <c r="D5014" s="28"/>
      <c r="E5014" s="28"/>
      <c r="F5014" s="28">
        <f t="shared" si="1277"/>
        <v>0</v>
      </c>
      <c r="G5014" s="10"/>
      <c r="H5014" s="15"/>
      <c r="I5014" s="10">
        <f t="shared" si="1278"/>
        <v>0</v>
      </c>
    </row>
    <row r="5015" spans="1:13">
      <c r="A5015" s="31" t="s">
        <v>25</v>
      </c>
      <c r="B5015" s="11"/>
      <c r="C5015" s="12"/>
      <c r="D5015" s="28"/>
      <c r="E5015" s="28"/>
      <c r="F5015" s="28">
        <f t="shared" si="1277"/>
        <v>0</v>
      </c>
      <c r="G5015" s="10"/>
      <c r="H5015" s="15"/>
      <c r="I5015" s="10">
        <f t="shared" si="1278"/>
        <v>0</v>
      </c>
    </row>
    <row r="5016" spans="1:13">
      <c r="A5016" s="31" t="s">
        <v>25</v>
      </c>
      <c r="B5016" s="11"/>
      <c r="C5016" s="12"/>
      <c r="D5016" s="28"/>
      <c r="E5016" s="28"/>
      <c r="F5016" s="28">
        <f t="shared" si="1277"/>
        <v>0</v>
      </c>
      <c r="G5016" s="10"/>
      <c r="H5016" s="15"/>
      <c r="I5016" s="10">
        <f t="shared" si="1278"/>
        <v>0</v>
      </c>
    </row>
    <row r="5017" spans="1:13">
      <c r="A5017" s="31" t="s">
        <v>39</v>
      </c>
      <c r="B5017" s="11"/>
      <c r="C5017" s="12"/>
      <c r="D5017" s="28"/>
      <c r="E5017" s="28"/>
      <c r="F5017" s="28"/>
      <c r="G5017" s="10"/>
      <c r="H5017" s="15"/>
      <c r="I5017" s="10">
        <f t="shared" ref="I5017:I5019" si="1279">SUM(G5017*H5017)</f>
        <v>0</v>
      </c>
    </row>
    <row r="5018" spans="1:13">
      <c r="A5018" s="31" t="s">
        <v>39</v>
      </c>
      <c r="B5018" s="11"/>
      <c r="C5018" s="12"/>
      <c r="D5018" s="28"/>
      <c r="E5018" s="28"/>
      <c r="F5018" s="28"/>
      <c r="G5018" s="10"/>
      <c r="H5018" s="15"/>
      <c r="I5018" s="10">
        <f t="shared" si="1279"/>
        <v>0</v>
      </c>
    </row>
    <row r="5019" spans="1:13">
      <c r="A5019" s="31" t="s">
        <v>39</v>
      </c>
      <c r="B5019" s="11"/>
      <c r="C5019" s="12"/>
      <c r="D5019" s="28"/>
      <c r="E5019" s="28"/>
      <c r="F5019" s="28"/>
      <c r="G5019" s="10"/>
      <c r="H5019" s="15"/>
      <c r="I5019" s="10">
        <f t="shared" si="1279"/>
        <v>0</v>
      </c>
    </row>
    <row r="5020" spans="1:13">
      <c r="A5020" s="32" t="s">
        <v>28</v>
      </c>
      <c r="B5020" s="11"/>
      <c r="C5020" s="12"/>
      <c r="D5020" s="28"/>
      <c r="E5020" s="28"/>
      <c r="F5020" s="28"/>
      <c r="G5020" s="10"/>
      <c r="H5020" s="15"/>
      <c r="I5020" s="10">
        <f t="shared" ref="I5020:I5038" si="1280">SUM(G5020*H5020)</f>
        <v>0</v>
      </c>
    </row>
    <row r="5021" spans="1:13">
      <c r="A5021" s="32" t="s">
        <v>28</v>
      </c>
      <c r="B5021" s="11"/>
      <c r="C5021" s="12"/>
      <c r="D5021" s="28"/>
      <c r="E5021" s="28"/>
      <c r="F5021" s="28"/>
      <c r="G5021" s="10"/>
      <c r="H5021" s="15"/>
      <c r="I5021" s="10">
        <f t="shared" si="1280"/>
        <v>0</v>
      </c>
    </row>
    <row r="5022" spans="1:13">
      <c r="A5022" s="32" t="s">
        <v>28</v>
      </c>
      <c r="B5022" s="11"/>
      <c r="C5022" s="12"/>
      <c r="D5022" s="28"/>
      <c r="E5022" s="28"/>
      <c r="F5022" s="28"/>
      <c r="G5022" s="10"/>
      <c r="H5022" s="15"/>
      <c r="I5022" s="10">
        <f t="shared" si="1280"/>
        <v>0</v>
      </c>
    </row>
    <row r="5023" spans="1:13">
      <c r="A5023" t="s">
        <v>26</v>
      </c>
      <c r="B5023" s="11"/>
      <c r="C5023" s="12"/>
      <c r="D5023" s="28"/>
      <c r="E5023" s="28"/>
      <c r="F5023" s="28"/>
      <c r="G5023" s="33">
        <v>0.1</v>
      </c>
      <c r="H5023" s="15">
        <f>SUM(I5020:I5022)</f>
        <v>0</v>
      </c>
      <c r="I5023" s="10">
        <f t="shared" si="1280"/>
        <v>0</v>
      </c>
    </row>
    <row r="5024" spans="1:13">
      <c r="B5024" s="11" t="s">
        <v>27</v>
      </c>
      <c r="C5024" s="12"/>
      <c r="D5024" s="28"/>
      <c r="E5024" s="28"/>
      <c r="F5024" s="28"/>
      <c r="G5024" s="10"/>
      <c r="H5024" s="15"/>
      <c r="I5024" s="10">
        <f t="shared" si="1280"/>
        <v>0</v>
      </c>
    </row>
    <row r="5025" spans="2:13">
      <c r="B5025" s="11" t="s">
        <v>13</v>
      </c>
      <c r="C5025" s="12" t="s">
        <v>14</v>
      </c>
      <c r="D5025" s="28" t="s">
        <v>29</v>
      </c>
      <c r="E5025" s="28"/>
      <c r="F5025" s="28">
        <f>SUM(G5011:G5013)</f>
        <v>0</v>
      </c>
      <c r="G5025" s="34">
        <f>SUM(F5025)/20</f>
        <v>0</v>
      </c>
      <c r="H5025" s="23"/>
      <c r="I5025" s="10">
        <f t="shared" si="1280"/>
        <v>0</v>
      </c>
    </row>
    <row r="5026" spans="2:13">
      <c r="B5026" s="11" t="s">
        <v>13</v>
      </c>
      <c r="C5026" s="12" t="s">
        <v>14</v>
      </c>
      <c r="D5026" s="28" t="s">
        <v>30</v>
      </c>
      <c r="E5026" s="28"/>
      <c r="F5026" s="28">
        <f>SUM(G5014:G5016)</f>
        <v>0</v>
      </c>
      <c r="G5026" s="34">
        <f>SUM(F5026)/10</f>
        <v>0</v>
      </c>
      <c r="H5026" s="23"/>
      <c r="I5026" s="10">
        <f t="shared" si="1280"/>
        <v>0</v>
      </c>
    </row>
    <row r="5027" spans="2:13">
      <c r="B5027" s="11" t="s">
        <v>13</v>
      </c>
      <c r="C5027" s="12" t="s">
        <v>14</v>
      </c>
      <c r="D5027" s="28" t="s">
        <v>60</v>
      </c>
      <c r="E5027" s="28"/>
      <c r="F5027" s="81"/>
      <c r="G5027" s="34">
        <f>SUM(F5027)*0.25</f>
        <v>0</v>
      </c>
      <c r="H5027" s="23"/>
      <c r="I5027" s="10">
        <f t="shared" si="1280"/>
        <v>0</v>
      </c>
    </row>
    <row r="5028" spans="2:13">
      <c r="B5028" s="11" t="s">
        <v>13</v>
      </c>
      <c r="C5028" s="12" t="s">
        <v>14</v>
      </c>
      <c r="D5028" s="28"/>
      <c r="E5028" s="28"/>
      <c r="F5028" s="28"/>
      <c r="G5028" s="34"/>
      <c r="H5028" s="23"/>
      <c r="I5028" s="10">
        <f t="shared" si="1280"/>
        <v>0</v>
      </c>
    </row>
    <row r="5029" spans="2:13">
      <c r="B5029" s="11" t="s">
        <v>13</v>
      </c>
      <c r="C5029" s="12" t="s">
        <v>15</v>
      </c>
      <c r="D5029" s="28"/>
      <c r="E5029" s="28"/>
      <c r="F5029" s="28"/>
      <c r="G5029" s="34"/>
      <c r="H5029" s="23"/>
      <c r="I5029" s="10">
        <f t="shared" si="1280"/>
        <v>0</v>
      </c>
    </row>
    <row r="5030" spans="2:13">
      <c r="B5030" s="11" t="s">
        <v>13</v>
      </c>
      <c r="C5030" s="12" t="s">
        <v>15</v>
      </c>
      <c r="D5030" s="28"/>
      <c r="E5030" s="28"/>
      <c r="F5030" s="28"/>
      <c r="G5030" s="34"/>
      <c r="H5030" s="23"/>
      <c r="I5030" s="10">
        <f t="shared" si="1280"/>
        <v>0</v>
      </c>
    </row>
    <row r="5031" spans="2:13">
      <c r="B5031" s="11" t="s">
        <v>13</v>
      </c>
      <c r="C5031" s="12" t="s">
        <v>15</v>
      </c>
      <c r="D5031" s="28"/>
      <c r="E5031" s="28"/>
      <c r="F5031" s="28"/>
      <c r="G5031" s="34"/>
      <c r="H5031" s="23"/>
      <c r="I5031" s="10">
        <f t="shared" si="1280"/>
        <v>0</v>
      </c>
    </row>
    <row r="5032" spans="2:13">
      <c r="B5032" s="11" t="s">
        <v>13</v>
      </c>
      <c r="C5032" s="12" t="s">
        <v>16</v>
      </c>
      <c r="D5032" s="28"/>
      <c r="E5032" s="28"/>
      <c r="F5032" s="28"/>
      <c r="G5032" s="34"/>
      <c r="H5032" s="23"/>
      <c r="I5032" s="10">
        <f t="shared" si="1280"/>
        <v>0</v>
      </c>
    </row>
    <row r="5033" spans="2:13">
      <c r="B5033" s="11" t="s">
        <v>13</v>
      </c>
      <c r="C5033" s="12" t="s">
        <v>16</v>
      </c>
      <c r="D5033" s="28"/>
      <c r="E5033" s="28"/>
      <c r="F5033" s="28"/>
      <c r="G5033" s="34"/>
      <c r="H5033" s="23"/>
      <c r="I5033" s="10">
        <f t="shared" si="1280"/>
        <v>0</v>
      </c>
    </row>
    <row r="5034" spans="2:13">
      <c r="B5034" s="11" t="s">
        <v>21</v>
      </c>
      <c r="C5034" s="12" t="s">
        <v>14</v>
      </c>
      <c r="D5034" s="28"/>
      <c r="E5034" s="28"/>
      <c r="F5034" s="28"/>
      <c r="G5034" s="22">
        <f>SUM(G5025:G5028)</f>
        <v>0</v>
      </c>
      <c r="H5034" s="15">
        <v>37.42</v>
      </c>
      <c r="I5034" s="10">
        <f t="shared" si="1280"/>
        <v>0</v>
      </c>
      <c r="K5034" s="5">
        <f>SUM(G5034)*I5009</f>
        <v>0</v>
      </c>
    </row>
    <row r="5035" spans="2:13">
      <c r="B5035" s="11" t="s">
        <v>21</v>
      </c>
      <c r="C5035" s="12" t="s">
        <v>15</v>
      </c>
      <c r="D5035" s="28"/>
      <c r="E5035" s="28"/>
      <c r="F5035" s="28"/>
      <c r="G5035" s="22">
        <f>SUM(G5029:G5031)</f>
        <v>0</v>
      </c>
      <c r="H5035" s="15">
        <v>37.42</v>
      </c>
      <c r="I5035" s="10">
        <f t="shared" si="1280"/>
        <v>0</v>
      </c>
      <c r="L5035" s="5">
        <f>SUM(G5035)*I5009</f>
        <v>0</v>
      </c>
    </row>
    <row r="5036" spans="2:13">
      <c r="B5036" s="11" t="s">
        <v>21</v>
      </c>
      <c r="C5036" s="12" t="s">
        <v>16</v>
      </c>
      <c r="D5036" s="28"/>
      <c r="E5036" s="28"/>
      <c r="F5036" s="28"/>
      <c r="G5036" s="22">
        <f>SUM(G5032:G5033)</f>
        <v>0</v>
      </c>
      <c r="H5036" s="15">
        <v>37.42</v>
      </c>
      <c r="I5036" s="10">
        <f t="shared" si="1280"/>
        <v>0</v>
      </c>
      <c r="M5036" s="5">
        <f>SUM(G5036)*I5009</f>
        <v>0</v>
      </c>
    </row>
    <row r="5037" spans="2:13">
      <c r="B5037" s="11" t="s">
        <v>13</v>
      </c>
      <c r="C5037" s="12" t="s">
        <v>17</v>
      </c>
      <c r="D5037" s="28"/>
      <c r="E5037" s="28"/>
      <c r="F5037" s="28"/>
      <c r="G5037" s="34"/>
      <c r="H5037" s="15">
        <v>37.42</v>
      </c>
      <c r="I5037" s="10">
        <f t="shared" si="1280"/>
        <v>0</v>
      </c>
      <c r="L5037" s="5">
        <f>SUM(G5037)*I5009</f>
        <v>0</v>
      </c>
    </row>
    <row r="5038" spans="2:13">
      <c r="B5038" s="11" t="s">
        <v>12</v>
      </c>
      <c r="C5038" s="12"/>
      <c r="D5038" s="28"/>
      <c r="E5038" s="28"/>
      <c r="F5038" s="28"/>
      <c r="G5038" s="10"/>
      <c r="H5038" s="15">
        <v>37.42</v>
      </c>
      <c r="I5038" s="10">
        <f t="shared" si="1280"/>
        <v>0</v>
      </c>
    </row>
    <row r="5039" spans="2:13">
      <c r="B5039" s="11" t="s">
        <v>11</v>
      </c>
      <c r="C5039" s="12"/>
      <c r="D5039" s="28"/>
      <c r="E5039" s="28"/>
      <c r="F5039" s="28"/>
      <c r="G5039" s="10">
        <v>1</v>
      </c>
      <c r="H5039" s="15">
        <f>SUM(I5011:I5038)*0.01</f>
        <v>0</v>
      </c>
      <c r="I5039" s="10">
        <f>SUM(G5039*H5039)</f>
        <v>0</v>
      </c>
    </row>
    <row r="5040" spans="2:13" s="2" customFormat="1" ht="13.6">
      <c r="B5040" s="8" t="s">
        <v>10</v>
      </c>
      <c r="D5040" s="27"/>
      <c r="E5040" s="27"/>
      <c r="F5040" s="27"/>
      <c r="G5040" s="6">
        <f>SUM(G5034:G5037)</f>
        <v>0</v>
      </c>
      <c r="H5040" s="14"/>
      <c r="I5040" s="6">
        <f>SUM(I5011:I5039)</f>
        <v>0</v>
      </c>
      <c r="J5040" s="6">
        <f>SUM(I5040)*I5009</f>
        <v>0</v>
      </c>
      <c r="K5040" s="6">
        <f>SUM(K5034:K5039)</f>
        <v>0</v>
      </c>
      <c r="L5040" s="6">
        <f t="shared" ref="L5040" si="1281">SUM(L5034:L5039)</f>
        <v>0</v>
      </c>
      <c r="M5040" s="6">
        <f t="shared" ref="M5040" si="1282">SUM(M5034:M5039)</f>
        <v>0</v>
      </c>
    </row>
    <row r="5041" spans="1:13" ht="15.65">
      <c r="A5041" s="3" t="s">
        <v>9</v>
      </c>
      <c r="B5041" s="78">
        <f>'JMS SHEDULE OF WORKS'!D95</f>
        <v>0</v>
      </c>
      <c r="D5041" s="26">
        <f>'JMS SHEDULE OF WORKS'!F95</f>
        <v>0</v>
      </c>
      <c r="F5041" s="79">
        <f>'JMS SHEDULE OF WORKS'!I95</f>
        <v>0</v>
      </c>
      <c r="H5041" s="13" t="s">
        <v>22</v>
      </c>
      <c r="I5041" s="24">
        <f>'JMS SHEDULE OF WORKS'!G95</f>
        <v>0</v>
      </c>
    </row>
    <row r="5042" spans="1:13" s="2" customFormat="1" ht="13.6">
      <c r="A5042" s="77" t="str">
        <f>'JMS SHEDULE OF WORKS'!A95</f>
        <v>6897/93</v>
      </c>
      <c r="B5042" s="8" t="s">
        <v>3</v>
      </c>
      <c r="C5042" s="2" t="s">
        <v>4</v>
      </c>
      <c r="D5042" s="27" t="s">
        <v>5</v>
      </c>
      <c r="E5042" s="27" t="s">
        <v>5</v>
      </c>
      <c r="F5042" s="27" t="s">
        <v>23</v>
      </c>
      <c r="G5042" s="6" t="s">
        <v>6</v>
      </c>
      <c r="H5042" s="14" t="s">
        <v>7</v>
      </c>
      <c r="I5042" s="6" t="s">
        <v>8</v>
      </c>
      <c r="J5042" s="6"/>
      <c r="K5042" s="6" t="s">
        <v>18</v>
      </c>
      <c r="L5042" s="6" t="s">
        <v>19</v>
      </c>
      <c r="M5042" s="6" t="s">
        <v>20</v>
      </c>
    </row>
    <row r="5043" spans="1:13">
      <c r="A5043" s="30" t="s">
        <v>24</v>
      </c>
      <c r="B5043" s="11"/>
      <c r="C5043" s="12"/>
      <c r="D5043" s="28"/>
      <c r="E5043" s="28"/>
      <c r="F5043" s="28">
        <f t="shared" ref="F5043:F5048" si="1283">SUM(D5043*E5043)</f>
        <v>0</v>
      </c>
      <c r="G5043" s="10"/>
      <c r="H5043" s="15"/>
      <c r="I5043" s="10">
        <f t="shared" ref="I5043:I5048" si="1284">SUM(F5043*G5043)*H5043</f>
        <v>0</v>
      </c>
    </row>
    <row r="5044" spans="1:13">
      <c r="A5044" s="30" t="s">
        <v>24</v>
      </c>
      <c r="B5044" s="11"/>
      <c r="C5044" s="12"/>
      <c r="D5044" s="28"/>
      <c r="E5044" s="28"/>
      <c r="F5044" s="28">
        <f t="shared" si="1283"/>
        <v>0</v>
      </c>
      <c r="G5044" s="10"/>
      <c r="H5044" s="15"/>
      <c r="I5044" s="10">
        <f t="shared" si="1284"/>
        <v>0</v>
      </c>
    </row>
    <row r="5045" spans="1:13">
      <c r="A5045" s="30" t="s">
        <v>24</v>
      </c>
      <c r="B5045" s="11"/>
      <c r="C5045" s="12"/>
      <c r="D5045" s="28"/>
      <c r="E5045" s="28"/>
      <c r="F5045" s="28">
        <f t="shared" si="1283"/>
        <v>0</v>
      </c>
      <c r="G5045" s="10"/>
      <c r="H5045" s="15"/>
      <c r="I5045" s="10">
        <f t="shared" si="1284"/>
        <v>0</v>
      </c>
    </row>
    <row r="5046" spans="1:13">
      <c r="A5046" s="31" t="s">
        <v>25</v>
      </c>
      <c r="B5046" s="11"/>
      <c r="C5046" s="12"/>
      <c r="D5046" s="28"/>
      <c r="E5046" s="28"/>
      <c r="F5046" s="28">
        <f t="shared" si="1283"/>
        <v>0</v>
      </c>
      <c r="G5046" s="10"/>
      <c r="H5046" s="15"/>
      <c r="I5046" s="10">
        <f t="shared" si="1284"/>
        <v>0</v>
      </c>
    </row>
    <row r="5047" spans="1:13">
      <c r="A5047" s="31" t="s">
        <v>25</v>
      </c>
      <c r="B5047" s="11"/>
      <c r="C5047" s="12"/>
      <c r="D5047" s="28"/>
      <c r="E5047" s="28"/>
      <c r="F5047" s="28">
        <f t="shared" si="1283"/>
        <v>0</v>
      </c>
      <c r="G5047" s="10"/>
      <c r="H5047" s="15"/>
      <c r="I5047" s="10">
        <f t="shared" si="1284"/>
        <v>0</v>
      </c>
    </row>
    <row r="5048" spans="1:13">
      <c r="A5048" s="31" t="s">
        <v>25</v>
      </c>
      <c r="B5048" s="11"/>
      <c r="C5048" s="12"/>
      <c r="D5048" s="28"/>
      <c r="E5048" s="28"/>
      <c r="F5048" s="28">
        <f t="shared" si="1283"/>
        <v>0</v>
      </c>
      <c r="G5048" s="10"/>
      <c r="H5048" s="15"/>
      <c r="I5048" s="10">
        <f t="shared" si="1284"/>
        <v>0</v>
      </c>
    </row>
    <row r="5049" spans="1:13">
      <c r="A5049" s="31" t="s">
        <v>39</v>
      </c>
      <c r="B5049" s="11"/>
      <c r="C5049" s="12"/>
      <c r="D5049" s="28"/>
      <c r="E5049" s="28"/>
      <c r="F5049" s="28"/>
      <c r="G5049" s="10"/>
      <c r="H5049" s="15"/>
      <c r="I5049" s="10">
        <f t="shared" ref="I5049:I5051" si="1285">SUM(G5049*H5049)</f>
        <v>0</v>
      </c>
    </row>
    <row r="5050" spans="1:13">
      <c r="A5050" s="31" t="s">
        <v>39</v>
      </c>
      <c r="B5050" s="11"/>
      <c r="C5050" s="12"/>
      <c r="D5050" s="28"/>
      <c r="E5050" s="28"/>
      <c r="F5050" s="28"/>
      <c r="G5050" s="10"/>
      <c r="H5050" s="15"/>
      <c r="I5050" s="10">
        <f t="shared" si="1285"/>
        <v>0</v>
      </c>
    </row>
    <row r="5051" spans="1:13">
      <c r="A5051" s="31" t="s">
        <v>39</v>
      </c>
      <c r="B5051" s="11"/>
      <c r="C5051" s="12"/>
      <c r="D5051" s="28"/>
      <c r="E5051" s="28"/>
      <c r="F5051" s="28"/>
      <c r="G5051" s="10"/>
      <c r="H5051" s="15"/>
      <c r="I5051" s="10">
        <f t="shared" si="1285"/>
        <v>0</v>
      </c>
    </row>
    <row r="5052" spans="1:13">
      <c r="A5052" s="32" t="s">
        <v>28</v>
      </c>
      <c r="B5052" s="11"/>
      <c r="C5052" s="12"/>
      <c r="D5052" s="28"/>
      <c r="E5052" s="28"/>
      <c r="F5052" s="28"/>
      <c r="G5052" s="10"/>
      <c r="H5052" s="15"/>
      <c r="I5052" s="10">
        <f t="shared" ref="I5052:I5070" si="1286">SUM(G5052*H5052)</f>
        <v>0</v>
      </c>
    </row>
    <row r="5053" spans="1:13">
      <c r="A5053" s="32" t="s">
        <v>28</v>
      </c>
      <c r="B5053" s="11"/>
      <c r="C5053" s="12"/>
      <c r="D5053" s="28"/>
      <c r="E5053" s="28"/>
      <c r="F5053" s="28"/>
      <c r="G5053" s="10"/>
      <c r="H5053" s="15"/>
      <c r="I5053" s="10">
        <f t="shared" si="1286"/>
        <v>0</v>
      </c>
    </row>
    <row r="5054" spans="1:13">
      <c r="A5054" s="32" t="s">
        <v>28</v>
      </c>
      <c r="B5054" s="11"/>
      <c r="C5054" s="12"/>
      <c r="D5054" s="28"/>
      <c r="E5054" s="28"/>
      <c r="F5054" s="28"/>
      <c r="G5054" s="10"/>
      <c r="H5054" s="15"/>
      <c r="I5054" s="10">
        <f t="shared" si="1286"/>
        <v>0</v>
      </c>
    </row>
    <row r="5055" spans="1:13">
      <c r="A5055" t="s">
        <v>26</v>
      </c>
      <c r="B5055" s="11"/>
      <c r="C5055" s="12"/>
      <c r="D5055" s="28"/>
      <c r="E5055" s="28"/>
      <c r="F5055" s="28"/>
      <c r="G5055" s="33">
        <v>0.1</v>
      </c>
      <c r="H5055" s="15">
        <f>SUM(I5052:I5054)</f>
        <v>0</v>
      </c>
      <c r="I5055" s="10">
        <f t="shared" si="1286"/>
        <v>0</v>
      </c>
    </row>
    <row r="5056" spans="1:13">
      <c r="B5056" s="11" t="s">
        <v>27</v>
      </c>
      <c r="C5056" s="12"/>
      <c r="D5056" s="28"/>
      <c r="E5056" s="28"/>
      <c r="F5056" s="28"/>
      <c r="G5056" s="10"/>
      <c r="H5056" s="15"/>
      <c r="I5056" s="10">
        <f t="shared" si="1286"/>
        <v>0</v>
      </c>
    </row>
    <row r="5057" spans="2:13">
      <c r="B5057" s="11" t="s">
        <v>13</v>
      </c>
      <c r="C5057" s="12" t="s">
        <v>14</v>
      </c>
      <c r="D5057" s="28" t="s">
        <v>29</v>
      </c>
      <c r="E5057" s="28"/>
      <c r="F5057" s="28">
        <f>SUM(G5043:G5045)</f>
        <v>0</v>
      </c>
      <c r="G5057" s="34">
        <f>SUM(F5057)/20</f>
        <v>0</v>
      </c>
      <c r="H5057" s="23"/>
      <c r="I5057" s="10">
        <f t="shared" si="1286"/>
        <v>0</v>
      </c>
    </row>
    <row r="5058" spans="2:13">
      <c r="B5058" s="11" t="s">
        <v>13</v>
      </c>
      <c r="C5058" s="12" t="s">
        <v>14</v>
      </c>
      <c r="D5058" s="28" t="s">
        <v>30</v>
      </c>
      <c r="E5058" s="28"/>
      <c r="F5058" s="28">
        <f>SUM(G5046:G5048)</f>
        <v>0</v>
      </c>
      <c r="G5058" s="34">
        <f>SUM(F5058)/10</f>
        <v>0</v>
      </c>
      <c r="H5058" s="23"/>
      <c r="I5058" s="10">
        <f t="shared" si="1286"/>
        <v>0</v>
      </c>
    </row>
    <row r="5059" spans="2:13">
      <c r="B5059" s="11" t="s">
        <v>13</v>
      </c>
      <c r="C5059" s="12" t="s">
        <v>14</v>
      </c>
      <c r="D5059" s="28" t="s">
        <v>60</v>
      </c>
      <c r="E5059" s="28"/>
      <c r="F5059" s="81"/>
      <c r="G5059" s="34">
        <f>SUM(F5059)*0.25</f>
        <v>0</v>
      </c>
      <c r="H5059" s="23"/>
      <c r="I5059" s="10">
        <f t="shared" si="1286"/>
        <v>0</v>
      </c>
    </row>
    <row r="5060" spans="2:13">
      <c r="B5060" s="11" t="s">
        <v>13</v>
      </c>
      <c r="C5060" s="12" t="s">
        <v>14</v>
      </c>
      <c r="D5060" s="28"/>
      <c r="E5060" s="28"/>
      <c r="F5060" s="28"/>
      <c r="G5060" s="34"/>
      <c r="H5060" s="23"/>
      <c r="I5060" s="10">
        <f t="shared" si="1286"/>
        <v>0</v>
      </c>
    </row>
    <row r="5061" spans="2:13">
      <c r="B5061" s="11" t="s">
        <v>13</v>
      </c>
      <c r="C5061" s="12" t="s">
        <v>15</v>
      </c>
      <c r="D5061" s="28"/>
      <c r="E5061" s="28"/>
      <c r="F5061" s="28"/>
      <c r="G5061" s="34"/>
      <c r="H5061" s="23"/>
      <c r="I5061" s="10">
        <f t="shared" si="1286"/>
        <v>0</v>
      </c>
    </row>
    <row r="5062" spans="2:13">
      <c r="B5062" s="11" t="s">
        <v>13</v>
      </c>
      <c r="C5062" s="12" t="s">
        <v>15</v>
      </c>
      <c r="D5062" s="28"/>
      <c r="E5062" s="28"/>
      <c r="F5062" s="28"/>
      <c r="G5062" s="34"/>
      <c r="H5062" s="23"/>
      <c r="I5062" s="10">
        <f t="shared" si="1286"/>
        <v>0</v>
      </c>
    </row>
    <row r="5063" spans="2:13">
      <c r="B5063" s="11" t="s">
        <v>13</v>
      </c>
      <c r="C5063" s="12" t="s">
        <v>15</v>
      </c>
      <c r="D5063" s="28"/>
      <c r="E5063" s="28"/>
      <c r="F5063" s="28"/>
      <c r="G5063" s="34"/>
      <c r="H5063" s="23"/>
      <c r="I5063" s="10">
        <f t="shared" si="1286"/>
        <v>0</v>
      </c>
    </row>
    <row r="5064" spans="2:13">
      <c r="B5064" s="11" t="s">
        <v>13</v>
      </c>
      <c r="C5064" s="12" t="s">
        <v>16</v>
      </c>
      <c r="D5064" s="28"/>
      <c r="E5064" s="28"/>
      <c r="F5064" s="28"/>
      <c r="G5064" s="34"/>
      <c r="H5064" s="23"/>
      <c r="I5064" s="10">
        <f t="shared" si="1286"/>
        <v>0</v>
      </c>
    </row>
    <row r="5065" spans="2:13">
      <c r="B5065" s="11" t="s">
        <v>13</v>
      </c>
      <c r="C5065" s="12" t="s">
        <v>16</v>
      </c>
      <c r="D5065" s="28"/>
      <c r="E5065" s="28"/>
      <c r="F5065" s="28"/>
      <c r="G5065" s="34"/>
      <c r="H5065" s="23"/>
      <c r="I5065" s="10">
        <f t="shared" si="1286"/>
        <v>0</v>
      </c>
    </row>
    <row r="5066" spans="2:13">
      <c r="B5066" s="11" t="s">
        <v>21</v>
      </c>
      <c r="C5066" s="12" t="s">
        <v>14</v>
      </c>
      <c r="D5066" s="28"/>
      <c r="E5066" s="28"/>
      <c r="F5066" s="28"/>
      <c r="G5066" s="22">
        <f>SUM(G5057:G5060)</f>
        <v>0</v>
      </c>
      <c r="H5066" s="15">
        <v>37.42</v>
      </c>
      <c r="I5066" s="10">
        <f t="shared" si="1286"/>
        <v>0</v>
      </c>
      <c r="K5066" s="5">
        <f>SUM(G5066)*I5041</f>
        <v>0</v>
      </c>
    </row>
    <row r="5067" spans="2:13">
      <c r="B5067" s="11" t="s">
        <v>21</v>
      </c>
      <c r="C5067" s="12" t="s">
        <v>15</v>
      </c>
      <c r="D5067" s="28"/>
      <c r="E5067" s="28"/>
      <c r="F5067" s="28"/>
      <c r="G5067" s="22">
        <f>SUM(G5061:G5063)</f>
        <v>0</v>
      </c>
      <c r="H5067" s="15">
        <v>37.42</v>
      </c>
      <c r="I5067" s="10">
        <f t="shared" si="1286"/>
        <v>0</v>
      </c>
      <c r="L5067" s="5">
        <f>SUM(G5067)*I5041</f>
        <v>0</v>
      </c>
    </row>
    <row r="5068" spans="2:13">
      <c r="B5068" s="11" t="s">
        <v>21</v>
      </c>
      <c r="C5068" s="12" t="s">
        <v>16</v>
      </c>
      <c r="D5068" s="28"/>
      <c r="E5068" s="28"/>
      <c r="F5068" s="28"/>
      <c r="G5068" s="22">
        <f>SUM(G5064:G5065)</f>
        <v>0</v>
      </c>
      <c r="H5068" s="15">
        <v>37.42</v>
      </c>
      <c r="I5068" s="10">
        <f t="shared" si="1286"/>
        <v>0</v>
      </c>
      <c r="M5068" s="5">
        <f>SUM(G5068)*I5041</f>
        <v>0</v>
      </c>
    </row>
    <row r="5069" spans="2:13">
      <c r="B5069" s="11" t="s">
        <v>13</v>
      </c>
      <c r="C5069" s="12" t="s">
        <v>17</v>
      </c>
      <c r="D5069" s="28"/>
      <c r="E5069" s="28"/>
      <c r="F5069" s="28"/>
      <c r="G5069" s="34"/>
      <c r="H5069" s="15">
        <v>37.42</v>
      </c>
      <c r="I5069" s="10">
        <f t="shared" si="1286"/>
        <v>0</v>
      </c>
      <c r="L5069" s="5">
        <f>SUM(G5069)*I5041</f>
        <v>0</v>
      </c>
    </row>
    <row r="5070" spans="2:13">
      <c r="B5070" s="11" t="s">
        <v>12</v>
      </c>
      <c r="C5070" s="12"/>
      <c r="D5070" s="28"/>
      <c r="E5070" s="28"/>
      <c r="F5070" s="28"/>
      <c r="G5070" s="10"/>
      <c r="H5070" s="15">
        <v>37.42</v>
      </c>
      <c r="I5070" s="10">
        <f t="shared" si="1286"/>
        <v>0</v>
      </c>
    </row>
    <row r="5071" spans="2:13">
      <c r="B5071" s="11" t="s">
        <v>11</v>
      </c>
      <c r="C5071" s="12"/>
      <c r="D5071" s="28"/>
      <c r="E5071" s="28"/>
      <c r="F5071" s="28"/>
      <c r="G5071" s="10">
        <v>1</v>
      </c>
      <c r="H5071" s="15">
        <f>SUM(I5043:I5070)*0.01</f>
        <v>0</v>
      </c>
      <c r="I5071" s="10">
        <f>SUM(G5071*H5071)</f>
        <v>0</v>
      </c>
    </row>
    <row r="5072" spans="2:13" s="2" customFormat="1" ht="13.6">
      <c r="B5072" s="8" t="s">
        <v>10</v>
      </c>
      <c r="D5072" s="27"/>
      <c r="E5072" s="27"/>
      <c r="F5072" s="27"/>
      <c r="G5072" s="6">
        <f>SUM(G5066:G5069)</f>
        <v>0</v>
      </c>
      <c r="H5072" s="14"/>
      <c r="I5072" s="6">
        <f>SUM(I5043:I5071)</f>
        <v>0</v>
      </c>
      <c r="J5072" s="6">
        <f>SUM(I5072)*I5041</f>
        <v>0</v>
      </c>
      <c r="K5072" s="6">
        <f>SUM(K5066:K5071)</f>
        <v>0</v>
      </c>
      <c r="L5072" s="6">
        <f t="shared" ref="L5072" si="1287">SUM(L5066:L5071)</f>
        <v>0</v>
      </c>
      <c r="M5072" s="6">
        <f t="shared" ref="M5072" si="1288">SUM(M5066:M5071)</f>
        <v>0</v>
      </c>
    </row>
    <row r="5073" spans="1:13" ht="15.65">
      <c r="A5073" s="3" t="s">
        <v>9</v>
      </c>
      <c r="B5073" s="78">
        <f>'JMS SHEDULE OF WORKS'!D96</f>
        <v>0</v>
      </c>
      <c r="D5073" s="26">
        <f>'JMS SHEDULE OF WORKS'!F96</f>
        <v>0</v>
      </c>
      <c r="F5073" s="79">
        <f>'JMS SHEDULE OF WORKS'!I96</f>
        <v>0</v>
      </c>
      <c r="H5073" s="13" t="s">
        <v>22</v>
      </c>
      <c r="I5073" s="24">
        <f>'JMS SHEDULE OF WORKS'!G96</f>
        <v>0</v>
      </c>
    </row>
    <row r="5074" spans="1:13" s="2" customFormat="1" ht="13.6">
      <c r="A5074" s="77" t="str">
        <f>'JMS SHEDULE OF WORKS'!A96</f>
        <v>6897/94</v>
      </c>
      <c r="B5074" s="8" t="s">
        <v>3</v>
      </c>
      <c r="C5074" s="2" t="s">
        <v>4</v>
      </c>
      <c r="D5074" s="27" t="s">
        <v>5</v>
      </c>
      <c r="E5074" s="27" t="s">
        <v>5</v>
      </c>
      <c r="F5074" s="27" t="s">
        <v>23</v>
      </c>
      <c r="G5074" s="6" t="s">
        <v>6</v>
      </c>
      <c r="H5074" s="14" t="s">
        <v>7</v>
      </c>
      <c r="I5074" s="6" t="s">
        <v>8</v>
      </c>
      <c r="J5074" s="6"/>
      <c r="K5074" s="6" t="s">
        <v>18</v>
      </c>
      <c r="L5074" s="6" t="s">
        <v>19</v>
      </c>
      <c r="M5074" s="6" t="s">
        <v>20</v>
      </c>
    </row>
    <row r="5075" spans="1:13">
      <c r="A5075" s="30" t="s">
        <v>24</v>
      </c>
      <c r="B5075" s="11"/>
      <c r="C5075" s="12"/>
      <c r="D5075" s="28"/>
      <c r="E5075" s="28"/>
      <c r="F5075" s="28">
        <f t="shared" ref="F5075:F5080" si="1289">SUM(D5075*E5075)</f>
        <v>0</v>
      </c>
      <c r="G5075" s="10"/>
      <c r="H5075" s="15"/>
      <c r="I5075" s="10">
        <f t="shared" ref="I5075:I5080" si="1290">SUM(F5075*G5075)*H5075</f>
        <v>0</v>
      </c>
    </row>
    <row r="5076" spans="1:13">
      <c r="A5076" s="30" t="s">
        <v>24</v>
      </c>
      <c r="B5076" s="11"/>
      <c r="C5076" s="12"/>
      <c r="D5076" s="28"/>
      <c r="E5076" s="28"/>
      <c r="F5076" s="28">
        <f t="shared" si="1289"/>
        <v>0</v>
      </c>
      <c r="G5076" s="10"/>
      <c r="H5076" s="15"/>
      <c r="I5076" s="10">
        <f t="shared" si="1290"/>
        <v>0</v>
      </c>
    </row>
    <row r="5077" spans="1:13">
      <c r="A5077" s="30" t="s">
        <v>24</v>
      </c>
      <c r="B5077" s="11"/>
      <c r="C5077" s="12"/>
      <c r="D5077" s="28"/>
      <c r="E5077" s="28"/>
      <c r="F5077" s="28">
        <f t="shared" si="1289"/>
        <v>0</v>
      </c>
      <c r="G5077" s="10"/>
      <c r="H5077" s="15"/>
      <c r="I5077" s="10">
        <f t="shared" si="1290"/>
        <v>0</v>
      </c>
    </row>
    <row r="5078" spans="1:13">
      <c r="A5078" s="31" t="s">
        <v>25</v>
      </c>
      <c r="B5078" s="11"/>
      <c r="C5078" s="12"/>
      <c r="D5078" s="28"/>
      <c r="E5078" s="28"/>
      <c r="F5078" s="28">
        <f t="shared" si="1289"/>
        <v>0</v>
      </c>
      <c r="G5078" s="10"/>
      <c r="H5078" s="15"/>
      <c r="I5078" s="10">
        <f t="shared" si="1290"/>
        <v>0</v>
      </c>
    </row>
    <row r="5079" spans="1:13">
      <c r="A5079" s="31" t="s">
        <v>25</v>
      </c>
      <c r="B5079" s="11"/>
      <c r="C5079" s="12"/>
      <c r="D5079" s="28"/>
      <c r="E5079" s="28"/>
      <c r="F5079" s="28">
        <f t="shared" si="1289"/>
        <v>0</v>
      </c>
      <c r="G5079" s="10"/>
      <c r="H5079" s="15"/>
      <c r="I5079" s="10">
        <f t="shared" si="1290"/>
        <v>0</v>
      </c>
    </row>
    <row r="5080" spans="1:13">
      <c r="A5080" s="31" t="s">
        <v>25</v>
      </c>
      <c r="B5080" s="11"/>
      <c r="C5080" s="12"/>
      <c r="D5080" s="28"/>
      <c r="E5080" s="28"/>
      <c r="F5080" s="28">
        <f t="shared" si="1289"/>
        <v>0</v>
      </c>
      <c r="G5080" s="10"/>
      <c r="H5080" s="15"/>
      <c r="I5080" s="10">
        <f t="shared" si="1290"/>
        <v>0</v>
      </c>
    </row>
    <row r="5081" spans="1:13">
      <c r="A5081" s="31" t="s">
        <v>39</v>
      </c>
      <c r="B5081" s="11"/>
      <c r="C5081" s="12"/>
      <c r="D5081" s="28"/>
      <c r="E5081" s="28"/>
      <c r="F5081" s="28"/>
      <c r="G5081" s="10"/>
      <c r="H5081" s="15"/>
      <c r="I5081" s="10">
        <f t="shared" ref="I5081:I5083" si="1291">SUM(G5081*H5081)</f>
        <v>0</v>
      </c>
    </row>
    <row r="5082" spans="1:13">
      <c r="A5082" s="31" t="s">
        <v>39</v>
      </c>
      <c r="B5082" s="11"/>
      <c r="C5082" s="12"/>
      <c r="D5082" s="28"/>
      <c r="E5082" s="28"/>
      <c r="F5082" s="28"/>
      <c r="G5082" s="10"/>
      <c r="H5082" s="15"/>
      <c r="I5082" s="10">
        <f t="shared" si="1291"/>
        <v>0</v>
      </c>
    </row>
    <row r="5083" spans="1:13">
      <c r="A5083" s="31" t="s">
        <v>39</v>
      </c>
      <c r="B5083" s="11"/>
      <c r="C5083" s="12"/>
      <c r="D5083" s="28"/>
      <c r="E5083" s="28"/>
      <c r="F5083" s="28"/>
      <c r="G5083" s="10"/>
      <c r="H5083" s="15"/>
      <c r="I5083" s="10">
        <f t="shared" si="1291"/>
        <v>0</v>
      </c>
    </row>
    <row r="5084" spans="1:13">
      <c r="A5084" s="32" t="s">
        <v>28</v>
      </c>
      <c r="B5084" s="11"/>
      <c r="C5084" s="12"/>
      <c r="D5084" s="28"/>
      <c r="E5084" s="28"/>
      <c r="F5084" s="28"/>
      <c r="G5084" s="10"/>
      <c r="H5084" s="15"/>
      <c r="I5084" s="10">
        <f t="shared" ref="I5084:I5102" si="1292">SUM(G5084*H5084)</f>
        <v>0</v>
      </c>
    </row>
    <row r="5085" spans="1:13">
      <c r="A5085" s="32" t="s">
        <v>28</v>
      </c>
      <c r="B5085" s="11"/>
      <c r="C5085" s="12"/>
      <c r="D5085" s="28"/>
      <c r="E5085" s="28"/>
      <c r="F5085" s="28"/>
      <c r="G5085" s="10"/>
      <c r="H5085" s="15"/>
      <c r="I5085" s="10">
        <f t="shared" si="1292"/>
        <v>0</v>
      </c>
    </row>
    <row r="5086" spans="1:13">
      <c r="A5086" s="32" t="s">
        <v>28</v>
      </c>
      <c r="B5086" s="11"/>
      <c r="C5086" s="12"/>
      <c r="D5086" s="28"/>
      <c r="E5086" s="28"/>
      <c r="F5086" s="28"/>
      <c r="G5086" s="10"/>
      <c r="H5086" s="15"/>
      <c r="I5086" s="10">
        <f t="shared" si="1292"/>
        <v>0</v>
      </c>
    </row>
    <row r="5087" spans="1:13">
      <c r="A5087" t="s">
        <v>26</v>
      </c>
      <c r="B5087" s="11"/>
      <c r="C5087" s="12"/>
      <c r="D5087" s="28"/>
      <c r="E5087" s="28"/>
      <c r="F5087" s="28"/>
      <c r="G5087" s="33">
        <v>0.1</v>
      </c>
      <c r="H5087" s="15">
        <f>SUM(I5084:I5086)</f>
        <v>0</v>
      </c>
      <c r="I5087" s="10">
        <f t="shared" si="1292"/>
        <v>0</v>
      </c>
    </row>
    <row r="5088" spans="1:13">
      <c r="B5088" s="11" t="s">
        <v>27</v>
      </c>
      <c r="C5088" s="12"/>
      <c r="D5088" s="28"/>
      <c r="E5088" s="28"/>
      <c r="F5088" s="28"/>
      <c r="G5088" s="10"/>
      <c r="H5088" s="15"/>
      <c r="I5088" s="10">
        <f t="shared" si="1292"/>
        <v>0</v>
      </c>
    </row>
    <row r="5089" spans="2:13">
      <c r="B5089" s="11" t="s">
        <v>13</v>
      </c>
      <c r="C5089" s="12" t="s">
        <v>14</v>
      </c>
      <c r="D5089" s="28" t="s">
        <v>29</v>
      </c>
      <c r="E5089" s="28"/>
      <c r="F5089" s="28">
        <f>SUM(G5075:G5077)</f>
        <v>0</v>
      </c>
      <c r="G5089" s="34">
        <f>SUM(F5089)/20</f>
        <v>0</v>
      </c>
      <c r="H5089" s="23"/>
      <c r="I5089" s="10">
        <f t="shared" si="1292"/>
        <v>0</v>
      </c>
    </row>
    <row r="5090" spans="2:13">
      <c r="B5090" s="11" t="s">
        <v>13</v>
      </c>
      <c r="C5090" s="12" t="s">
        <v>14</v>
      </c>
      <c r="D5090" s="28" t="s">
        <v>30</v>
      </c>
      <c r="E5090" s="28"/>
      <c r="F5090" s="28">
        <f>SUM(G5078:G5080)</f>
        <v>0</v>
      </c>
      <c r="G5090" s="34">
        <f>SUM(F5090)/10</f>
        <v>0</v>
      </c>
      <c r="H5090" s="23"/>
      <c r="I5090" s="10">
        <f t="shared" si="1292"/>
        <v>0</v>
      </c>
    </row>
    <row r="5091" spans="2:13">
      <c r="B5091" s="11" t="s">
        <v>13</v>
      </c>
      <c r="C5091" s="12" t="s">
        <v>14</v>
      </c>
      <c r="D5091" s="28" t="s">
        <v>60</v>
      </c>
      <c r="E5091" s="28"/>
      <c r="F5091" s="81"/>
      <c r="G5091" s="34">
        <f>SUM(F5091)*0.25</f>
        <v>0</v>
      </c>
      <c r="H5091" s="23"/>
      <c r="I5091" s="10">
        <f t="shared" si="1292"/>
        <v>0</v>
      </c>
    </row>
    <row r="5092" spans="2:13">
      <c r="B5092" s="11" t="s">
        <v>13</v>
      </c>
      <c r="C5092" s="12" t="s">
        <v>14</v>
      </c>
      <c r="D5092" s="28"/>
      <c r="E5092" s="28"/>
      <c r="F5092" s="28"/>
      <c r="G5092" s="34"/>
      <c r="H5092" s="23"/>
      <c r="I5092" s="10">
        <f t="shared" si="1292"/>
        <v>0</v>
      </c>
    </row>
    <row r="5093" spans="2:13">
      <c r="B5093" s="11" t="s">
        <v>13</v>
      </c>
      <c r="C5093" s="12" t="s">
        <v>15</v>
      </c>
      <c r="D5093" s="28"/>
      <c r="E5093" s="28"/>
      <c r="F5093" s="28"/>
      <c r="G5093" s="34"/>
      <c r="H5093" s="23"/>
      <c r="I5093" s="10">
        <f t="shared" si="1292"/>
        <v>0</v>
      </c>
    </row>
    <row r="5094" spans="2:13">
      <c r="B5094" s="11" t="s">
        <v>13</v>
      </c>
      <c r="C5094" s="12" t="s">
        <v>15</v>
      </c>
      <c r="D5094" s="28"/>
      <c r="E5094" s="28"/>
      <c r="F5094" s="28"/>
      <c r="G5094" s="34"/>
      <c r="H5094" s="23"/>
      <c r="I5094" s="10">
        <f t="shared" si="1292"/>
        <v>0</v>
      </c>
    </row>
    <row r="5095" spans="2:13">
      <c r="B5095" s="11" t="s">
        <v>13</v>
      </c>
      <c r="C5095" s="12" t="s">
        <v>15</v>
      </c>
      <c r="D5095" s="28"/>
      <c r="E5095" s="28"/>
      <c r="F5095" s="28"/>
      <c r="G5095" s="34"/>
      <c r="H5095" s="23"/>
      <c r="I5095" s="10">
        <f t="shared" si="1292"/>
        <v>0</v>
      </c>
    </row>
    <row r="5096" spans="2:13">
      <c r="B5096" s="11" t="s">
        <v>13</v>
      </c>
      <c r="C5096" s="12" t="s">
        <v>16</v>
      </c>
      <c r="D5096" s="28"/>
      <c r="E5096" s="28"/>
      <c r="F5096" s="28"/>
      <c r="G5096" s="34"/>
      <c r="H5096" s="23"/>
      <c r="I5096" s="10">
        <f t="shared" si="1292"/>
        <v>0</v>
      </c>
    </row>
    <row r="5097" spans="2:13">
      <c r="B5097" s="11" t="s">
        <v>13</v>
      </c>
      <c r="C5097" s="12" t="s">
        <v>16</v>
      </c>
      <c r="D5097" s="28"/>
      <c r="E5097" s="28"/>
      <c r="F5097" s="28"/>
      <c r="G5097" s="34"/>
      <c r="H5097" s="23"/>
      <c r="I5097" s="10">
        <f t="shared" si="1292"/>
        <v>0</v>
      </c>
    </row>
    <row r="5098" spans="2:13">
      <c r="B5098" s="11" t="s">
        <v>21</v>
      </c>
      <c r="C5098" s="12" t="s">
        <v>14</v>
      </c>
      <c r="D5098" s="28"/>
      <c r="E5098" s="28"/>
      <c r="F5098" s="28"/>
      <c r="G5098" s="22">
        <f>SUM(G5089:G5092)</f>
        <v>0</v>
      </c>
      <c r="H5098" s="15">
        <v>37.42</v>
      </c>
      <c r="I5098" s="10">
        <f t="shared" si="1292"/>
        <v>0</v>
      </c>
      <c r="K5098" s="5">
        <f>SUM(G5098)*I5073</f>
        <v>0</v>
      </c>
    </row>
    <row r="5099" spans="2:13">
      <c r="B5099" s="11" t="s">
        <v>21</v>
      </c>
      <c r="C5099" s="12" t="s">
        <v>15</v>
      </c>
      <c r="D5099" s="28"/>
      <c r="E5099" s="28"/>
      <c r="F5099" s="28"/>
      <c r="G5099" s="22">
        <f>SUM(G5093:G5095)</f>
        <v>0</v>
      </c>
      <c r="H5099" s="15">
        <v>37.42</v>
      </c>
      <c r="I5099" s="10">
        <f t="shared" si="1292"/>
        <v>0</v>
      </c>
      <c r="L5099" s="5">
        <f>SUM(G5099)*I5073</f>
        <v>0</v>
      </c>
    </row>
    <row r="5100" spans="2:13">
      <c r="B5100" s="11" t="s">
        <v>21</v>
      </c>
      <c r="C5100" s="12" t="s">
        <v>16</v>
      </c>
      <c r="D5100" s="28"/>
      <c r="E5100" s="28"/>
      <c r="F5100" s="28"/>
      <c r="G5100" s="22">
        <f>SUM(G5096:G5097)</f>
        <v>0</v>
      </c>
      <c r="H5100" s="15">
        <v>37.42</v>
      </c>
      <c r="I5100" s="10">
        <f t="shared" si="1292"/>
        <v>0</v>
      </c>
      <c r="M5100" s="5">
        <f>SUM(G5100)*I5073</f>
        <v>0</v>
      </c>
    </row>
    <row r="5101" spans="2:13">
      <c r="B5101" s="11" t="s">
        <v>13</v>
      </c>
      <c r="C5101" s="12" t="s">
        <v>17</v>
      </c>
      <c r="D5101" s="28"/>
      <c r="E5101" s="28"/>
      <c r="F5101" s="28"/>
      <c r="G5101" s="34"/>
      <c r="H5101" s="15">
        <v>37.42</v>
      </c>
      <c r="I5101" s="10">
        <f t="shared" si="1292"/>
        <v>0</v>
      </c>
      <c r="L5101" s="5">
        <f>SUM(G5101)*I5073</f>
        <v>0</v>
      </c>
    </row>
    <row r="5102" spans="2:13">
      <c r="B5102" s="11" t="s">
        <v>12</v>
      </c>
      <c r="C5102" s="12"/>
      <c r="D5102" s="28"/>
      <c r="E5102" s="28"/>
      <c r="F5102" s="28"/>
      <c r="G5102" s="10"/>
      <c r="H5102" s="15">
        <v>37.42</v>
      </c>
      <c r="I5102" s="10">
        <f t="shared" si="1292"/>
        <v>0</v>
      </c>
    </row>
    <row r="5103" spans="2:13">
      <c r="B5103" s="11" t="s">
        <v>11</v>
      </c>
      <c r="C5103" s="12"/>
      <c r="D5103" s="28"/>
      <c r="E5103" s="28"/>
      <c r="F5103" s="28"/>
      <c r="G5103" s="10">
        <v>1</v>
      </c>
      <c r="H5103" s="15">
        <f>SUM(I5075:I5102)*0.01</f>
        <v>0</v>
      </c>
      <c r="I5103" s="10">
        <f>SUM(G5103*H5103)</f>
        <v>0</v>
      </c>
    </row>
    <row r="5104" spans="2:13" s="2" customFormat="1" ht="13.6">
      <c r="B5104" s="8" t="s">
        <v>10</v>
      </c>
      <c r="D5104" s="27"/>
      <c r="E5104" s="27"/>
      <c r="F5104" s="27"/>
      <c r="G5104" s="6">
        <f>SUM(G5098:G5101)</f>
        <v>0</v>
      </c>
      <c r="H5104" s="14"/>
      <c r="I5104" s="6">
        <f>SUM(I5075:I5103)</f>
        <v>0</v>
      </c>
      <c r="J5104" s="6">
        <f>SUM(I5104)*I5073</f>
        <v>0</v>
      </c>
      <c r="K5104" s="6">
        <f>SUM(K5098:K5103)</f>
        <v>0</v>
      </c>
      <c r="L5104" s="6">
        <f t="shared" ref="L5104" si="1293">SUM(L5098:L5103)</f>
        <v>0</v>
      </c>
      <c r="M5104" s="6">
        <f t="shared" ref="M5104" si="1294">SUM(M5098:M5103)</f>
        <v>0</v>
      </c>
    </row>
    <row r="5105" spans="1:13" ht="15.65">
      <c r="A5105" s="3" t="s">
        <v>9</v>
      </c>
      <c r="B5105" s="78">
        <f>'JMS SHEDULE OF WORKS'!D97</f>
        <v>0</v>
      </c>
      <c r="D5105" s="26">
        <f>'JMS SHEDULE OF WORKS'!F97</f>
        <v>0</v>
      </c>
      <c r="F5105" s="79">
        <f>'JMS SHEDULE OF WORKS'!I97</f>
        <v>0</v>
      </c>
      <c r="H5105" s="13" t="s">
        <v>22</v>
      </c>
      <c r="I5105" s="24">
        <f>'JMS SHEDULE OF WORKS'!G97</f>
        <v>0</v>
      </c>
    </row>
    <row r="5106" spans="1:13" s="2" customFormat="1" ht="13.6">
      <c r="A5106" s="77" t="str">
        <f>'JMS SHEDULE OF WORKS'!A97</f>
        <v>6897/95</v>
      </c>
      <c r="B5106" s="8" t="s">
        <v>3</v>
      </c>
      <c r="C5106" s="2" t="s">
        <v>4</v>
      </c>
      <c r="D5106" s="27" t="s">
        <v>5</v>
      </c>
      <c r="E5106" s="27" t="s">
        <v>5</v>
      </c>
      <c r="F5106" s="27" t="s">
        <v>23</v>
      </c>
      <c r="G5106" s="6" t="s">
        <v>6</v>
      </c>
      <c r="H5106" s="14" t="s">
        <v>7</v>
      </c>
      <c r="I5106" s="6" t="s">
        <v>8</v>
      </c>
      <c r="J5106" s="6"/>
      <c r="K5106" s="6" t="s">
        <v>18</v>
      </c>
      <c r="L5106" s="6" t="s">
        <v>19</v>
      </c>
      <c r="M5106" s="6" t="s">
        <v>20</v>
      </c>
    </row>
    <row r="5107" spans="1:13">
      <c r="A5107" s="30" t="s">
        <v>24</v>
      </c>
      <c r="B5107" s="11"/>
      <c r="C5107" s="12"/>
      <c r="D5107" s="28"/>
      <c r="E5107" s="28"/>
      <c r="F5107" s="28">
        <f t="shared" ref="F5107:F5112" si="1295">SUM(D5107*E5107)</f>
        <v>0</v>
      </c>
      <c r="G5107" s="10"/>
      <c r="H5107" s="15"/>
      <c r="I5107" s="10">
        <f t="shared" ref="I5107:I5112" si="1296">SUM(F5107*G5107)*H5107</f>
        <v>0</v>
      </c>
    </row>
    <row r="5108" spans="1:13">
      <c r="A5108" s="30" t="s">
        <v>24</v>
      </c>
      <c r="B5108" s="11"/>
      <c r="C5108" s="12"/>
      <c r="D5108" s="28"/>
      <c r="E5108" s="28"/>
      <c r="F5108" s="28">
        <f t="shared" si="1295"/>
        <v>0</v>
      </c>
      <c r="G5108" s="10"/>
      <c r="H5108" s="15"/>
      <c r="I5108" s="10">
        <f t="shared" si="1296"/>
        <v>0</v>
      </c>
    </row>
    <row r="5109" spans="1:13">
      <c r="A5109" s="30" t="s">
        <v>24</v>
      </c>
      <c r="B5109" s="11"/>
      <c r="C5109" s="12"/>
      <c r="D5109" s="28"/>
      <c r="E5109" s="28"/>
      <c r="F5109" s="28">
        <f t="shared" si="1295"/>
        <v>0</v>
      </c>
      <c r="G5109" s="10"/>
      <c r="H5109" s="15"/>
      <c r="I5109" s="10">
        <f t="shared" si="1296"/>
        <v>0</v>
      </c>
    </row>
    <row r="5110" spans="1:13">
      <c r="A5110" s="31" t="s">
        <v>25</v>
      </c>
      <c r="B5110" s="11"/>
      <c r="C5110" s="12"/>
      <c r="D5110" s="28"/>
      <c r="E5110" s="28"/>
      <c r="F5110" s="28">
        <f t="shared" si="1295"/>
        <v>0</v>
      </c>
      <c r="G5110" s="10"/>
      <c r="H5110" s="15"/>
      <c r="I5110" s="10">
        <f t="shared" si="1296"/>
        <v>0</v>
      </c>
    </row>
    <row r="5111" spans="1:13">
      <c r="A5111" s="31" t="s">
        <v>25</v>
      </c>
      <c r="B5111" s="11"/>
      <c r="C5111" s="12"/>
      <c r="D5111" s="28"/>
      <c r="E5111" s="28"/>
      <c r="F5111" s="28">
        <f t="shared" si="1295"/>
        <v>0</v>
      </c>
      <c r="G5111" s="10"/>
      <c r="H5111" s="15"/>
      <c r="I5111" s="10">
        <f t="shared" si="1296"/>
        <v>0</v>
      </c>
    </row>
    <row r="5112" spans="1:13">
      <c r="A5112" s="31" t="s">
        <v>25</v>
      </c>
      <c r="B5112" s="11"/>
      <c r="C5112" s="12"/>
      <c r="D5112" s="28"/>
      <c r="E5112" s="28"/>
      <c r="F5112" s="28">
        <f t="shared" si="1295"/>
        <v>0</v>
      </c>
      <c r="G5112" s="10"/>
      <c r="H5112" s="15"/>
      <c r="I5112" s="10">
        <f t="shared" si="1296"/>
        <v>0</v>
      </c>
    </row>
    <row r="5113" spans="1:13">
      <c r="A5113" s="31" t="s">
        <v>39</v>
      </c>
      <c r="B5113" s="11"/>
      <c r="C5113" s="12"/>
      <c r="D5113" s="28"/>
      <c r="E5113" s="28"/>
      <c r="F5113" s="28"/>
      <c r="G5113" s="10"/>
      <c r="H5113" s="15"/>
      <c r="I5113" s="10">
        <f t="shared" ref="I5113:I5115" si="1297">SUM(G5113*H5113)</f>
        <v>0</v>
      </c>
    </row>
    <row r="5114" spans="1:13">
      <c r="A5114" s="31" t="s">
        <v>39</v>
      </c>
      <c r="B5114" s="11"/>
      <c r="C5114" s="12"/>
      <c r="D5114" s="28"/>
      <c r="E5114" s="28"/>
      <c r="F5114" s="28"/>
      <c r="G5114" s="10"/>
      <c r="H5114" s="15"/>
      <c r="I5114" s="10">
        <f t="shared" si="1297"/>
        <v>0</v>
      </c>
    </row>
    <row r="5115" spans="1:13">
      <c r="A5115" s="31" t="s">
        <v>39</v>
      </c>
      <c r="B5115" s="11"/>
      <c r="C5115" s="12"/>
      <c r="D5115" s="28"/>
      <c r="E5115" s="28"/>
      <c r="F5115" s="28"/>
      <c r="G5115" s="10"/>
      <c r="H5115" s="15"/>
      <c r="I5115" s="10">
        <f t="shared" si="1297"/>
        <v>0</v>
      </c>
    </row>
    <row r="5116" spans="1:13">
      <c r="A5116" s="32" t="s">
        <v>28</v>
      </c>
      <c r="B5116" s="11"/>
      <c r="C5116" s="12"/>
      <c r="D5116" s="28"/>
      <c r="E5116" s="28"/>
      <c r="F5116" s="28"/>
      <c r="G5116" s="10"/>
      <c r="H5116" s="15"/>
      <c r="I5116" s="10">
        <f t="shared" ref="I5116:I5134" si="1298">SUM(G5116*H5116)</f>
        <v>0</v>
      </c>
    </row>
    <row r="5117" spans="1:13">
      <c r="A5117" s="32" t="s">
        <v>28</v>
      </c>
      <c r="B5117" s="11"/>
      <c r="C5117" s="12"/>
      <c r="D5117" s="28"/>
      <c r="E5117" s="28"/>
      <c r="F5117" s="28"/>
      <c r="G5117" s="10"/>
      <c r="H5117" s="15"/>
      <c r="I5117" s="10">
        <f t="shared" si="1298"/>
        <v>0</v>
      </c>
    </row>
    <row r="5118" spans="1:13">
      <c r="A5118" s="32" t="s">
        <v>28</v>
      </c>
      <c r="B5118" s="11"/>
      <c r="C5118" s="12"/>
      <c r="D5118" s="28"/>
      <c r="E5118" s="28"/>
      <c r="F5118" s="28"/>
      <c r="G5118" s="10"/>
      <c r="H5118" s="15"/>
      <c r="I5118" s="10">
        <f t="shared" si="1298"/>
        <v>0</v>
      </c>
    </row>
    <row r="5119" spans="1:13">
      <c r="A5119" t="s">
        <v>26</v>
      </c>
      <c r="B5119" s="11"/>
      <c r="C5119" s="12"/>
      <c r="D5119" s="28"/>
      <c r="E5119" s="28"/>
      <c r="F5119" s="28"/>
      <c r="G5119" s="33">
        <v>0.1</v>
      </c>
      <c r="H5119" s="15">
        <f>SUM(I5116:I5118)</f>
        <v>0</v>
      </c>
      <c r="I5119" s="10">
        <f t="shared" si="1298"/>
        <v>0</v>
      </c>
    </row>
    <row r="5120" spans="1:13">
      <c r="B5120" s="11" t="s">
        <v>27</v>
      </c>
      <c r="C5120" s="12"/>
      <c r="D5120" s="28"/>
      <c r="E5120" s="28"/>
      <c r="F5120" s="28"/>
      <c r="G5120" s="10"/>
      <c r="H5120" s="15"/>
      <c r="I5120" s="10">
        <f t="shared" si="1298"/>
        <v>0</v>
      </c>
    </row>
    <row r="5121" spans="2:13">
      <c r="B5121" s="11" t="s">
        <v>13</v>
      </c>
      <c r="C5121" s="12" t="s">
        <v>14</v>
      </c>
      <c r="D5121" s="28" t="s">
        <v>29</v>
      </c>
      <c r="E5121" s="28"/>
      <c r="F5121" s="28">
        <f>SUM(G5107:G5109)</f>
        <v>0</v>
      </c>
      <c r="G5121" s="34">
        <f>SUM(F5121)/20</f>
        <v>0</v>
      </c>
      <c r="H5121" s="23"/>
      <c r="I5121" s="10">
        <f t="shared" si="1298"/>
        <v>0</v>
      </c>
    </row>
    <row r="5122" spans="2:13">
      <c r="B5122" s="11" t="s">
        <v>13</v>
      </c>
      <c r="C5122" s="12" t="s">
        <v>14</v>
      </c>
      <c r="D5122" s="28" t="s">
        <v>30</v>
      </c>
      <c r="E5122" s="28"/>
      <c r="F5122" s="28">
        <f>SUM(G5110:G5112)</f>
        <v>0</v>
      </c>
      <c r="G5122" s="34">
        <f>SUM(F5122)/10</f>
        <v>0</v>
      </c>
      <c r="H5122" s="23"/>
      <c r="I5122" s="10">
        <f t="shared" si="1298"/>
        <v>0</v>
      </c>
    </row>
    <row r="5123" spans="2:13">
      <c r="B5123" s="11" t="s">
        <v>13</v>
      </c>
      <c r="C5123" s="12" t="s">
        <v>14</v>
      </c>
      <c r="D5123" s="28" t="s">
        <v>60</v>
      </c>
      <c r="E5123" s="28"/>
      <c r="F5123" s="81"/>
      <c r="G5123" s="34">
        <f>SUM(F5123)*0.25</f>
        <v>0</v>
      </c>
      <c r="H5123" s="23"/>
      <c r="I5123" s="10">
        <f t="shared" si="1298"/>
        <v>0</v>
      </c>
    </row>
    <row r="5124" spans="2:13">
      <c r="B5124" s="11" t="s">
        <v>13</v>
      </c>
      <c r="C5124" s="12" t="s">
        <v>14</v>
      </c>
      <c r="D5124" s="28"/>
      <c r="E5124" s="28"/>
      <c r="F5124" s="28"/>
      <c r="G5124" s="34"/>
      <c r="H5124" s="23"/>
      <c r="I5124" s="10">
        <f t="shared" si="1298"/>
        <v>0</v>
      </c>
    </row>
    <row r="5125" spans="2:13">
      <c r="B5125" s="11" t="s">
        <v>13</v>
      </c>
      <c r="C5125" s="12" t="s">
        <v>15</v>
      </c>
      <c r="D5125" s="28"/>
      <c r="E5125" s="28"/>
      <c r="F5125" s="28"/>
      <c r="G5125" s="34"/>
      <c r="H5125" s="23"/>
      <c r="I5125" s="10">
        <f t="shared" si="1298"/>
        <v>0</v>
      </c>
    </row>
    <row r="5126" spans="2:13">
      <c r="B5126" s="11" t="s">
        <v>13</v>
      </c>
      <c r="C5126" s="12" t="s">
        <v>15</v>
      </c>
      <c r="D5126" s="28"/>
      <c r="E5126" s="28"/>
      <c r="F5126" s="28"/>
      <c r="G5126" s="34"/>
      <c r="H5126" s="23"/>
      <c r="I5126" s="10">
        <f t="shared" si="1298"/>
        <v>0</v>
      </c>
    </row>
    <row r="5127" spans="2:13">
      <c r="B5127" s="11" t="s">
        <v>13</v>
      </c>
      <c r="C5127" s="12" t="s">
        <v>15</v>
      </c>
      <c r="D5127" s="28"/>
      <c r="E5127" s="28"/>
      <c r="F5127" s="28"/>
      <c r="G5127" s="34"/>
      <c r="H5127" s="23"/>
      <c r="I5127" s="10">
        <f t="shared" si="1298"/>
        <v>0</v>
      </c>
    </row>
    <row r="5128" spans="2:13">
      <c r="B5128" s="11" t="s">
        <v>13</v>
      </c>
      <c r="C5128" s="12" t="s">
        <v>16</v>
      </c>
      <c r="D5128" s="28"/>
      <c r="E5128" s="28"/>
      <c r="F5128" s="28"/>
      <c r="G5128" s="34"/>
      <c r="H5128" s="23"/>
      <c r="I5128" s="10">
        <f t="shared" si="1298"/>
        <v>0</v>
      </c>
    </row>
    <row r="5129" spans="2:13">
      <c r="B5129" s="11" t="s">
        <v>13</v>
      </c>
      <c r="C5129" s="12" t="s">
        <v>16</v>
      </c>
      <c r="D5129" s="28"/>
      <c r="E5129" s="28"/>
      <c r="F5129" s="28"/>
      <c r="G5129" s="34"/>
      <c r="H5129" s="23"/>
      <c r="I5129" s="10">
        <f t="shared" si="1298"/>
        <v>0</v>
      </c>
    </row>
    <row r="5130" spans="2:13">
      <c r="B5130" s="11" t="s">
        <v>21</v>
      </c>
      <c r="C5130" s="12" t="s">
        <v>14</v>
      </c>
      <c r="D5130" s="28"/>
      <c r="E5130" s="28"/>
      <c r="F5130" s="28"/>
      <c r="G5130" s="22">
        <f>SUM(G5121:G5124)</f>
        <v>0</v>
      </c>
      <c r="H5130" s="15">
        <v>37.42</v>
      </c>
      <c r="I5130" s="10">
        <f t="shared" si="1298"/>
        <v>0</v>
      </c>
      <c r="K5130" s="5">
        <f>SUM(G5130)*I5105</f>
        <v>0</v>
      </c>
    </row>
    <row r="5131" spans="2:13">
      <c r="B5131" s="11" t="s">
        <v>21</v>
      </c>
      <c r="C5131" s="12" t="s">
        <v>15</v>
      </c>
      <c r="D5131" s="28"/>
      <c r="E5131" s="28"/>
      <c r="F5131" s="28"/>
      <c r="G5131" s="22">
        <f>SUM(G5125:G5127)</f>
        <v>0</v>
      </c>
      <c r="H5131" s="15">
        <v>37.42</v>
      </c>
      <c r="I5131" s="10">
        <f t="shared" si="1298"/>
        <v>0</v>
      </c>
      <c r="L5131" s="5">
        <f>SUM(G5131)*I5105</f>
        <v>0</v>
      </c>
    </row>
    <row r="5132" spans="2:13">
      <c r="B5132" s="11" t="s">
        <v>21</v>
      </c>
      <c r="C5132" s="12" t="s">
        <v>16</v>
      </c>
      <c r="D5132" s="28"/>
      <c r="E5132" s="28"/>
      <c r="F5132" s="28"/>
      <c r="G5132" s="22">
        <f>SUM(G5128:G5129)</f>
        <v>0</v>
      </c>
      <c r="H5132" s="15">
        <v>37.42</v>
      </c>
      <c r="I5132" s="10">
        <f t="shared" si="1298"/>
        <v>0</v>
      </c>
      <c r="M5132" s="5">
        <f>SUM(G5132)*I5105</f>
        <v>0</v>
      </c>
    </row>
    <row r="5133" spans="2:13">
      <c r="B5133" s="11" t="s">
        <v>13</v>
      </c>
      <c r="C5133" s="12" t="s">
        <v>17</v>
      </c>
      <c r="D5133" s="28"/>
      <c r="E5133" s="28"/>
      <c r="F5133" s="28"/>
      <c r="G5133" s="34"/>
      <c r="H5133" s="15">
        <v>37.42</v>
      </c>
      <c r="I5133" s="10">
        <f t="shared" si="1298"/>
        <v>0</v>
      </c>
      <c r="L5133" s="5">
        <f>SUM(G5133)*I5105</f>
        <v>0</v>
      </c>
    </row>
    <row r="5134" spans="2:13">
      <c r="B5134" s="11" t="s">
        <v>12</v>
      </c>
      <c r="C5134" s="12"/>
      <c r="D5134" s="28"/>
      <c r="E5134" s="28"/>
      <c r="F5134" s="28"/>
      <c r="G5134" s="10"/>
      <c r="H5134" s="15">
        <v>37.42</v>
      </c>
      <c r="I5134" s="10">
        <f t="shared" si="1298"/>
        <v>0</v>
      </c>
    </row>
    <row r="5135" spans="2:13">
      <c r="B5135" s="11" t="s">
        <v>11</v>
      </c>
      <c r="C5135" s="12"/>
      <c r="D5135" s="28"/>
      <c r="E5135" s="28"/>
      <c r="F5135" s="28"/>
      <c r="G5135" s="10">
        <v>1</v>
      </c>
      <c r="H5135" s="15">
        <f>SUM(I5107:I5134)*0.01</f>
        <v>0</v>
      </c>
      <c r="I5135" s="10">
        <f>SUM(G5135*H5135)</f>
        <v>0</v>
      </c>
    </row>
    <row r="5136" spans="2:13" s="2" customFormat="1" ht="13.6">
      <c r="B5136" s="8" t="s">
        <v>10</v>
      </c>
      <c r="D5136" s="27"/>
      <c r="E5136" s="27"/>
      <c r="F5136" s="27"/>
      <c r="G5136" s="6">
        <f>SUM(G5130:G5133)</f>
        <v>0</v>
      </c>
      <c r="H5136" s="14"/>
      <c r="I5136" s="6">
        <f>SUM(I5107:I5135)</f>
        <v>0</v>
      </c>
      <c r="J5136" s="6">
        <f>SUM(I5136)*I5105</f>
        <v>0</v>
      </c>
      <c r="K5136" s="6">
        <f>SUM(K5130:K5135)</f>
        <v>0</v>
      </c>
      <c r="L5136" s="6">
        <f t="shared" ref="L5136" si="1299">SUM(L5130:L5135)</f>
        <v>0</v>
      </c>
      <c r="M5136" s="6">
        <f t="shared" ref="M5136" si="1300">SUM(M5130:M5135)</f>
        <v>0</v>
      </c>
    </row>
    <row r="5137" spans="1:13" ht="15.65">
      <c r="A5137" s="3" t="s">
        <v>9</v>
      </c>
      <c r="B5137" s="78">
        <f>'JMS SHEDULE OF WORKS'!D98</f>
        <v>0</v>
      </c>
      <c r="D5137" s="26">
        <f>'JMS SHEDULE OF WORKS'!F98</f>
        <v>0</v>
      </c>
      <c r="F5137" s="79">
        <f>'JMS SHEDULE OF WORKS'!I98</f>
        <v>0</v>
      </c>
      <c r="H5137" s="13" t="s">
        <v>22</v>
      </c>
      <c r="I5137" s="24">
        <f>'JMS SHEDULE OF WORKS'!G98</f>
        <v>0</v>
      </c>
    </row>
    <row r="5138" spans="1:13" s="2" customFormat="1" ht="13.6">
      <c r="A5138" s="77" t="str">
        <f>'JMS SHEDULE OF WORKS'!A98</f>
        <v>6897/96</v>
      </c>
      <c r="B5138" s="8" t="s">
        <v>3</v>
      </c>
      <c r="C5138" s="2" t="s">
        <v>4</v>
      </c>
      <c r="D5138" s="27" t="s">
        <v>5</v>
      </c>
      <c r="E5138" s="27" t="s">
        <v>5</v>
      </c>
      <c r="F5138" s="27" t="s">
        <v>23</v>
      </c>
      <c r="G5138" s="6" t="s">
        <v>6</v>
      </c>
      <c r="H5138" s="14" t="s">
        <v>7</v>
      </c>
      <c r="I5138" s="6" t="s">
        <v>8</v>
      </c>
      <c r="J5138" s="6"/>
      <c r="K5138" s="6" t="s">
        <v>18</v>
      </c>
      <c r="L5138" s="6" t="s">
        <v>19</v>
      </c>
      <c r="M5138" s="6" t="s">
        <v>20</v>
      </c>
    </row>
    <row r="5139" spans="1:13">
      <c r="A5139" s="30" t="s">
        <v>24</v>
      </c>
      <c r="B5139" s="11"/>
      <c r="C5139" s="12"/>
      <c r="D5139" s="28"/>
      <c r="E5139" s="28"/>
      <c r="F5139" s="28">
        <f t="shared" ref="F5139:F5144" si="1301">SUM(D5139*E5139)</f>
        <v>0</v>
      </c>
      <c r="G5139" s="10"/>
      <c r="H5139" s="15"/>
      <c r="I5139" s="10">
        <f t="shared" ref="I5139:I5144" si="1302">SUM(F5139*G5139)*H5139</f>
        <v>0</v>
      </c>
    </row>
    <row r="5140" spans="1:13">
      <c r="A5140" s="30" t="s">
        <v>24</v>
      </c>
      <c r="B5140" s="11"/>
      <c r="C5140" s="12"/>
      <c r="D5140" s="28"/>
      <c r="E5140" s="28"/>
      <c r="F5140" s="28">
        <f t="shared" si="1301"/>
        <v>0</v>
      </c>
      <c r="G5140" s="10"/>
      <c r="H5140" s="15"/>
      <c r="I5140" s="10">
        <f t="shared" si="1302"/>
        <v>0</v>
      </c>
    </row>
    <row r="5141" spans="1:13">
      <c r="A5141" s="30" t="s">
        <v>24</v>
      </c>
      <c r="B5141" s="11"/>
      <c r="C5141" s="12"/>
      <c r="D5141" s="28"/>
      <c r="E5141" s="28"/>
      <c r="F5141" s="28">
        <f t="shared" si="1301"/>
        <v>0</v>
      </c>
      <c r="G5141" s="10"/>
      <c r="H5141" s="15"/>
      <c r="I5141" s="10">
        <f t="shared" si="1302"/>
        <v>0</v>
      </c>
    </row>
    <row r="5142" spans="1:13">
      <c r="A5142" s="31" t="s">
        <v>25</v>
      </c>
      <c r="B5142" s="11"/>
      <c r="C5142" s="12"/>
      <c r="D5142" s="28"/>
      <c r="E5142" s="28"/>
      <c r="F5142" s="28">
        <f t="shared" si="1301"/>
        <v>0</v>
      </c>
      <c r="G5142" s="10"/>
      <c r="H5142" s="15"/>
      <c r="I5142" s="10">
        <f t="shared" si="1302"/>
        <v>0</v>
      </c>
    </row>
    <row r="5143" spans="1:13">
      <c r="A5143" s="31" t="s">
        <v>25</v>
      </c>
      <c r="B5143" s="11"/>
      <c r="C5143" s="12"/>
      <c r="D5143" s="28"/>
      <c r="E5143" s="28"/>
      <c r="F5143" s="28">
        <f t="shared" si="1301"/>
        <v>0</v>
      </c>
      <c r="G5143" s="10"/>
      <c r="H5143" s="15"/>
      <c r="I5143" s="10">
        <f t="shared" si="1302"/>
        <v>0</v>
      </c>
    </row>
    <row r="5144" spans="1:13">
      <c r="A5144" s="31" t="s">
        <v>25</v>
      </c>
      <c r="B5144" s="11"/>
      <c r="C5144" s="12"/>
      <c r="D5144" s="28"/>
      <c r="E5144" s="28"/>
      <c r="F5144" s="28">
        <f t="shared" si="1301"/>
        <v>0</v>
      </c>
      <c r="G5144" s="10"/>
      <c r="H5144" s="15"/>
      <c r="I5144" s="10">
        <f t="shared" si="1302"/>
        <v>0</v>
      </c>
    </row>
    <row r="5145" spans="1:13">
      <c r="A5145" s="31" t="s">
        <v>39</v>
      </c>
      <c r="B5145" s="11"/>
      <c r="C5145" s="12"/>
      <c r="D5145" s="28"/>
      <c r="E5145" s="28"/>
      <c r="F5145" s="28"/>
      <c r="G5145" s="10"/>
      <c r="H5145" s="15"/>
      <c r="I5145" s="10">
        <f t="shared" ref="I5145:I5147" si="1303">SUM(G5145*H5145)</f>
        <v>0</v>
      </c>
    </row>
    <row r="5146" spans="1:13">
      <c r="A5146" s="31" t="s">
        <v>39</v>
      </c>
      <c r="B5146" s="11"/>
      <c r="C5146" s="12"/>
      <c r="D5146" s="28"/>
      <c r="E5146" s="28"/>
      <c r="F5146" s="28"/>
      <c r="G5146" s="10"/>
      <c r="H5146" s="15"/>
      <c r="I5146" s="10">
        <f t="shared" si="1303"/>
        <v>0</v>
      </c>
    </row>
    <row r="5147" spans="1:13">
      <c r="A5147" s="31" t="s">
        <v>39</v>
      </c>
      <c r="B5147" s="11"/>
      <c r="C5147" s="12"/>
      <c r="D5147" s="28"/>
      <c r="E5147" s="28"/>
      <c r="F5147" s="28"/>
      <c r="G5147" s="10"/>
      <c r="H5147" s="15"/>
      <c r="I5147" s="10">
        <f t="shared" si="1303"/>
        <v>0</v>
      </c>
    </row>
    <row r="5148" spans="1:13">
      <c r="A5148" s="32" t="s">
        <v>28</v>
      </c>
      <c r="B5148" s="11"/>
      <c r="C5148" s="12"/>
      <c r="D5148" s="28"/>
      <c r="E5148" s="28"/>
      <c r="F5148" s="28"/>
      <c r="G5148" s="10"/>
      <c r="H5148" s="15"/>
      <c r="I5148" s="10">
        <f t="shared" ref="I5148:I5166" si="1304">SUM(G5148*H5148)</f>
        <v>0</v>
      </c>
    </row>
    <row r="5149" spans="1:13">
      <c r="A5149" s="32" t="s">
        <v>28</v>
      </c>
      <c r="B5149" s="11"/>
      <c r="C5149" s="12"/>
      <c r="D5149" s="28"/>
      <c r="E5149" s="28"/>
      <c r="F5149" s="28"/>
      <c r="G5149" s="10"/>
      <c r="H5149" s="15"/>
      <c r="I5149" s="10">
        <f t="shared" si="1304"/>
        <v>0</v>
      </c>
    </row>
    <row r="5150" spans="1:13">
      <c r="A5150" s="32" t="s">
        <v>28</v>
      </c>
      <c r="B5150" s="11"/>
      <c r="C5150" s="12"/>
      <c r="D5150" s="28"/>
      <c r="E5150" s="28"/>
      <c r="F5150" s="28"/>
      <c r="G5150" s="10"/>
      <c r="H5150" s="15"/>
      <c r="I5150" s="10">
        <f t="shared" si="1304"/>
        <v>0</v>
      </c>
    </row>
    <row r="5151" spans="1:13">
      <c r="A5151" t="s">
        <v>26</v>
      </c>
      <c r="B5151" s="11"/>
      <c r="C5151" s="12"/>
      <c r="D5151" s="28"/>
      <c r="E5151" s="28"/>
      <c r="F5151" s="28"/>
      <c r="G5151" s="33">
        <v>0.1</v>
      </c>
      <c r="H5151" s="15">
        <f>SUM(I5148:I5150)</f>
        <v>0</v>
      </c>
      <c r="I5151" s="10">
        <f t="shared" si="1304"/>
        <v>0</v>
      </c>
    </row>
    <row r="5152" spans="1:13">
      <c r="B5152" s="11" t="s">
        <v>27</v>
      </c>
      <c r="C5152" s="12"/>
      <c r="D5152" s="28"/>
      <c r="E5152" s="28"/>
      <c r="F5152" s="28"/>
      <c r="G5152" s="10"/>
      <c r="H5152" s="15"/>
      <c r="I5152" s="10">
        <f t="shared" si="1304"/>
        <v>0</v>
      </c>
    </row>
    <row r="5153" spans="2:13">
      <c r="B5153" s="11" t="s">
        <v>13</v>
      </c>
      <c r="C5153" s="12" t="s">
        <v>14</v>
      </c>
      <c r="D5153" s="28" t="s">
        <v>29</v>
      </c>
      <c r="E5153" s="28"/>
      <c r="F5153" s="28">
        <f>SUM(G5139:G5141)</f>
        <v>0</v>
      </c>
      <c r="G5153" s="34">
        <f>SUM(F5153)/20</f>
        <v>0</v>
      </c>
      <c r="H5153" s="23"/>
      <c r="I5153" s="10">
        <f t="shared" si="1304"/>
        <v>0</v>
      </c>
    </row>
    <row r="5154" spans="2:13">
      <c r="B5154" s="11" t="s">
        <v>13</v>
      </c>
      <c r="C5154" s="12" t="s">
        <v>14</v>
      </c>
      <c r="D5154" s="28" t="s">
        <v>30</v>
      </c>
      <c r="E5154" s="28"/>
      <c r="F5154" s="28">
        <f>SUM(G5142:G5144)</f>
        <v>0</v>
      </c>
      <c r="G5154" s="34">
        <f>SUM(F5154)/10</f>
        <v>0</v>
      </c>
      <c r="H5154" s="23"/>
      <c r="I5154" s="10">
        <f t="shared" si="1304"/>
        <v>0</v>
      </c>
    </row>
    <row r="5155" spans="2:13">
      <c r="B5155" s="11" t="s">
        <v>13</v>
      </c>
      <c r="C5155" s="12" t="s">
        <v>14</v>
      </c>
      <c r="D5155" s="28" t="s">
        <v>60</v>
      </c>
      <c r="E5155" s="28"/>
      <c r="F5155" s="81"/>
      <c r="G5155" s="34">
        <f>SUM(F5155)*0.25</f>
        <v>0</v>
      </c>
      <c r="H5155" s="23"/>
      <c r="I5155" s="10">
        <f t="shared" si="1304"/>
        <v>0</v>
      </c>
    </row>
    <row r="5156" spans="2:13">
      <c r="B5156" s="11" t="s">
        <v>13</v>
      </c>
      <c r="C5156" s="12" t="s">
        <v>14</v>
      </c>
      <c r="D5156" s="28"/>
      <c r="E5156" s="28"/>
      <c r="F5156" s="28"/>
      <c r="G5156" s="34"/>
      <c r="H5156" s="23"/>
      <c r="I5156" s="10">
        <f t="shared" si="1304"/>
        <v>0</v>
      </c>
    </row>
    <row r="5157" spans="2:13">
      <c r="B5157" s="11" t="s">
        <v>13</v>
      </c>
      <c r="C5157" s="12" t="s">
        <v>15</v>
      </c>
      <c r="D5157" s="28"/>
      <c r="E5157" s="28"/>
      <c r="F5157" s="28"/>
      <c r="G5157" s="34"/>
      <c r="H5157" s="23"/>
      <c r="I5157" s="10">
        <f t="shared" si="1304"/>
        <v>0</v>
      </c>
    </row>
    <row r="5158" spans="2:13">
      <c r="B5158" s="11" t="s">
        <v>13</v>
      </c>
      <c r="C5158" s="12" t="s">
        <v>15</v>
      </c>
      <c r="D5158" s="28"/>
      <c r="E5158" s="28"/>
      <c r="F5158" s="28"/>
      <c r="G5158" s="34"/>
      <c r="H5158" s="23"/>
      <c r="I5158" s="10">
        <f t="shared" si="1304"/>
        <v>0</v>
      </c>
    </row>
    <row r="5159" spans="2:13">
      <c r="B5159" s="11" t="s">
        <v>13</v>
      </c>
      <c r="C5159" s="12" t="s">
        <v>15</v>
      </c>
      <c r="D5159" s="28"/>
      <c r="E5159" s="28"/>
      <c r="F5159" s="28"/>
      <c r="G5159" s="34"/>
      <c r="H5159" s="23"/>
      <c r="I5159" s="10">
        <f t="shared" si="1304"/>
        <v>0</v>
      </c>
    </row>
    <row r="5160" spans="2:13">
      <c r="B5160" s="11" t="s">
        <v>13</v>
      </c>
      <c r="C5160" s="12" t="s">
        <v>16</v>
      </c>
      <c r="D5160" s="28"/>
      <c r="E5160" s="28"/>
      <c r="F5160" s="28"/>
      <c r="G5160" s="34"/>
      <c r="H5160" s="23"/>
      <c r="I5160" s="10">
        <f t="shared" si="1304"/>
        <v>0</v>
      </c>
    </row>
    <row r="5161" spans="2:13">
      <c r="B5161" s="11" t="s">
        <v>13</v>
      </c>
      <c r="C5161" s="12" t="s">
        <v>16</v>
      </c>
      <c r="D5161" s="28"/>
      <c r="E5161" s="28"/>
      <c r="F5161" s="28"/>
      <c r="G5161" s="34"/>
      <c r="H5161" s="23"/>
      <c r="I5161" s="10">
        <f t="shared" si="1304"/>
        <v>0</v>
      </c>
    </row>
    <row r="5162" spans="2:13">
      <c r="B5162" s="11" t="s">
        <v>21</v>
      </c>
      <c r="C5162" s="12" t="s">
        <v>14</v>
      </c>
      <c r="D5162" s="28"/>
      <c r="E5162" s="28"/>
      <c r="F5162" s="28"/>
      <c r="G5162" s="22">
        <f>SUM(G5153:G5156)</f>
        <v>0</v>
      </c>
      <c r="H5162" s="15">
        <v>37.42</v>
      </c>
      <c r="I5162" s="10">
        <f t="shared" si="1304"/>
        <v>0</v>
      </c>
      <c r="K5162" s="5">
        <f>SUM(G5162)*I5137</f>
        <v>0</v>
      </c>
    </row>
    <row r="5163" spans="2:13">
      <c r="B5163" s="11" t="s">
        <v>21</v>
      </c>
      <c r="C5163" s="12" t="s">
        <v>15</v>
      </c>
      <c r="D5163" s="28"/>
      <c r="E5163" s="28"/>
      <c r="F5163" s="28"/>
      <c r="G5163" s="22">
        <f>SUM(G5157:G5159)</f>
        <v>0</v>
      </c>
      <c r="H5163" s="15">
        <v>37.42</v>
      </c>
      <c r="I5163" s="10">
        <f t="shared" si="1304"/>
        <v>0</v>
      </c>
      <c r="L5163" s="5">
        <f>SUM(G5163)*I5137</f>
        <v>0</v>
      </c>
    </row>
    <row r="5164" spans="2:13">
      <c r="B5164" s="11" t="s">
        <v>21</v>
      </c>
      <c r="C5164" s="12" t="s">
        <v>16</v>
      </c>
      <c r="D5164" s="28"/>
      <c r="E5164" s="28"/>
      <c r="F5164" s="28"/>
      <c r="G5164" s="22">
        <f>SUM(G5160:G5161)</f>
        <v>0</v>
      </c>
      <c r="H5164" s="15">
        <v>37.42</v>
      </c>
      <c r="I5164" s="10">
        <f t="shared" si="1304"/>
        <v>0</v>
      </c>
      <c r="M5164" s="5">
        <f>SUM(G5164)*I5137</f>
        <v>0</v>
      </c>
    </row>
    <row r="5165" spans="2:13">
      <c r="B5165" s="11" t="s">
        <v>13</v>
      </c>
      <c r="C5165" s="12" t="s">
        <v>17</v>
      </c>
      <c r="D5165" s="28"/>
      <c r="E5165" s="28"/>
      <c r="F5165" s="28"/>
      <c r="G5165" s="34"/>
      <c r="H5165" s="15">
        <v>37.42</v>
      </c>
      <c r="I5165" s="10">
        <f t="shared" si="1304"/>
        <v>0</v>
      </c>
      <c r="L5165" s="5">
        <f>SUM(G5165)*I5137</f>
        <v>0</v>
      </c>
    </row>
    <row r="5166" spans="2:13">
      <c r="B5166" s="11" t="s">
        <v>12</v>
      </c>
      <c r="C5166" s="12"/>
      <c r="D5166" s="28"/>
      <c r="E5166" s="28"/>
      <c r="F5166" s="28"/>
      <c r="G5166" s="10"/>
      <c r="H5166" s="15">
        <v>37.42</v>
      </c>
      <c r="I5166" s="10">
        <f t="shared" si="1304"/>
        <v>0</v>
      </c>
    </row>
    <row r="5167" spans="2:13">
      <c r="B5167" s="11" t="s">
        <v>11</v>
      </c>
      <c r="C5167" s="12"/>
      <c r="D5167" s="28"/>
      <c r="E5167" s="28"/>
      <c r="F5167" s="28"/>
      <c r="G5167" s="10">
        <v>1</v>
      </c>
      <c r="H5167" s="15">
        <f>SUM(I5139:I5166)*0.01</f>
        <v>0</v>
      </c>
      <c r="I5167" s="10">
        <f>SUM(G5167*H5167)</f>
        <v>0</v>
      </c>
    </row>
    <row r="5168" spans="2:13" s="2" customFormat="1" ht="13.6">
      <c r="B5168" s="8" t="s">
        <v>10</v>
      </c>
      <c r="D5168" s="27"/>
      <c r="E5168" s="27"/>
      <c r="F5168" s="27"/>
      <c r="G5168" s="6">
        <f>SUM(G5162:G5165)</f>
        <v>0</v>
      </c>
      <c r="H5168" s="14"/>
      <c r="I5168" s="6">
        <f>SUM(I5139:I5167)</f>
        <v>0</v>
      </c>
      <c r="J5168" s="6">
        <f>SUM(I5168)*I5137</f>
        <v>0</v>
      </c>
      <c r="K5168" s="6">
        <f>SUM(K5162:K5167)</f>
        <v>0</v>
      </c>
      <c r="L5168" s="6">
        <f t="shared" ref="L5168" si="1305">SUM(L5162:L5167)</f>
        <v>0</v>
      </c>
      <c r="M5168" s="6">
        <f t="shared" ref="M5168" si="1306">SUM(M5162:M5167)</f>
        <v>0</v>
      </c>
    </row>
    <row r="5169" spans="1:13" ht="15.65">
      <c r="A5169" s="3" t="s">
        <v>9</v>
      </c>
      <c r="B5169" s="78">
        <f>'JMS SHEDULE OF WORKS'!D99</f>
        <v>0</v>
      </c>
      <c r="D5169" s="26">
        <f>'JMS SHEDULE OF WORKS'!F99</f>
        <v>0</v>
      </c>
      <c r="F5169" s="79">
        <f>'JMS SHEDULE OF WORKS'!I99</f>
        <v>0</v>
      </c>
      <c r="H5169" s="13" t="s">
        <v>22</v>
      </c>
      <c r="I5169" s="24">
        <f>'JMS SHEDULE OF WORKS'!G99</f>
        <v>0</v>
      </c>
    </row>
    <row r="5170" spans="1:13" s="2" customFormat="1" ht="13.6">
      <c r="A5170" s="77" t="str">
        <f>'JMS SHEDULE OF WORKS'!A99</f>
        <v>6897/97</v>
      </c>
      <c r="B5170" s="8" t="s">
        <v>3</v>
      </c>
      <c r="C5170" s="2" t="s">
        <v>4</v>
      </c>
      <c r="D5170" s="27" t="s">
        <v>5</v>
      </c>
      <c r="E5170" s="27" t="s">
        <v>5</v>
      </c>
      <c r="F5170" s="27" t="s">
        <v>23</v>
      </c>
      <c r="G5170" s="6" t="s">
        <v>6</v>
      </c>
      <c r="H5170" s="14" t="s">
        <v>7</v>
      </c>
      <c r="I5170" s="6" t="s">
        <v>8</v>
      </c>
      <c r="J5170" s="6"/>
      <c r="K5170" s="6" t="s">
        <v>18</v>
      </c>
      <c r="L5170" s="6" t="s">
        <v>19</v>
      </c>
      <c r="M5170" s="6" t="s">
        <v>20</v>
      </c>
    </row>
    <row r="5171" spans="1:13">
      <c r="A5171" s="30" t="s">
        <v>24</v>
      </c>
      <c r="B5171" s="11"/>
      <c r="C5171" s="12"/>
      <c r="D5171" s="28"/>
      <c r="E5171" s="28"/>
      <c r="F5171" s="28">
        <f t="shared" ref="F5171:F5176" si="1307">SUM(D5171*E5171)</f>
        <v>0</v>
      </c>
      <c r="G5171" s="10"/>
      <c r="H5171" s="15"/>
      <c r="I5171" s="10">
        <f t="shared" ref="I5171:I5176" si="1308">SUM(F5171*G5171)*H5171</f>
        <v>0</v>
      </c>
    </row>
    <row r="5172" spans="1:13">
      <c r="A5172" s="30" t="s">
        <v>24</v>
      </c>
      <c r="B5172" s="11"/>
      <c r="C5172" s="12"/>
      <c r="D5172" s="28"/>
      <c r="E5172" s="28"/>
      <c r="F5172" s="28">
        <f t="shared" si="1307"/>
        <v>0</v>
      </c>
      <c r="G5172" s="10"/>
      <c r="H5172" s="15"/>
      <c r="I5172" s="10">
        <f t="shared" si="1308"/>
        <v>0</v>
      </c>
    </row>
    <row r="5173" spans="1:13">
      <c r="A5173" s="30" t="s">
        <v>24</v>
      </c>
      <c r="B5173" s="11"/>
      <c r="C5173" s="12"/>
      <c r="D5173" s="28"/>
      <c r="E5173" s="28"/>
      <c r="F5173" s="28">
        <f t="shared" si="1307"/>
        <v>0</v>
      </c>
      <c r="G5173" s="10"/>
      <c r="H5173" s="15"/>
      <c r="I5173" s="10">
        <f t="shared" si="1308"/>
        <v>0</v>
      </c>
    </row>
    <row r="5174" spans="1:13">
      <c r="A5174" s="31" t="s">
        <v>25</v>
      </c>
      <c r="B5174" s="11"/>
      <c r="C5174" s="12"/>
      <c r="D5174" s="28"/>
      <c r="E5174" s="28"/>
      <c r="F5174" s="28">
        <f t="shared" si="1307"/>
        <v>0</v>
      </c>
      <c r="G5174" s="10"/>
      <c r="H5174" s="15"/>
      <c r="I5174" s="10">
        <f t="shared" si="1308"/>
        <v>0</v>
      </c>
    </row>
    <row r="5175" spans="1:13">
      <c r="A5175" s="31" t="s">
        <v>25</v>
      </c>
      <c r="B5175" s="11"/>
      <c r="C5175" s="12"/>
      <c r="D5175" s="28"/>
      <c r="E5175" s="28"/>
      <c r="F5175" s="28">
        <f t="shared" si="1307"/>
        <v>0</v>
      </c>
      <c r="G5175" s="10"/>
      <c r="H5175" s="15"/>
      <c r="I5175" s="10">
        <f t="shared" si="1308"/>
        <v>0</v>
      </c>
    </row>
    <row r="5176" spans="1:13">
      <c r="A5176" s="31" t="s">
        <v>25</v>
      </c>
      <c r="B5176" s="11"/>
      <c r="C5176" s="12"/>
      <c r="D5176" s="28"/>
      <c r="E5176" s="28"/>
      <c r="F5176" s="28">
        <f t="shared" si="1307"/>
        <v>0</v>
      </c>
      <c r="G5176" s="10"/>
      <c r="H5176" s="15"/>
      <c r="I5176" s="10">
        <f t="shared" si="1308"/>
        <v>0</v>
      </c>
    </row>
    <row r="5177" spans="1:13">
      <c r="A5177" s="31" t="s">
        <v>39</v>
      </c>
      <c r="B5177" s="11"/>
      <c r="C5177" s="12"/>
      <c r="D5177" s="28"/>
      <c r="E5177" s="28"/>
      <c r="F5177" s="28"/>
      <c r="G5177" s="10"/>
      <c r="H5177" s="15"/>
      <c r="I5177" s="10">
        <f t="shared" ref="I5177:I5179" si="1309">SUM(G5177*H5177)</f>
        <v>0</v>
      </c>
    </row>
    <row r="5178" spans="1:13">
      <c r="A5178" s="31" t="s">
        <v>39</v>
      </c>
      <c r="B5178" s="11"/>
      <c r="C5178" s="12"/>
      <c r="D5178" s="28"/>
      <c r="E5178" s="28"/>
      <c r="F5178" s="28"/>
      <c r="G5178" s="10"/>
      <c r="H5178" s="15"/>
      <c r="I5178" s="10">
        <f t="shared" si="1309"/>
        <v>0</v>
      </c>
    </row>
    <row r="5179" spans="1:13">
      <c r="A5179" s="31" t="s">
        <v>39</v>
      </c>
      <c r="B5179" s="11"/>
      <c r="C5179" s="12"/>
      <c r="D5179" s="28"/>
      <c r="E5179" s="28"/>
      <c r="F5179" s="28"/>
      <c r="G5179" s="10"/>
      <c r="H5179" s="15"/>
      <c r="I5179" s="10">
        <f t="shared" si="1309"/>
        <v>0</v>
      </c>
    </row>
    <row r="5180" spans="1:13">
      <c r="A5180" s="32" t="s">
        <v>28</v>
      </c>
      <c r="B5180" s="11"/>
      <c r="C5180" s="12"/>
      <c r="D5180" s="28"/>
      <c r="E5180" s="28"/>
      <c r="F5180" s="28"/>
      <c r="G5180" s="10"/>
      <c r="H5180" s="15"/>
      <c r="I5180" s="10">
        <f t="shared" ref="I5180:I5198" si="1310">SUM(G5180*H5180)</f>
        <v>0</v>
      </c>
    </row>
    <row r="5181" spans="1:13">
      <c r="A5181" s="32" t="s">
        <v>28</v>
      </c>
      <c r="B5181" s="11"/>
      <c r="C5181" s="12"/>
      <c r="D5181" s="28"/>
      <c r="E5181" s="28"/>
      <c r="F5181" s="28"/>
      <c r="G5181" s="10"/>
      <c r="H5181" s="15"/>
      <c r="I5181" s="10">
        <f t="shared" si="1310"/>
        <v>0</v>
      </c>
    </row>
    <row r="5182" spans="1:13">
      <c r="A5182" s="32" t="s">
        <v>28</v>
      </c>
      <c r="B5182" s="11"/>
      <c r="C5182" s="12"/>
      <c r="D5182" s="28"/>
      <c r="E5182" s="28"/>
      <c r="F5182" s="28"/>
      <c r="G5182" s="10"/>
      <c r="H5182" s="15"/>
      <c r="I5182" s="10">
        <f t="shared" si="1310"/>
        <v>0</v>
      </c>
    </row>
    <row r="5183" spans="1:13">
      <c r="A5183" t="s">
        <v>26</v>
      </c>
      <c r="B5183" s="11"/>
      <c r="C5183" s="12"/>
      <c r="D5183" s="28"/>
      <c r="E5183" s="28"/>
      <c r="F5183" s="28"/>
      <c r="G5183" s="33">
        <v>0.1</v>
      </c>
      <c r="H5183" s="15">
        <f>SUM(I5180:I5182)</f>
        <v>0</v>
      </c>
      <c r="I5183" s="10">
        <f t="shared" si="1310"/>
        <v>0</v>
      </c>
    </row>
    <row r="5184" spans="1:13">
      <c r="B5184" s="11" t="s">
        <v>27</v>
      </c>
      <c r="C5184" s="12"/>
      <c r="D5184" s="28"/>
      <c r="E5184" s="28"/>
      <c r="F5184" s="28"/>
      <c r="G5184" s="10"/>
      <c r="H5184" s="15"/>
      <c r="I5184" s="10">
        <f t="shared" si="1310"/>
        <v>0</v>
      </c>
    </row>
    <row r="5185" spans="2:13">
      <c r="B5185" s="11" t="s">
        <v>13</v>
      </c>
      <c r="C5185" s="12" t="s">
        <v>14</v>
      </c>
      <c r="D5185" s="28" t="s">
        <v>29</v>
      </c>
      <c r="E5185" s="28"/>
      <c r="F5185" s="28">
        <f>SUM(G5171:G5173)</f>
        <v>0</v>
      </c>
      <c r="G5185" s="34">
        <f>SUM(F5185)/20</f>
        <v>0</v>
      </c>
      <c r="H5185" s="23"/>
      <c r="I5185" s="10">
        <f t="shared" si="1310"/>
        <v>0</v>
      </c>
    </row>
    <row r="5186" spans="2:13">
      <c r="B5186" s="11" t="s">
        <v>13</v>
      </c>
      <c r="C5186" s="12" t="s">
        <v>14</v>
      </c>
      <c r="D5186" s="28" t="s">
        <v>30</v>
      </c>
      <c r="E5186" s="28"/>
      <c r="F5186" s="28">
        <f>SUM(G5174:G5176)</f>
        <v>0</v>
      </c>
      <c r="G5186" s="34">
        <f>SUM(F5186)/10</f>
        <v>0</v>
      </c>
      <c r="H5186" s="23"/>
      <c r="I5186" s="10">
        <f t="shared" si="1310"/>
        <v>0</v>
      </c>
    </row>
    <row r="5187" spans="2:13">
      <c r="B5187" s="11" t="s">
        <v>13</v>
      </c>
      <c r="C5187" s="12" t="s">
        <v>14</v>
      </c>
      <c r="D5187" s="28" t="s">
        <v>60</v>
      </c>
      <c r="E5187" s="28"/>
      <c r="F5187" s="81"/>
      <c r="G5187" s="34">
        <f>SUM(F5187)*0.25</f>
        <v>0</v>
      </c>
      <c r="H5187" s="23"/>
      <c r="I5187" s="10">
        <f t="shared" si="1310"/>
        <v>0</v>
      </c>
    </row>
    <row r="5188" spans="2:13">
      <c r="B5188" s="11" t="s">
        <v>13</v>
      </c>
      <c r="C5188" s="12" t="s">
        <v>14</v>
      </c>
      <c r="D5188" s="28"/>
      <c r="E5188" s="28"/>
      <c r="F5188" s="28"/>
      <c r="G5188" s="34"/>
      <c r="H5188" s="23"/>
      <c r="I5188" s="10">
        <f t="shared" si="1310"/>
        <v>0</v>
      </c>
    </row>
    <row r="5189" spans="2:13">
      <c r="B5189" s="11" t="s">
        <v>13</v>
      </c>
      <c r="C5189" s="12" t="s">
        <v>15</v>
      </c>
      <c r="D5189" s="28"/>
      <c r="E5189" s="28"/>
      <c r="F5189" s="28"/>
      <c r="G5189" s="34"/>
      <c r="H5189" s="23"/>
      <c r="I5189" s="10">
        <f t="shared" si="1310"/>
        <v>0</v>
      </c>
    </row>
    <row r="5190" spans="2:13">
      <c r="B5190" s="11" t="s">
        <v>13</v>
      </c>
      <c r="C5190" s="12" t="s">
        <v>15</v>
      </c>
      <c r="D5190" s="28"/>
      <c r="E5190" s="28"/>
      <c r="F5190" s="28"/>
      <c r="G5190" s="34"/>
      <c r="H5190" s="23"/>
      <c r="I5190" s="10">
        <f t="shared" si="1310"/>
        <v>0</v>
      </c>
    </row>
    <row r="5191" spans="2:13">
      <c r="B5191" s="11" t="s">
        <v>13</v>
      </c>
      <c r="C5191" s="12" t="s">
        <v>15</v>
      </c>
      <c r="D5191" s="28"/>
      <c r="E5191" s="28"/>
      <c r="F5191" s="28"/>
      <c r="G5191" s="34"/>
      <c r="H5191" s="23"/>
      <c r="I5191" s="10">
        <f t="shared" si="1310"/>
        <v>0</v>
      </c>
    </row>
    <row r="5192" spans="2:13">
      <c r="B5192" s="11" t="s">
        <v>13</v>
      </c>
      <c r="C5192" s="12" t="s">
        <v>16</v>
      </c>
      <c r="D5192" s="28"/>
      <c r="E5192" s="28"/>
      <c r="F5192" s="28"/>
      <c r="G5192" s="34"/>
      <c r="H5192" s="23"/>
      <c r="I5192" s="10">
        <f t="shared" si="1310"/>
        <v>0</v>
      </c>
    </row>
    <row r="5193" spans="2:13">
      <c r="B5193" s="11" t="s">
        <v>13</v>
      </c>
      <c r="C5193" s="12" t="s">
        <v>16</v>
      </c>
      <c r="D5193" s="28"/>
      <c r="E5193" s="28"/>
      <c r="F5193" s="28"/>
      <c r="G5193" s="34"/>
      <c r="H5193" s="23"/>
      <c r="I5193" s="10">
        <f t="shared" si="1310"/>
        <v>0</v>
      </c>
    </row>
    <row r="5194" spans="2:13">
      <c r="B5194" s="11" t="s">
        <v>21</v>
      </c>
      <c r="C5194" s="12" t="s">
        <v>14</v>
      </c>
      <c r="D5194" s="28"/>
      <c r="E5194" s="28"/>
      <c r="F5194" s="28"/>
      <c r="G5194" s="22">
        <f>SUM(G5185:G5188)</f>
        <v>0</v>
      </c>
      <c r="H5194" s="15">
        <v>37.42</v>
      </c>
      <c r="I5194" s="10">
        <f t="shared" si="1310"/>
        <v>0</v>
      </c>
      <c r="K5194" s="5">
        <f>SUM(G5194)*I5169</f>
        <v>0</v>
      </c>
    </row>
    <row r="5195" spans="2:13">
      <c r="B5195" s="11" t="s">
        <v>21</v>
      </c>
      <c r="C5195" s="12" t="s">
        <v>15</v>
      </c>
      <c r="D5195" s="28"/>
      <c r="E5195" s="28"/>
      <c r="F5195" s="28"/>
      <c r="G5195" s="22">
        <f>SUM(G5189:G5191)</f>
        <v>0</v>
      </c>
      <c r="H5195" s="15">
        <v>37.42</v>
      </c>
      <c r="I5195" s="10">
        <f t="shared" si="1310"/>
        <v>0</v>
      </c>
      <c r="L5195" s="5">
        <f>SUM(G5195)*I5169</f>
        <v>0</v>
      </c>
    </row>
    <row r="5196" spans="2:13">
      <c r="B5196" s="11" t="s">
        <v>21</v>
      </c>
      <c r="C5196" s="12" t="s">
        <v>16</v>
      </c>
      <c r="D5196" s="28"/>
      <c r="E5196" s="28"/>
      <c r="F5196" s="28"/>
      <c r="G5196" s="22">
        <f>SUM(G5192:G5193)</f>
        <v>0</v>
      </c>
      <c r="H5196" s="15">
        <v>37.42</v>
      </c>
      <c r="I5196" s="10">
        <f t="shared" si="1310"/>
        <v>0</v>
      </c>
      <c r="M5196" s="5">
        <f>SUM(G5196)*I5169</f>
        <v>0</v>
      </c>
    </row>
    <row r="5197" spans="2:13">
      <c r="B5197" s="11" t="s">
        <v>13</v>
      </c>
      <c r="C5197" s="12" t="s">
        <v>17</v>
      </c>
      <c r="D5197" s="28"/>
      <c r="E5197" s="28"/>
      <c r="F5197" s="28"/>
      <c r="G5197" s="34"/>
      <c r="H5197" s="15">
        <v>37.42</v>
      </c>
      <c r="I5197" s="10">
        <f t="shared" si="1310"/>
        <v>0</v>
      </c>
      <c r="L5197" s="5">
        <f>SUM(G5197)*I5169</f>
        <v>0</v>
      </c>
    </row>
    <row r="5198" spans="2:13">
      <c r="B5198" s="11" t="s">
        <v>12</v>
      </c>
      <c r="C5198" s="12"/>
      <c r="D5198" s="28"/>
      <c r="E5198" s="28"/>
      <c r="F5198" s="28"/>
      <c r="G5198" s="10"/>
      <c r="H5198" s="15">
        <v>37.42</v>
      </c>
      <c r="I5198" s="10">
        <f t="shared" si="1310"/>
        <v>0</v>
      </c>
    </row>
    <row r="5199" spans="2:13">
      <c r="B5199" s="11" t="s">
        <v>11</v>
      </c>
      <c r="C5199" s="12"/>
      <c r="D5199" s="28"/>
      <c r="E5199" s="28"/>
      <c r="F5199" s="28"/>
      <c r="G5199" s="10">
        <v>1</v>
      </c>
      <c r="H5199" s="15">
        <f>SUM(I5171:I5198)*0.01</f>
        <v>0</v>
      </c>
      <c r="I5199" s="10">
        <f>SUM(G5199*H5199)</f>
        <v>0</v>
      </c>
    </row>
    <row r="5200" spans="2:13" s="2" customFormat="1" ht="13.6">
      <c r="B5200" s="8" t="s">
        <v>10</v>
      </c>
      <c r="D5200" s="27"/>
      <c r="E5200" s="27"/>
      <c r="F5200" s="27"/>
      <c r="G5200" s="6">
        <f>SUM(G5194:G5197)</f>
        <v>0</v>
      </c>
      <c r="H5200" s="14"/>
      <c r="I5200" s="6">
        <f>SUM(I5171:I5199)</f>
        <v>0</v>
      </c>
      <c r="J5200" s="6">
        <f>SUM(I5200)*I5169</f>
        <v>0</v>
      </c>
      <c r="K5200" s="6">
        <f>SUM(K5194:K5199)</f>
        <v>0</v>
      </c>
      <c r="L5200" s="6">
        <f t="shared" ref="L5200" si="1311">SUM(L5194:L5199)</f>
        <v>0</v>
      </c>
      <c r="M5200" s="6">
        <f t="shared" ref="M5200" si="1312">SUM(M5194:M5199)</f>
        <v>0</v>
      </c>
    </row>
    <row r="5201" spans="1:13" ht="15.65">
      <c r="A5201" s="3" t="s">
        <v>9</v>
      </c>
      <c r="B5201" s="78">
        <f>'JMS SHEDULE OF WORKS'!D100</f>
        <v>0</v>
      </c>
      <c r="D5201" s="26">
        <f>'JMS SHEDULE OF WORKS'!F100</f>
        <v>0</v>
      </c>
      <c r="F5201" s="79">
        <f>'JMS SHEDULE OF WORKS'!I100</f>
        <v>0</v>
      </c>
      <c r="H5201" s="13" t="s">
        <v>22</v>
      </c>
      <c r="I5201" s="24">
        <f>'JMS SHEDULE OF WORKS'!G100</f>
        <v>0</v>
      </c>
    </row>
    <row r="5202" spans="1:13" s="2" customFormat="1" ht="13.6">
      <c r="A5202" s="77" t="str">
        <f>'JMS SHEDULE OF WORKS'!A100</f>
        <v>6897/98</v>
      </c>
      <c r="B5202" s="8" t="s">
        <v>3</v>
      </c>
      <c r="C5202" s="2" t="s">
        <v>4</v>
      </c>
      <c r="D5202" s="27" t="s">
        <v>5</v>
      </c>
      <c r="E5202" s="27" t="s">
        <v>5</v>
      </c>
      <c r="F5202" s="27" t="s">
        <v>23</v>
      </c>
      <c r="G5202" s="6" t="s">
        <v>6</v>
      </c>
      <c r="H5202" s="14" t="s">
        <v>7</v>
      </c>
      <c r="I5202" s="6" t="s">
        <v>8</v>
      </c>
      <c r="J5202" s="6"/>
      <c r="K5202" s="6" t="s">
        <v>18</v>
      </c>
      <c r="L5202" s="6" t="s">
        <v>19</v>
      </c>
      <c r="M5202" s="6" t="s">
        <v>20</v>
      </c>
    </row>
    <row r="5203" spans="1:13">
      <c r="A5203" s="30" t="s">
        <v>24</v>
      </c>
      <c r="B5203" s="11"/>
      <c r="C5203" s="12"/>
      <c r="D5203" s="28"/>
      <c r="E5203" s="28"/>
      <c r="F5203" s="28">
        <f t="shared" ref="F5203:F5208" si="1313">SUM(D5203*E5203)</f>
        <v>0</v>
      </c>
      <c r="G5203" s="10"/>
      <c r="H5203" s="15"/>
      <c r="I5203" s="10">
        <f t="shared" ref="I5203:I5208" si="1314">SUM(F5203*G5203)*H5203</f>
        <v>0</v>
      </c>
    </row>
    <row r="5204" spans="1:13">
      <c r="A5204" s="30" t="s">
        <v>24</v>
      </c>
      <c r="B5204" s="11"/>
      <c r="C5204" s="12"/>
      <c r="D5204" s="28"/>
      <c r="E5204" s="28"/>
      <c r="F5204" s="28">
        <f t="shared" si="1313"/>
        <v>0</v>
      </c>
      <c r="G5204" s="10"/>
      <c r="H5204" s="15"/>
      <c r="I5204" s="10">
        <f t="shared" si="1314"/>
        <v>0</v>
      </c>
    </row>
    <row r="5205" spans="1:13">
      <c r="A5205" s="30" t="s">
        <v>24</v>
      </c>
      <c r="B5205" s="11"/>
      <c r="C5205" s="12"/>
      <c r="D5205" s="28"/>
      <c r="E5205" s="28"/>
      <c r="F5205" s="28">
        <f t="shared" si="1313"/>
        <v>0</v>
      </c>
      <c r="G5205" s="10"/>
      <c r="H5205" s="15"/>
      <c r="I5205" s="10">
        <f t="shared" si="1314"/>
        <v>0</v>
      </c>
    </row>
    <row r="5206" spans="1:13">
      <c r="A5206" s="31" t="s">
        <v>25</v>
      </c>
      <c r="B5206" s="11"/>
      <c r="C5206" s="12"/>
      <c r="D5206" s="28"/>
      <c r="E5206" s="28"/>
      <c r="F5206" s="28">
        <f t="shared" si="1313"/>
        <v>0</v>
      </c>
      <c r="G5206" s="10"/>
      <c r="H5206" s="15"/>
      <c r="I5206" s="10">
        <f t="shared" si="1314"/>
        <v>0</v>
      </c>
    </row>
    <row r="5207" spans="1:13">
      <c r="A5207" s="31" t="s">
        <v>25</v>
      </c>
      <c r="B5207" s="11"/>
      <c r="C5207" s="12"/>
      <c r="D5207" s="28"/>
      <c r="E5207" s="28"/>
      <c r="F5207" s="28">
        <f t="shared" si="1313"/>
        <v>0</v>
      </c>
      <c r="G5207" s="10"/>
      <c r="H5207" s="15"/>
      <c r="I5207" s="10">
        <f t="shared" si="1314"/>
        <v>0</v>
      </c>
    </row>
    <row r="5208" spans="1:13">
      <c r="A5208" s="31" t="s">
        <v>25</v>
      </c>
      <c r="B5208" s="11"/>
      <c r="C5208" s="12"/>
      <c r="D5208" s="28"/>
      <c r="E5208" s="28"/>
      <c r="F5208" s="28">
        <f t="shared" si="1313"/>
        <v>0</v>
      </c>
      <c r="G5208" s="10"/>
      <c r="H5208" s="15"/>
      <c r="I5208" s="10">
        <f t="shared" si="1314"/>
        <v>0</v>
      </c>
    </row>
    <row r="5209" spans="1:13">
      <c r="A5209" s="31" t="s">
        <v>39</v>
      </c>
      <c r="B5209" s="11"/>
      <c r="C5209" s="12"/>
      <c r="D5209" s="28"/>
      <c r="E5209" s="28"/>
      <c r="F5209" s="28"/>
      <c r="G5209" s="10"/>
      <c r="H5209" s="15"/>
      <c r="I5209" s="10">
        <f t="shared" ref="I5209:I5211" si="1315">SUM(G5209*H5209)</f>
        <v>0</v>
      </c>
    </row>
    <row r="5210" spans="1:13">
      <c r="A5210" s="31" t="s">
        <v>39</v>
      </c>
      <c r="B5210" s="11"/>
      <c r="C5210" s="12"/>
      <c r="D5210" s="28"/>
      <c r="E5210" s="28"/>
      <c r="F5210" s="28"/>
      <c r="G5210" s="10"/>
      <c r="H5210" s="15"/>
      <c r="I5210" s="10">
        <f t="shared" si="1315"/>
        <v>0</v>
      </c>
    </row>
    <row r="5211" spans="1:13">
      <c r="A5211" s="31" t="s">
        <v>39</v>
      </c>
      <c r="B5211" s="11"/>
      <c r="C5211" s="12"/>
      <c r="D5211" s="28"/>
      <c r="E5211" s="28"/>
      <c r="F5211" s="28"/>
      <c r="G5211" s="10"/>
      <c r="H5211" s="15"/>
      <c r="I5211" s="10">
        <f t="shared" si="1315"/>
        <v>0</v>
      </c>
    </row>
    <row r="5212" spans="1:13">
      <c r="A5212" s="32" t="s">
        <v>28</v>
      </c>
      <c r="B5212" s="11"/>
      <c r="C5212" s="12"/>
      <c r="D5212" s="28"/>
      <c r="E5212" s="28"/>
      <c r="F5212" s="28"/>
      <c r="G5212" s="10"/>
      <c r="H5212" s="15"/>
      <c r="I5212" s="10">
        <f t="shared" ref="I5212:I5230" si="1316">SUM(G5212*H5212)</f>
        <v>0</v>
      </c>
    </row>
    <row r="5213" spans="1:13">
      <c r="A5213" s="32" t="s">
        <v>28</v>
      </c>
      <c r="B5213" s="11"/>
      <c r="C5213" s="12"/>
      <c r="D5213" s="28"/>
      <c r="E5213" s="28"/>
      <c r="F5213" s="28"/>
      <c r="G5213" s="10"/>
      <c r="H5213" s="15"/>
      <c r="I5213" s="10">
        <f t="shared" si="1316"/>
        <v>0</v>
      </c>
    </row>
    <row r="5214" spans="1:13">
      <c r="A5214" s="32" t="s">
        <v>28</v>
      </c>
      <c r="B5214" s="11"/>
      <c r="C5214" s="12"/>
      <c r="D5214" s="28"/>
      <c r="E5214" s="28"/>
      <c r="F5214" s="28"/>
      <c r="G5214" s="10"/>
      <c r="H5214" s="15"/>
      <c r="I5214" s="10">
        <f t="shared" si="1316"/>
        <v>0</v>
      </c>
    </row>
    <row r="5215" spans="1:13">
      <c r="A5215" t="s">
        <v>26</v>
      </c>
      <c r="B5215" s="11"/>
      <c r="C5215" s="12"/>
      <c r="D5215" s="28"/>
      <c r="E5215" s="28"/>
      <c r="F5215" s="28"/>
      <c r="G5215" s="33">
        <v>0.1</v>
      </c>
      <c r="H5215" s="15">
        <f>SUM(I5212:I5214)</f>
        <v>0</v>
      </c>
      <c r="I5215" s="10">
        <f t="shared" si="1316"/>
        <v>0</v>
      </c>
    </row>
    <row r="5216" spans="1:13">
      <c r="B5216" s="11" t="s">
        <v>27</v>
      </c>
      <c r="C5216" s="12"/>
      <c r="D5216" s="28"/>
      <c r="E5216" s="28"/>
      <c r="F5216" s="28"/>
      <c r="G5216" s="10"/>
      <c r="H5216" s="15"/>
      <c r="I5216" s="10">
        <f t="shared" si="1316"/>
        <v>0</v>
      </c>
    </row>
    <row r="5217" spans="2:13">
      <c r="B5217" s="11" t="s">
        <v>13</v>
      </c>
      <c r="C5217" s="12" t="s">
        <v>14</v>
      </c>
      <c r="D5217" s="28" t="s">
        <v>29</v>
      </c>
      <c r="E5217" s="28"/>
      <c r="F5217" s="28">
        <f>SUM(G5203:G5205)</f>
        <v>0</v>
      </c>
      <c r="G5217" s="34">
        <f>SUM(F5217)/20</f>
        <v>0</v>
      </c>
      <c r="H5217" s="23"/>
      <c r="I5217" s="10">
        <f t="shared" si="1316"/>
        <v>0</v>
      </c>
    </row>
    <row r="5218" spans="2:13">
      <c r="B5218" s="11" t="s">
        <v>13</v>
      </c>
      <c r="C5218" s="12" t="s">
        <v>14</v>
      </c>
      <c r="D5218" s="28" t="s">
        <v>30</v>
      </c>
      <c r="E5218" s="28"/>
      <c r="F5218" s="28">
        <f>SUM(G5206:G5208)</f>
        <v>0</v>
      </c>
      <c r="G5218" s="34">
        <f>SUM(F5218)/10</f>
        <v>0</v>
      </c>
      <c r="H5218" s="23"/>
      <c r="I5218" s="10">
        <f t="shared" si="1316"/>
        <v>0</v>
      </c>
    </row>
    <row r="5219" spans="2:13">
      <c r="B5219" s="11" t="s">
        <v>13</v>
      </c>
      <c r="C5219" s="12" t="s">
        <v>14</v>
      </c>
      <c r="D5219" s="28" t="s">
        <v>60</v>
      </c>
      <c r="E5219" s="28"/>
      <c r="F5219" s="81"/>
      <c r="G5219" s="34">
        <f>SUM(F5219)*0.25</f>
        <v>0</v>
      </c>
      <c r="H5219" s="23"/>
      <c r="I5219" s="10">
        <f t="shared" si="1316"/>
        <v>0</v>
      </c>
    </row>
    <row r="5220" spans="2:13">
      <c r="B5220" s="11" t="s">
        <v>13</v>
      </c>
      <c r="C5220" s="12" t="s">
        <v>14</v>
      </c>
      <c r="D5220" s="28"/>
      <c r="E5220" s="28"/>
      <c r="F5220" s="28"/>
      <c r="G5220" s="34"/>
      <c r="H5220" s="23"/>
      <c r="I5220" s="10">
        <f t="shared" si="1316"/>
        <v>0</v>
      </c>
    </row>
    <row r="5221" spans="2:13">
      <c r="B5221" s="11" t="s">
        <v>13</v>
      </c>
      <c r="C5221" s="12" t="s">
        <v>15</v>
      </c>
      <c r="D5221" s="28"/>
      <c r="E5221" s="28"/>
      <c r="F5221" s="28"/>
      <c r="G5221" s="34"/>
      <c r="H5221" s="23"/>
      <c r="I5221" s="10">
        <f t="shared" si="1316"/>
        <v>0</v>
      </c>
    </row>
    <row r="5222" spans="2:13">
      <c r="B5222" s="11" t="s">
        <v>13</v>
      </c>
      <c r="C5222" s="12" t="s">
        <v>15</v>
      </c>
      <c r="D5222" s="28"/>
      <c r="E5222" s="28"/>
      <c r="F5222" s="28"/>
      <c r="G5222" s="34"/>
      <c r="H5222" s="23"/>
      <c r="I5222" s="10">
        <f t="shared" si="1316"/>
        <v>0</v>
      </c>
    </row>
    <row r="5223" spans="2:13">
      <c r="B5223" s="11" t="s">
        <v>13</v>
      </c>
      <c r="C5223" s="12" t="s">
        <v>15</v>
      </c>
      <c r="D5223" s="28"/>
      <c r="E5223" s="28"/>
      <c r="F5223" s="28"/>
      <c r="G5223" s="34"/>
      <c r="H5223" s="23"/>
      <c r="I5223" s="10">
        <f t="shared" si="1316"/>
        <v>0</v>
      </c>
    </row>
    <row r="5224" spans="2:13">
      <c r="B5224" s="11" t="s">
        <v>13</v>
      </c>
      <c r="C5224" s="12" t="s">
        <v>16</v>
      </c>
      <c r="D5224" s="28"/>
      <c r="E5224" s="28"/>
      <c r="F5224" s="28"/>
      <c r="G5224" s="34"/>
      <c r="H5224" s="23"/>
      <c r="I5224" s="10">
        <f t="shared" si="1316"/>
        <v>0</v>
      </c>
    </row>
    <row r="5225" spans="2:13">
      <c r="B5225" s="11" t="s">
        <v>13</v>
      </c>
      <c r="C5225" s="12" t="s">
        <v>16</v>
      </c>
      <c r="D5225" s="28"/>
      <c r="E5225" s="28"/>
      <c r="F5225" s="28"/>
      <c r="G5225" s="34"/>
      <c r="H5225" s="23"/>
      <c r="I5225" s="10">
        <f t="shared" si="1316"/>
        <v>0</v>
      </c>
    </row>
    <row r="5226" spans="2:13">
      <c r="B5226" s="11" t="s">
        <v>21</v>
      </c>
      <c r="C5226" s="12" t="s">
        <v>14</v>
      </c>
      <c r="D5226" s="28"/>
      <c r="E5226" s="28"/>
      <c r="F5226" s="28"/>
      <c r="G5226" s="22">
        <f>SUM(G5217:G5220)</f>
        <v>0</v>
      </c>
      <c r="H5226" s="15">
        <v>37.42</v>
      </c>
      <c r="I5226" s="10">
        <f t="shared" si="1316"/>
        <v>0</v>
      </c>
      <c r="K5226" s="5">
        <f>SUM(G5226)*I5201</f>
        <v>0</v>
      </c>
    </row>
    <row r="5227" spans="2:13">
      <c r="B5227" s="11" t="s">
        <v>21</v>
      </c>
      <c r="C5227" s="12" t="s">
        <v>15</v>
      </c>
      <c r="D5227" s="28"/>
      <c r="E5227" s="28"/>
      <c r="F5227" s="28"/>
      <c r="G5227" s="22">
        <f>SUM(G5221:G5223)</f>
        <v>0</v>
      </c>
      <c r="H5227" s="15">
        <v>37.42</v>
      </c>
      <c r="I5227" s="10">
        <f t="shared" si="1316"/>
        <v>0</v>
      </c>
      <c r="L5227" s="5">
        <f>SUM(G5227)*I5201</f>
        <v>0</v>
      </c>
    </row>
    <row r="5228" spans="2:13">
      <c r="B5228" s="11" t="s">
        <v>21</v>
      </c>
      <c r="C5228" s="12" t="s">
        <v>16</v>
      </c>
      <c r="D5228" s="28"/>
      <c r="E5228" s="28"/>
      <c r="F5228" s="28"/>
      <c r="G5228" s="22">
        <f>SUM(G5224:G5225)</f>
        <v>0</v>
      </c>
      <c r="H5228" s="15">
        <v>37.42</v>
      </c>
      <c r="I5228" s="10">
        <f t="shared" si="1316"/>
        <v>0</v>
      </c>
      <c r="M5228" s="5">
        <f>SUM(G5228)*I5201</f>
        <v>0</v>
      </c>
    </row>
    <row r="5229" spans="2:13">
      <c r="B5229" s="11" t="s">
        <v>13</v>
      </c>
      <c r="C5229" s="12" t="s">
        <v>17</v>
      </c>
      <c r="D5229" s="28"/>
      <c r="E5229" s="28"/>
      <c r="F5229" s="28"/>
      <c r="G5229" s="34"/>
      <c r="H5229" s="15">
        <v>37.42</v>
      </c>
      <c r="I5229" s="10">
        <f t="shared" si="1316"/>
        <v>0</v>
      </c>
      <c r="L5229" s="5">
        <f>SUM(G5229)*I5201</f>
        <v>0</v>
      </c>
    </row>
    <row r="5230" spans="2:13">
      <c r="B5230" s="11" t="s">
        <v>12</v>
      </c>
      <c r="C5230" s="12"/>
      <c r="D5230" s="28"/>
      <c r="E5230" s="28"/>
      <c r="F5230" s="28"/>
      <c r="G5230" s="10"/>
      <c r="H5230" s="15">
        <v>37.42</v>
      </c>
      <c r="I5230" s="10">
        <f t="shared" si="1316"/>
        <v>0</v>
      </c>
    </row>
    <row r="5231" spans="2:13">
      <c r="B5231" s="11" t="s">
        <v>11</v>
      </c>
      <c r="C5231" s="12"/>
      <c r="D5231" s="28"/>
      <c r="E5231" s="28"/>
      <c r="F5231" s="28"/>
      <c r="G5231" s="10">
        <v>1</v>
      </c>
      <c r="H5231" s="15">
        <f>SUM(I5203:I5230)*0.01</f>
        <v>0</v>
      </c>
      <c r="I5231" s="10">
        <f>SUM(G5231*H5231)</f>
        <v>0</v>
      </c>
    </row>
    <row r="5232" spans="2:13" s="2" customFormat="1" ht="13.6">
      <c r="B5232" s="8" t="s">
        <v>10</v>
      </c>
      <c r="D5232" s="27"/>
      <c r="E5232" s="27"/>
      <c r="F5232" s="27"/>
      <c r="G5232" s="6">
        <f>SUM(G5226:G5229)</f>
        <v>0</v>
      </c>
      <c r="H5232" s="14"/>
      <c r="I5232" s="6">
        <f>SUM(I5203:I5231)</f>
        <v>0</v>
      </c>
      <c r="J5232" s="6">
        <f>SUM(I5232)*I5201</f>
        <v>0</v>
      </c>
      <c r="K5232" s="6">
        <f>SUM(K5226:K5231)</f>
        <v>0</v>
      </c>
      <c r="L5232" s="6">
        <f t="shared" ref="L5232" si="1317">SUM(L5226:L5231)</f>
        <v>0</v>
      </c>
      <c r="M5232" s="6">
        <f t="shared" ref="M5232" si="1318">SUM(M5226:M5231)</f>
        <v>0</v>
      </c>
    </row>
    <row r="5233" spans="1:13" ht="15.65">
      <c r="A5233" s="3" t="s">
        <v>9</v>
      </c>
      <c r="B5233" s="78">
        <f>'JMS SHEDULE OF WORKS'!D101</f>
        <v>0</v>
      </c>
      <c r="D5233" s="26">
        <f>'JMS SHEDULE OF WORKS'!F101</f>
        <v>0</v>
      </c>
      <c r="F5233" s="79">
        <f>'JMS SHEDULE OF WORKS'!I101</f>
        <v>0</v>
      </c>
      <c r="H5233" s="13" t="s">
        <v>22</v>
      </c>
      <c r="I5233" s="24">
        <f>'JMS SHEDULE OF WORKS'!G101</f>
        <v>0</v>
      </c>
    </row>
    <row r="5234" spans="1:13" s="2" customFormat="1" ht="13.6">
      <c r="A5234" s="77" t="str">
        <f>'JMS SHEDULE OF WORKS'!A101</f>
        <v>6897/99</v>
      </c>
      <c r="B5234" s="8" t="s">
        <v>3</v>
      </c>
      <c r="C5234" s="2" t="s">
        <v>4</v>
      </c>
      <c r="D5234" s="27" t="s">
        <v>5</v>
      </c>
      <c r="E5234" s="27" t="s">
        <v>5</v>
      </c>
      <c r="F5234" s="27" t="s">
        <v>23</v>
      </c>
      <c r="G5234" s="6" t="s">
        <v>6</v>
      </c>
      <c r="H5234" s="14" t="s">
        <v>7</v>
      </c>
      <c r="I5234" s="6" t="s">
        <v>8</v>
      </c>
      <c r="J5234" s="6"/>
      <c r="K5234" s="6" t="s">
        <v>18</v>
      </c>
      <c r="L5234" s="6" t="s">
        <v>19</v>
      </c>
      <c r="M5234" s="6" t="s">
        <v>20</v>
      </c>
    </row>
    <row r="5235" spans="1:13">
      <c r="A5235" s="30" t="s">
        <v>24</v>
      </c>
      <c r="B5235" s="11"/>
      <c r="C5235" s="12"/>
      <c r="D5235" s="28"/>
      <c r="E5235" s="28"/>
      <c r="F5235" s="28">
        <f t="shared" ref="F5235:F5240" si="1319">SUM(D5235*E5235)</f>
        <v>0</v>
      </c>
      <c r="G5235" s="10"/>
      <c r="H5235" s="15"/>
      <c r="I5235" s="10">
        <f t="shared" ref="I5235:I5240" si="1320">SUM(F5235*G5235)*H5235</f>
        <v>0</v>
      </c>
    </row>
    <row r="5236" spans="1:13">
      <c r="A5236" s="30" t="s">
        <v>24</v>
      </c>
      <c r="B5236" s="11"/>
      <c r="C5236" s="12"/>
      <c r="D5236" s="28"/>
      <c r="E5236" s="28"/>
      <c r="F5236" s="28">
        <f t="shared" si="1319"/>
        <v>0</v>
      </c>
      <c r="G5236" s="10"/>
      <c r="H5236" s="15"/>
      <c r="I5236" s="10">
        <f t="shared" si="1320"/>
        <v>0</v>
      </c>
    </row>
    <row r="5237" spans="1:13">
      <c r="A5237" s="30" t="s">
        <v>24</v>
      </c>
      <c r="B5237" s="11"/>
      <c r="C5237" s="12"/>
      <c r="D5237" s="28"/>
      <c r="E5237" s="28"/>
      <c r="F5237" s="28">
        <f t="shared" si="1319"/>
        <v>0</v>
      </c>
      <c r="G5237" s="10"/>
      <c r="H5237" s="15"/>
      <c r="I5237" s="10">
        <f t="shared" si="1320"/>
        <v>0</v>
      </c>
    </row>
    <row r="5238" spans="1:13">
      <c r="A5238" s="31" t="s">
        <v>25</v>
      </c>
      <c r="B5238" s="11"/>
      <c r="C5238" s="12"/>
      <c r="D5238" s="28"/>
      <c r="E5238" s="28"/>
      <c r="F5238" s="28">
        <f t="shared" si="1319"/>
        <v>0</v>
      </c>
      <c r="G5238" s="10"/>
      <c r="H5238" s="15"/>
      <c r="I5238" s="10">
        <f t="shared" si="1320"/>
        <v>0</v>
      </c>
    </row>
    <row r="5239" spans="1:13">
      <c r="A5239" s="31" t="s">
        <v>25</v>
      </c>
      <c r="B5239" s="11"/>
      <c r="C5239" s="12"/>
      <c r="D5239" s="28"/>
      <c r="E5239" s="28"/>
      <c r="F5239" s="28">
        <f t="shared" si="1319"/>
        <v>0</v>
      </c>
      <c r="G5239" s="10"/>
      <c r="H5239" s="15"/>
      <c r="I5239" s="10">
        <f t="shared" si="1320"/>
        <v>0</v>
      </c>
    </row>
    <row r="5240" spans="1:13">
      <c r="A5240" s="31" t="s">
        <v>25</v>
      </c>
      <c r="B5240" s="11"/>
      <c r="C5240" s="12"/>
      <c r="D5240" s="28"/>
      <c r="E5240" s="28"/>
      <c r="F5240" s="28">
        <f t="shared" si="1319"/>
        <v>0</v>
      </c>
      <c r="G5240" s="10"/>
      <c r="H5240" s="15"/>
      <c r="I5240" s="10">
        <f t="shared" si="1320"/>
        <v>0</v>
      </c>
    </row>
    <row r="5241" spans="1:13">
      <c r="A5241" s="31" t="s">
        <v>39</v>
      </c>
      <c r="B5241" s="11"/>
      <c r="C5241" s="12"/>
      <c r="D5241" s="28"/>
      <c r="E5241" s="28"/>
      <c r="F5241" s="28"/>
      <c r="G5241" s="10"/>
      <c r="H5241" s="15"/>
      <c r="I5241" s="10">
        <f t="shared" ref="I5241:I5243" si="1321">SUM(G5241*H5241)</f>
        <v>0</v>
      </c>
    </row>
    <row r="5242" spans="1:13">
      <c r="A5242" s="31" t="s">
        <v>39</v>
      </c>
      <c r="B5242" s="11"/>
      <c r="C5242" s="12"/>
      <c r="D5242" s="28"/>
      <c r="E5242" s="28"/>
      <c r="F5242" s="28"/>
      <c r="G5242" s="10"/>
      <c r="H5242" s="15"/>
      <c r="I5242" s="10">
        <f t="shared" si="1321"/>
        <v>0</v>
      </c>
    </row>
    <row r="5243" spans="1:13">
      <c r="A5243" s="31" t="s">
        <v>39</v>
      </c>
      <c r="B5243" s="11"/>
      <c r="C5243" s="12"/>
      <c r="D5243" s="28"/>
      <c r="E5243" s="28"/>
      <c r="F5243" s="28"/>
      <c r="G5243" s="10"/>
      <c r="H5243" s="15"/>
      <c r="I5243" s="10">
        <f t="shared" si="1321"/>
        <v>0</v>
      </c>
    </row>
    <row r="5244" spans="1:13">
      <c r="A5244" s="32" t="s">
        <v>28</v>
      </c>
      <c r="B5244" s="11"/>
      <c r="C5244" s="12"/>
      <c r="D5244" s="28"/>
      <c r="E5244" s="28"/>
      <c r="F5244" s="28"/>
      <c r="G5244" s="10"/>
      <c r="H5244" s="15"/>
      <c r="I5244" s="10">
        <f t="shared" ref="I5244:I5262" si="1322">SUM(G5244*H5244)</f>
        <v>0</v>
      </c>
    </row>
    <row r="5245" spans="1:13">
      <c r="A5245" s="32" t="s">
        <v>28</v>
      </c>
      <c r="B5245" s="11"/>
      <c r="C5245" s="12"/>
      <c r="D5245" s="28"/>
      <c r="E5245" s="28"/>
      <c r="F5245" s="28"/>
      <c r="G5245" s="10"/>
      <c r="H5245" s="15"/>
      <c r="I5245" s="10">
        <f t="shared" si="1322"/>
        <v>0</v>
      </c>
    </row>
    <row r="5246" spans="1:13">
      <c r="A5246" s="32" t="s">
        <v>28</v>
      </c>
      <c r="B5246" s="11"/>
      <c r="C5246" s="12"/>
      <c r="D5246" s="28"/>
      <c r="E5246" s="28"/>
      <c r="F5246" s="28"/>
      <c r="G5246" s="10"/>
      <c r="H5246" s="15"/>
      <c r="I5246" s="10">
        <f t="shared" si="1322"/>
        <v>0</v>
      </c>
    </row>
    <row r="5247" spans="1:13">
      <c r="A5247" t="s">
        <v>26</v>
      </c>
      <c r="B5247" s="11"/>
      <c r="C5247" s="12"/>
      <c r="D5247" s="28"/>
      <c r="E5247" s="28"/>
      <c r="F5247" s="28"/>
      <c r="G5247" s="33">
        <v>0.1</v>
      </c>
      <c r="H5247" s="15">
        <f>SUM(I5244:I5246)</f>
        <v>0</v>
      </c>
      <c r="I5247" s="10">
        <f t="shared" si="1322"/>
        <v>0</v>
      </c>
    </row>
    <row r="5248" spans="1:13">
      <c r="B5248" s="11" t="s">
        <v>27</v>
      </c>
      <c r="C5248" s="12"/>
      <c r="D5248" s="28"/>
      <c r="E5248" s="28"/>
      <c r="F5248" s="28"/>
      <c r="G5248" s="10"/>
      <c r="H5248" s="15"/>
      <c r="I5248" s="10">
        <f t="shared" si="1322"/>
        <v>0</v>
      </c>
    </row>
    <row r="5249" spans="2:13">
      <c r="B5249" s="11" t="s">
        <v>13</v>
      </c>
      <c r="C5249" s="12" t="s">
        <v>14</v>
      </c>
      <c r="D5249" s="28" t="s">
        <v>29</v>
      </c>
      <c r="E5249" s="28"/>
      <c r="F5249" s="28">
        <f>SUM(G5235:G5237)</f>
        <v>0</v>
      </c>
      <c r="G5249" s="34">
        <f>SUM(F5249)/20</f>
        <v>0</v>
      </c>
      <c r="H5249" s="23"/>
      <c r="I5249" s="10">
        <f t="shared" si="1322"/>
        <v>0</v>
      </c>
    </row>
    <row r="5250" spans="2:13">
      <c r="B5250" s="11" t="s">
        <v>13</v>
      </c>
      <c r="C5250" s="12" t="s">
        <v>14</v>
      </c>
      <c r="D5250" s="28" t="s">
        <v>30</v>
      </c>
      <c r="E5250" s="28"/>
      <c r="F5250" s="28">
        <f>SUM(G5238:G5240)</f>
        <v>0</v>
      </c>
      <c r="G5250" s="34">
        <f>SUM(F5250)/10</f>
        <v>0</v>
      </c>
      <c r="H5250" s="23"/>
      <c r="I5250" s="10">
        <f t="shared" si="1322"/>
        <v>0</v>
      </c>
    </row>
    <row r="5251" spans="2:13">
      <c r="B5251" s="11" t="s">
        <v>13</v>
      </c>
      <c r="C5251" s="12" t="s">
        <v>14</v>
      </c>
      <c r="D5251" s="28" t="s">
        <v>60</v>
      </c>
      <c r="E5251" s="28"/>
      <c r="F5251" s="81"/>
      <c r="G5251" s="34">
        <f>SUM(F5251)*0.25</f>
        <v>0</v>
      </c>
      <c r="H5251" s="23"/>
      <c r="I5251" s="10">
        <f t="shared" si="1322"/>
        <v>0</v>
      </c>
    </row>
    <row r="5252" spans="2:13">
      <c r="B5252" s="11" t="s">
        <v>13</v>
      </c>
      <c r="C5252" s="12" t="s">
        <v>14</v>
      </c>
      <c r="D5252" s="28"/>
      <c r="E5252" s="28"/>
      <c r="F5252" s="28"/>
      <c r="G5252" s="34"/>
      <c r="H5252" s="23"/>
      <c r="I5252" s="10">
        <f t="shared" si="1322"/>
        <v>0</v>
      </c>
    </row>
    <row r="5253" spans="2:13">
      <c r="B5253" s="11" t="s">
        <v>13</v>
      </c>
      <c r="C5253" s="12" t="s">
        <v>15</v>
      </c>
      <c r="D5253" s="28"/>
      <c r="E5253" s="28"/>
      <c r="F5253" s="28"/>
      <c r="G5253" s="34"/>
      <c r="H5253" s="23"/>
      <c r="I5253" s="10">
        <f t="shared" si="1322"/>
        <v>0</v>
      </c>
    </row>
    <row r="5254" spans="2:13">
      <c r="B5254" s="11" t="s">
        <v>13</v>
      </c>
      <c r="C5254" s="12" t="s">
        <v>15</v>
      </c>
      <c r="D5254" s="28"/>
      <c r="E5254" s="28"/>
      <c r="F5254" s="28"/>
      <c r="G5254" s="34"/>
      <c r="H5254" s="23"/>
      <c r="I5254" s="10">
        <f t="shared" si="1322"/>
        <v>0</v>
      </c>
    </row>
    <row r="5255" spans="2:13">
      <c r="B5255" s="11" t="s">
        <v>13</v>
      </c>
      <c r="C5255" s="12" t="s">
        <v>15</v>
      </c>
      <c r="D5255" s="28"/>
      <c r="E5255" s="28"/>
      <c r="F5255" s="28"/>
      <c r="G5255" s="34"/>
      <c r="H5255" s="23"/>
      <c r="I5255" s="10">
        <f t="shared" si="1322"/>
        <v>0</v>
      </c>
    </row>
    <row r="5256" spans="2:13">
      <c r="B5256" s="11" t="s">
        <v>13</v>
      </c>
      <c r="C5256" s="12" t="s">
        <v>16</v>
      </c>
      <c r="D5256" s="28"/>
      <c r="E5256" s="28"/>
      <c r="F5256" s="28"/>
      <c r="G5256" s="34"/>
      <c r="H5256" s="23"/>
      <c r="I5256" s="10">
        <f t="shared" si="1322"/>
        <v>0</v>
      </c>
    </row>
    <row r="5257" spans="2:13">
      <c r="B5257" s="11" t="s">
        <v>13</v>
      </c>
      <c r="C5257" s="12" t="s">
        <v>16</v>
      </c>
      <c r="D5257" s="28"/>
      <c r="E5257" s="28"/>
      <c r="F5257" s="28"/>
      <c r="G5257" s="34"/>
      <c r="H5257" s="23"/>
      <c r="I5257" s="10">
        <f t="shared" si="1322"/>
        <v>0</v>
      </c>
    </row>
    <row r="5258" spans="2:13">
      <c r="B5258" s="11" t="s">
        <v>21</v>
      </c>
      <c r="C5258" s="12" t="s">
        <v>14</v>
      </c>
      <c r="D5258" s="28"/>
      <c r="E5258" s="28"/>
      <c r="F5258" s="28"/>
      <c r="G5258" s="22">
        <f>SUM(G5249:G5252)</f>
        <v>0</v>
      </c>
      <c r="H5258" s="15">
        <v>37.42</v>
      </c>
      <c r="I5258" s="10">
        <f t="shared" si="1322"/>
        <v>0</v>
      </c>
      <c r="K5258" s="5">
        <f>SUM(G5258)*I5233</f>
        <v>0</v>
      </c>
    </row>
    <row r="5259" spans="2:13">
      <c r="B5259" s="11" t="s">
        <v>21</v>
      </c>
      <c r="C5259" s="12" t="s">
        <v>15</v>
      </c>
      <c r="D5259" s="28"/>
      <c r="E5259" s="28"/>
      <c r="F5259" s="28"/>
      <c r="G5259" s="22">
        <f>SUM(G5253:G5255)</f>
        <v>0</v>
      </c>
      <c r="H5259" s="15">
        <v>37.42</v>
      </c>
      <c r="I5259" s="10">
        <f t="shared" si="1322"/>
        <v>0</v>
      </c>
      <c r="L5259" s="5">
        <f>SUM(G5259)*I5233</f>
        <v>0</v>
      </c>
    </row>
    <row r="5260" spans="2:13">
      <c r="B5260" s="11" t="s">
        <v>21</v>
      </c>
      <c r="C5260" s="12" t="s">
        <v>16</v>
      </c>
      <c r="D5260" s="28"/>
      <c r="E5260" s="28"/>
      <c r="F5260" s="28"/>
      <c r="G5260" s="22">
        <f>SUM(G5256:G5257)</f>
        <v>0</v>
      </c>
      <c r="H5260" s="15">
        <v>37.42</v>
      </c>
      <c r="I5260" s="10">
        <f t="shared" si="1322"/>
        <v>0</v>
      </c>
      <c r="M5260" s="5">
        <f>SUM(G5260)*I5233</f>
        <v>0</v>
      </c>
    </row>
    <row r="5261" spans="2:13">
      <c r="B5261" s="11" t="s">
        <v>13</v>
      </c>
      <c r="C5261" s="12" t="s">
        <v>17</v>
      </c>
      <c r="D5261" s="28"/>
      <c r="E5261" s="28"/>
      <c r="F5261" s="28"/>
      <c r="G5261" s="34"/>
      <c r="H5261" s="15">
        <v>37.42</v>
      </c>
      <c r="I5261" s="10">
        <f t="shared" si="1322"/>
        <v>0</v>
      </c>
      <c r="L5261" s="5">
        <f>SUM(G5261)*I5233</f>
        <v>0</v>
      </c>
    </row>
    <row r="5262" spans="2:13">
      <c r="B5262" s="11" t="s">
        <v>12</v>
      </c>
      <c r="C5262" s="12"/>
      <c r="D5262" s="28"/>
      <c r="E5262" s="28"/>
      <c r="F5262" s="28"/>
      <c r="G5262" s="10"/>
      <c r="H5262" s="15">
        <v>37.42</v>
      </c>
      <c r="I5262" s="10">
        <f t="shared" si="1322"/>
        <v>0</v>
      </c>
    </row>
    <row r="5263" spans="2:13">
      <c r="B5263" s="11" t="s">
        <v>11</v>
      </c>
      <c r="C5263" s="12"/>
      <c r="D5263" s="28"/>
      <c r="E5263" s="28"/>
      <c r="F5263" s="28"/>
      <c r="G5263" s="10">
        <v>1</v>
      </c>
      <c r="H5263" s="15">
        <f>SUM(I5235:I5262)*0.01</f>
        <v>0</v>
      </c>
      <c r="I5263" s="10">
        <f>SUM(G5263*H5263)</f>
        <v>0</v>
      </c>
    </row>
    <row r="5264" spans="2:13" s="2" customFormat="1" ht="13.6">
      <c r="B5264" s="8" t="s">
        <v>10</v>
      </c>
      <c r="D5264" s="27"/>
      <c r="E5264" s="27"/>
      <c r="F5264" s="27"/>
      <c r="G5264" s="6">
        <f>SUM(G5258:G5261)</f>
        <v>0</v>
      </c>
      <c r="H5264" s="14"/>
      <c r="I5264" s="6">
        <f>SUM(I5235:I5263)</f>
        <v>0</v>
      </c>
      <c r="J5264" s="6">
        <f>SUM(I5264)*I5233</f>
        <v>0</v>
      </c>
      <c r="K5264" s="6">
        <f>SUM(K5258:K5263)</f>
        <v>0</v>
      </c>
      <c r="L5264" s="6">
        <f t="shared" ref="L5264" si="1323">SUM(L5258:L5263)</f>
        <v>0</v>
      </c>
      <c r="M5264" s="6">
        <f t="shared" ref="M5264" si="1324">SUM(M5258:M5263)</f>
        <v>0</v>
      </c>
    </row>
  </sheetData>
  <autoFilter ref="A6:M5264" xr:uid="{46F90EB8-5F33-4A96-991D-F1B6E7BCDA11}"/>
  <phoneticPr fontId="0" type="noConversion"/>
  <pageMargins left="0.75" right="0.75" top="1" bottom="1" header="0.5" footer="0.5"/>
  <pageSetup paperSize="9" scale="63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23EE3-B8D0-43E3-8F22-BC5A0450FCBD}">
  <dimension ref="A1:X385"/>
  <sheetViews>
    <sheetView tabSelected="1" topLeftCell="A6" workbookViewId="0">
      <pane ySplit="1" topLeftCell="A136" activePane="bottomLeft" state="frozen"/>
      <selection activeCell="A6" sqref="A6"/>
      <selection pane="bottomLeft" activeCell="W150" sqref="W150"/>
    </sheetView>
  </sheetViews>
  <sheetFormatPr defaultColWidth="9.125" defaultRowHeight="12.9"/>
  <cols>
    <col min="1" max="1" width="12.125" style="155" customWidth="1"/>
    <col min="2" max="2" width="9.25" style="155" customWidth="1"/>
    <col min="3" max="3" width="9.375" style="155" customWidth="1"/>
    <col min="4" max="4" width="7.125" style="155" customWidth="1"/>
    <col min="5" max="5" width="12.875" style="155" customWidth="1"/>
    <col min="6" max="6" width="20" style="155" customWidth="1"/>
    <col min="7" max="7" width="11.875" style="155" customWidth="1"/>
    <col min="8" max="8" width="9.75" style="155" customWidth="1"/>
    <col min="9" max="9" width="9.625" style="155" customWidth="1"/>
    <col min="10" max="10" width="13.875" style="155" customWidth="1"/>
    <col min="11" max="11" width="8" style="155" hidden="1" customWidth="1"/>
    <col min="12" max="12" width="10.875" style="155" customWidth="1"/>
    <col min="13" max="13" width="12.375" style="155" customWidth="1"/>
    <col min="14" max="14" width="13.125" style="155" customWidth="1"/>
    <col min="15" max="15" width="8.25" style="155" customWidth="1"/>
    <col min="16" max="16" width="10.875" style="155" customWidth="1"/>
    <col min="17" max="17" width="18.125" style="155" hidden="1" customWidth="1"/>
    <col min="18" max="18" width="12.125" style="155" customWidth="1"/>
    <col min="19" max="19" width="10.75" style="155" customWidth="1"/>
    <col min="20" max="20" width="19.25" style="155" hidden="1" customWidth="1"/>
    <col min="21" max="21" width="17.625" style="155" hidden="1" customWidth="1"/>
    <col min="22" max="22" width="14.875" style="155" hidden="1" customWidth="1"/>
    <col min="23" max="23" width="9.125" style="201"/>
    <col min="24" max="24" width="33" style="199" customWidth="1"/>
    <col min="25" max="16384" width="9.125" style="155"/>
  </cols>
  <sheetData>
    <row r="1" spans="1:24">
      <c r="A1" s="213" t="s">
        <v>218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5"/>
      <c r="T1" s="216"/>
      <c r="U1" s="217"/>
      <c r="V1" s="218"/>
    </row>
    <row r="2" spans="1:24">
      <c r="A2" s="156" t="s">
        <v>219</v>
      </c>
      <c r="B2" s="213" t="s">
        <v>220</v>
      </c>
      <c r="C2" s="214"/>
      <c r="D2" s="214"/>
      <c r="E2" s="214"/>
      <c r="F2" s="215"/>
      <c r="G2" s="156" t="s">
        <v>221</v>
      </c>
      <c r="H2" s="225">
        <v>1076</v>
      </c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7"/>
      <c r="T2" s="219"/>
      <c r="U2" s="220"/>
      <c r="V2" s="221"/>
    </row>
    <row r="3" spans="1:24" ht="25.85">
      <c r="A3" s="157" t="s">
        <v>45</v>
      </c>
      <c r="B3" s="158"/>
      <c r="C3" s="213" t="s">
        <v>63</v>
      </c>
      <c r="D3" s="215"/>
      <c r="E3" s="156" t="s">
        <v>222</v>
      </c>
      <c r="F3" s="158"/>
      <c r="G3" s="213" t="s">
        <v>37</v>
      </c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5"/>
      <c r="T3" s="219"/>
      <c r="U3" s="220"/>
      <c r="V3" s="221"/>
    </row>
    <row r="4" spans="1:24" ht="52.65" customHeight="1">
      <c r="A4" s="159" t="s">
        <v>223</v>
      </c>
      <c r="B4" s="159"/>
      <c r="C4" s="160" t="s">
        <v>224</v>
      </c>
      <c r="D4" s="161"/>
      <c r="E4" s="228" t="s">
        <v>225</v>
      </c>
      <c r="F4" s="229"/>
      <c r="G4" s="228" t="s">
        <v>226</v>
      </c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29"/>
      <c r="T4" s="222"/>
      <c r="U4" s="223"/>
      <c r="V4" s="224"/>
    </row>
    <row r="5" spans="1:24" ht="10.55" customHeight="1">
      <c r="A5" s="158"/>
      <c r="B5" s="158"/>
      <c r="C5" s="208"/>
      <c r="D5" s="209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</row>
    <row r="6" spans="1:24" ht="77.45">
      <c r="A6" s="162" t="s">
        <v>227</v>
      </c>
      <c r="B6" s="162" t="s">
        <v>228</v>
      </c>
      <c r="C6" s="180" t="s">
        <v>229</v>
      </c>
      <c r="D6" s="179"/>
      <c r="E6" s="162" t="s">
        <v>230</v>
      </c>
      <c r="F6" s="163" t="s">
        <v>231</v>
      </c>
      <c r="G6" s="163" t="s">
        <v>232</v>
      </c>
      <c r="H6" s="164" t="s">
        <v>233</v>
      </c>
      <c r="I6" s="165" t="s">
        <v>234</v>
      </c>
      <c r="J6" s="162" t="s">
        <v>235</v>
      </c>
      <c r="K6" s="162" t="s">
        <v>236</v>
      </c>
      <c r="L6" s="164" t="s">
        <v>237</v>
      </c>
      <c r="M6" s="163" t="s">
        <v>238</v>
      </c>
      <c r="N6" s="162" t="s">
        <v>239</v>
      </c>
      <c r="O6" s="162" t="s">
        <v>240</v>
      </c>
      <c r="P6" s="162" t="s">
        <v>241</v>
      </c>
      <c r="Q6" s="162" t="s">
        <v>242</v>
      </c>
      <c r="R6" s="164" t="s">
        <v>243</v>
      </c>
      <c r="S6" s="162" t="s">
        <v>244</v>
      </c>
      <c r="T6" s="162" t="s">
        <v>245</v>
      </c>
      <c r="U6" s="162" t="s">
        <v>246</v>
      </c>
      <c r="V6" s="165" t="s">
        <v>247</v>
      </c>
      <c r="W6" s="202" t="s">
        <v>557</v>
      </c>
      <c r="X6" s="199" t="s">
        <v>556</v>
      </c>
    </row>
    <row r="7" spans="1:24" s="168" customFormat="1">
      <c r="A7" s="166">
        <v>0</v>
      </c>
      <c r="B7" s="166">
        <v>1</v>
      </c>
      <c r="C7" s="167" t="s">
        <v>248</v>
      </c>
      <c r="D7" s="167"/>
      <c r="E7" s="167" t="s">
        <v>249</v>
      </c>
      <c r="F7" s="167" t="s">
        <v>250</v>
      </c>
      <c r="G7" s="167"/>
      <c r="H7" s="167" t="s">
        <v>251</v>
      </c>
      <c r="I7" s="167" t="s">
        <v>252</v>
      </c>
      <c r="J7" s="167"/>
      <c r="K7" s="167"/>
      <c r="L7" s="167"/>
      <c r="M7" s="167"/>
      <c r="N7" s="167"/>
      <c r="O7" s="167" t="s">
        <v>248</v>
      </c>
      <c r="P7" s="167" t="s">
        <v>253</v>
      </c>
      <c r="Q7" s="167"/>
      <c r="R7" s="167"/>
      <c r="S7" s="167"/>
      <c r="T7" s="167"/>
      <c r="U7" s="167"/>
      <c r="V7" s="167"/>
      <c r="W7" s="201">
        <v>0</v>
      </c>
      <c r="X7" s="199" t="s">
        <v>248</v>
      </c>
    </row>
    <row r="8" spans="1:24" s="168" customFormat="1">
      <c r="A8" s="166">
        <v>0</v>
      </c>
      <c r="B8" s="166">
        <v>4</v>
      </c>
      <c r="C8" s="167" t="s">
        <v>248</v>
      </c>
      <c r="D8" s="167"/>
      <c r="E8" s="167" t="s">
        <v>249</v>
      </c>
      <c r="F8" s="167" t="s">
        <v>248</v>
      </c>
      <c r="G8" s="167"/>
      <c r="H8" s="167"/>
      <c r="I8" s="167"/>
      <c r="J8" s="167"/>
      <c r="K8" s="167"/>
      <c r="L8" s="167"/>
      <c r="M8" s="167"/>
      <c r="N8" s="167"/>
      <c r="O8" s="167" t="s">
        <v>254</v>
      </c>
      <c r="P8" s="167" t="s">
        <v>253</v>
      </c>
      <c r="Q8" s="167"/>
      <c r="R8" s="167"/>
      <c r="S8" s="167"/>
      <c r="T8" s="167"/>
      <c r="U8" s="167"/>
      <c r="V8" s="167"/>
      <c r="W8" s="201">
        <v>0</v>
      </c>
      <c r="X8" s="199" t="s">
        <v>248</v>
      </c>
    </row>
    <row r="9" spans="1:24" s="168" customFormat="1">
      <c r="A9" s="166">
        <v>0</v>
      </c>
      <c r="B9" s="166">
        <v>5</v>
      </c>
      <c r="C9" s="167" t="s">
        <v>248</v>
      </c>
      <c r="D9" s="167"/>
      <c r="E9" s="167" t="s">
        <v>249</v>
      </c>
      <c r="F9" s="167" t="s">
        <v>248</v>
      </c>
      <c r="G9" s="167"/>
      <c r="H9" s="167"/>
      <c r="I9" s="167"/>
      <c r="J9" s="167"/>
      <c r="K9" s="167"/>
      <c r="L9" s="167"/>
      <c r="M9" s="167"/>
      <c r="N9" s="167"/>
      <c r="O9" s="167" t="s">
        <v>254</v>
      </c>
      <c r="P9" s="167" t="s">
        <v>253</v>
      </c>
      <c r="Q9" s="167"/>
      <c r="R9" s="167"/>
      <c r="S9" s="167"/>
      <c r="T9" s="167"/>
      <c r="U9" s="167"/>
      <c r="V9" s="167"/>
      <c r="W9" s="201">
        <v>0</v>
      </c>
      <c r="X9" s="199" t="s">
        <v>248</v>
      </c>
    </row>
    <row r="10" spans="1:24" s="168" customFormat="1">
      <c r="A10" s="166">
        <v>0</v>
      </c>
      <c r="B10" s="166">
        <v>7</v>
      </c>
      <c r="C10" s="167" t="s">
        <v>248</v>
      </c>
      <c r="D10" s="167"/>
      <c r="E10" s="167" t="s">
        <v>249</v>
      </c>
      <c r="F10" s="167" t="s">
        <v>248</v>
      </c>
      <c r="G10" s="167"/>
      <c r="H10" s="167"/>
      <c r="I10" s="167" t="s">
        <v>255</v>
      </c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201">
        <v>0</v>
      </c>
      <c r="X10" s="199" t="s">
        <v>248</v>
      </c>
    </row>
    <row r="11" spans="1:24" s="168" customFormat="1" ht="38.75">
      <c r="A11" s="166">
        <v>0</v>
      </c>
      <c r="B11" s="166">
        <v>8</v>
      </c>
      <c r="C11" s="167" t="s">
        <v>256</v>
      </c>
      <c r="D11" s="170" t="s">
        <v>319</v>
      </c>
      <c r="E11" s="167" t="s">
        <v>257</v>
      </c>
      <c r="F11" s="170" t="s">
        <v>639</v>
      </c>
      <c r="G11" s="167" t="s">
        <v>253</v>
      </c>
      <c r="H11" s="167" t="s">
        <v>251</v>
      </c>
      <c r="I11" s="167" t="s">
        <v>255</v>
      </c>
      <c r="J11" s="167" t="s">
        <v>258</v>
      </c>
      <c r="K11" s="167" t="s">
        <v>259</v>
      </c>
      <c r="L11" s="167" t="s">
        <v>260</v>
      </c>
      <c r="M11" s="167" t="s">
        <v>261</v>
      </c>
      <c r="N11" s="167" t="s">
        <v>253</v>
      </c>
      <c r="O11" s="167" t="s">
        <v>262</v>
      </c>
      <c r="P11" s="167" t="s">
        <v>253</v>
      </c>
      <c r="Q11" s="167" t="s">
        <v>263</v>
      </c>
      <c r="R11" s="167" t="s">
        <v>259</v>
      </c>
      <c r="S11" s="167"/>
      <c r="T11" s="167" t="s">
        <v>264</v>
      </c>
      <c r="U11" s="167" t="s">
        <v>640</v>
      </c>
      <c r="V11" s="167"/>
      <c r="W11" s="189">
        <v>0</v>
      </c>
      <c r="X11" s="196" t="s">
        <v>594</v>
      </c>
    </row>
    <row r="12" spans="1:24" s="168" customFormat="1" ht="38.75">
      <c r="A12" s="166">
        <v>0</v>
      </c>
      <c r="B12" s="166">
        <v>9</v>
      </c>
      <c r="C12" s="167" t="s">
        <v>256</v>
      </c>
      <c r="D12" s="167" t="s">
        <v>266</v>
      </c>
      <c r="E12" s="167" t="s">
        <v>267</v>
      </c>
      <c r="F12" s="167" t="s">
        <v>268</v>
      </c>
      <c r="G12" s="173">
        <v>825</v>
      </c>
      <c r="H12" s="170" t="s">
        <v>338</v>
      </c>
      <c r="I12" s="167" t="s">
        <v>255</v>
      </c>
      <c r="J12" s="167" t="s">
        <v>269</v>
      </c>
      <c r="K12" s="167" t="s">
        <v>259</v>
      </c>
      <c r="L12" s="167" t="s">
        <v>270</v>
      </c>
      <c r="M12" s="167" t="s">
        <v>248</v>
      </c>
      <c r="N12" s="167" t="s">
        <v>253</v>
      </c>
      <c r="O12" s="167" t="s">
        <v>254</v>
      </c>
      <c r="P12" s="167" t="s">
        <v>271</v>
      </c>
      <c r="Q12" s="167" t="s">
        <v>272</v>
      </c>
      <c r="R12" s="167" t="s">
        <v>273</v>
      </c>
      <c r="S12" s="167"/>
      <c r="T12" s="167" t="s">
        <v>274</v>
      </c>
      <c r="U12" s="167" t="s">
        <v>275</v>
      </c>
      <c r="V12" s="167"/>
      <c r="W12" s="189">
        <v>1513.92</v>
      </c>
      <c r="X12" s="195" t="s">
        <v>608</v>
      </c>
    </row>
    <row r="13" spans="1:24" s="168" customFormat="1" ht="51.65">
      <c r="A13" s="166">
        <v>0</v>
      </c>
      <c r="B13" s="173">
        <v>10</v>
      </c>
      <c r="C13" s="167" t="s">
        <v>256</v>
      </c>
      <c r="D13" s="167" t="s">
        <v>276</v>
      </c>
      <c r="E13" s="167" t="s">
        <v>277</v>
      </c>
      <c r="F13" s="167" t="s">
        <v>278</v>
      </c>
      <c r="G13" s="173">
        <v>1010</v>
      </c>
      <c r="H13" s="170" t="s">
        <v>338</v>
      </c>
      <c r="I13" s="167" t="s">
        <v>255</v>
      </c>
      <c r="J13" s="167" t="s">
        <v>279</v>
      </c>
      <c r="K13" s="167" t="s">
        <v>259</v>
      </c>
      <c r="L13" s="167" t="s">
        <v>641</v>
      </c>
      <c r="M13" s="167" t="s">
        <v>253</v>
      </c>
      <c r="N13" s="167" t="s">
        <v>253</v>
      </c>
      <c r="O13" s="167" t="s">
        <v>281</v>
      </c>
      <c r="P13" s="167" t="s">
        <v>282</v>
      </c>
      <c r="Q13" s="167" t="s">
        <v>642</v>
      </c>
      <c r="R13" s="167" t="s">
        <v>283</v>
      </c>
      <c r="S13" s="167"/>
      <c r="T13" s="167" t="s">
        <v>274</v>
      </c>
      <c r="U13" s="167" t="s">
        <v>284</v>
      </c>
      <c r="V13" s="167"/>
      <c r="W13" s="189">
        <v>0</v>
      </c>
      <c r="X13" s="196" t="s">
        <v>595</v>
      </c>
    </row>
    <row r="14" spans="1:24" s="168" customFormat="1">
      <c r="A14" s="166">
        <v>0</v>
      </c>
      <c r="B14" s="173">
        <v>13</v>
      </c>
      <c r="C14" s="167" t="s">
        <v>248</v>
      </c>
      <c r="D14" s="167"/>
      <c r="E14" s="167" t="s">
        <v>285</v>
      </c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201">
        <v>0</v>
      </c>
      <c r="X14" s="199" t="s">
        <v>248</v>
      </c>
    </row>
    <row r="15" spans="1:24" s="168" customFormat="1">
      <c r="A15" s="166">
        <v>0</v>
      </c>
      <c r="B15" s="173">
        <v>14</v>
      </c>
      <c r="C15" s="167" t="s">
        <v>248</v>
      </c>
      <c r="D15" s="167"/>
      <c r="E15" s="167" t="s">
        <v>285</v>
      </c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201">
        <v>0</v>
      </c>
      <c r="X15" s="199" t="s">
        <v>248</v>
      </c>
    </row>
    <row r="16" spans="1:24" s="168" customFormat="1" ht="38.75">
      <c r="A16" s="166">
        <v>0</v>
      </c>
      <c r="B16" s="173">
        <v>15</v>
      </c>
      <c r="C16" s="167" t="s">
        <v>256</v>
      </c>
      <c r="D16" s="167" t="s">
        <v>286</v>
      </c>
      <c r="E16" s="167" t="s">
        <v>287</v>
      </c>
      <c r="F16" s="167" t="s">
        <v>288</v>
      </c>
      <c r="G16" s="173">
        <v>825</v>
      </c>
      <c r="H16" s="167" t="s">
        <v>251</v>
      </c>
      <c r="I16" s="167" t="s">
        <v>255</v>
      </c>
      <c r="J16" s="167" t="s">
        <v>289</v>
      </c>
      <c r="K16" s="167" t="s">
        <v>290</v>
      </c>
      <c r="L16" s="167" t="s">
        <v>289</v>
      </c>
      <c r="M16" s="167" t="s">
        <v>253</v>
      </c>
      <c r="N16" s="167" t="s">
        <v>253</v>
      </c>
      <c r="O16" s="167" t="s">
        <v>281</v>
      </c>
      <c r="P16" s="167" t="s">
        <v>282</v>
      </c>
      <c r="Q16" s="167" t="s">
        <v>291</v>
      </c>
      <c r="R16" s="167" t="s">
        <v>259</v>
      </c>
      <c r="S16" s="167"/>
      <c r="T16" s="167" t="s">
        <v>274</v>
      </c>
      <c r="U16" s="167" t="s">
        <v>284</v>
      </c>
      <c r="V16" s="167"/>
      <c r="W16" s="189">
        <v>190.62</v>
      </c>
      <c r="X16" s="195" t="s">
        <v>588</v>
      </c>
    </row>
    <row r="17" spans="1:24" s="168" customFormat="1" ht="25.85">
      <c r="A17" s="197">
        <v>0</v>
      </c>
      <c r="B17" s="198">
        <v>16</v>
      </c>
      <c r="C17" s="167" t="s">
        <v>643</v>
      </c>
      <c r="D17" s="167" t="s">
        <v>644</v>
      </c>
      <c r="E17" s="167" t="s">
        <v>645</v>
      </c>
      <c r="F17" s="167" t="s">
        <v>646</v>
      </c>
      <c r="G17" s="167" t="s">
        <v>647</v>
      </c>
      <c r="H17" s="167" t="s">
        <v>648</v>
      </c>
      <c r="I17" s="167" t="s">
        <v>649</v>
      </c>
      <c r="J17" s="167" t="s">
        <v>650</v>
      </c>
      <c r="K17" s="167" t="s">
        <v>651</v>
      </c>
      <c r="L17" s="167" t="s">
        <v>650</v>
      </c>
      <c r="M17" s="167" t="s">
        <v>647</v>
      </c>
      <c r="N17" s="167" t="s">
        <v>647</v>
      </c>
      <c r="O17" s="167" t="s">
        <v>647</v>
      </c>
      <c r="P17" s="167" t="s">
        <v>652</v>
      </c>
      <c r="Q17" s="167" t="s">
        <v>653</v>
      </c>
      <c r="R17" s="167" t="s">
        <v>652</v>
      </c>
      <c r="S17" s="167"/>
      <c r="T17" s="167" t="s">
        <v>654</v>
      </c>
      <c r="U17" s="167" t="s">
        <v>655</v>
      </c>
      <c r="V17" s="167"/>
      <c r="W17" s="189">
        <v>0</v>
      </c>
      <c r="X17" s="196" t="s">
        <v>591</v>
      </c>
    </row>
    <row r="18" spans="1:24" s="168" customFormat="1" ht="51.65">
      <c r="A18" s="166">
        <v>0</v>
      </c>
      <c r="B18" s="173">
        <v>17</v>
      </c>
      <c r="C18" s="167" t="s">
        <v>256</v>
      </c>
      <c r="D18" s="167" t="s">
        <v>292</v>
      </c>
      <c r="E18" s="167" t="s">
        <v>287</v>
      </c>
      <c r="F18" s="170" t="s">
        <v>656</v>
      </c>
      <c r="G18" s="170" t="s">
        <v>657</v>
      </c>
      <c r="H18" s="167" t="s">
        <v>251</v>
      </c>
      <c r="I18" s="170" t="s">
        <v>252</v>
      </c>
      <c r="J18" s="167" t="s">
        <v>293</v>
      </c>
      <c r="K18" s="167" t="s">
        <v>259</v>
      </c>
      <c r="L18" s="167" t="s">
        <v>641</v>
      </c>
      <c r="M18" s="167" t="s">
        <v>253</v>
      </c>
      <c r="N18" s="167" t="s">
        <v>253</v>
      </c>
      <c r="O18" s="167" t="s">
        <v>254</v>
      </c>
      <c r="P18" s="167" t="s">
        <v>282</v>
      </c>
      <c r="Q18" s="167" t="s">
        <v>658</v>
      </c>
      <c r="R18" s="167" t="s">
        <v>259</v>
      </c>
      <c r="S18" s="167"/>
      <c r="T18" s="167" t="s">
        <v>294</v>
      </c>
      <c r="U18" s="167" t="s">
        <v>284</v>
      </c>
      <c r="V18" s="167"/>
      <c r="W18" s="189">
        <v>0</v>
      </c>
      <c r="X18" s="196" t="s">
        <v>595</v>
      </c>
    </row>
    <row r="19" spans="1:24" s="168" customFormat="1" ht="64.55">
      <c r="A19" s="166">
        <v>0</v>
      </c>
      <c r="B19" s="173">
        <v>18</v>
      </c>
      <c r="C19" s="167" t="s">
        <v>256</v>
      </c>
      <c r="D19" s="167" t="s">
        <v>292</v>
      </c>
      <c r="E19" s="167" t="s">
        <v>295</v>
      </c>
      <c r="F19" s="167" t="s">
        <v>296</v>
      </c>
      <c r="G19" s="167" t="s">
        <v>253</v>
      </c>
      <c r="H19" s="167" t="s">
        <v>251</v>
      </c>
      <c r="I19" s="167" t="s">
        <v>252</v>
      </c>
      <c r="J19" s="167" t="s">
        <v>297</v>
      </c>
      <c r="K19" s="167" t="s">
        <v>259</v>
      </c>
      <c r="L19" s="167" t="s">
        <v>641</v>
      </c>
      <c r="M19" s="167" t="s">
        <v>253</v>
      </c>
      <c r="N19" s="167" t="s">
        <v>253</v>
      </c>
      <c r="O19" s="167" t="s">
        <v>281</v>
      </c>
      <c r="P19" s="167" t="s">
        <v>259</v>
      </c>
      <c r="Q19" s="167" t="s">
        <v>298</v>
      </c>
      <c r="R19" s="167" t="s">
        <v>259</v>
      </c>
      <c r="S19" s="167"/>
      <c r="T19" s="167" t="s">
        <v>299</v>
      </c>
      <c r="U19" s="167" t="s">
        <v>284</v>
      </c>
      <c r="V19" s="167"/>
      <c r="W19" s="189">
        <v>0</v>
      </c>
      <c r="X19" s="196" t="s">
        <v>595</v>
      </c>
    </row>
    <row r="20" spans="1:24" s="168" customFormat="1" ht="64.55">
      <c r="A20" s="166">
        <v>0</v>
      </c>
      <c r="B20" s="173">
        <v>19</v>
      </c>
      <c r="C20" s="167" t="s">
        <v>256</v>
      </c>
      <c r="D20" s="167" t="s">
        <v>292</v>
      </c>
      <c r="E20" s="167" t="s">
        <v>295</v>
      </c>
      <c r="F20" s="167" t="s">
        <v>300</v>
      </c>
      <c r="G20" s="167" t="s">
        <v>253</v>
      </c>
      <c r="H20" s="167" t="s">
        <v>251</v>
      </c>
      <c r="I20" s="167" t="s">
        <v>252</v>
      </c>
      <c r="J20" s="167" t="s">
        <v>297</v>
      </c>
      <c r="K20" s="167" t="s">
        <v>259</v>
      </c>
      <c r="L20" s="167" t="s">
        <v>641</v>
      </c>
      <c r="M20" s="167" t="s">
        <v>253</v>
      </c>
      <c r="N20" s="167" t="s">
        <v>253</v>
      </c>
      <c r="O20" s="167" t="s">
        <v>281</v>
      </c>
      <c r="P20" s="167" t="s">
        <v>259</v>
      </c>
      <c r="Q20" s="167" t="s">
        <v>298</v>
      </c>
      <c r="R20" s="167" t="s">
        <v>259</v>
      </c>
      <c r="S20" s="167"/>
      <c r="T20" s="167" t="s">
        <v>299</v>
      </c>
      <c r="U20" s="167" t="s">
        <v>284</v>
      </c>
      <c r="V20" s="167"/>
      <c r="W20" s="189">
        <v>0</v>
      </c>
      <c r="X20" s="196" t="s">
        <v>595</v>
      </c>
    </row>
    <row r="21" spans="1:24" ht="64.55">
      <c r="A21" s="169">
        <v>0</v>
      </c>
      <c r="B21" s="172">
        <v>20</v>
      </c>
      <c r="C21" s="167" t="s">
        <v>256</v>
      </c>
      <c r="D21" s="167" t="s">
        <v>292</v>
      </c>
      <c r="E21" s="167" t="s">
        <v>301</v>
      </c>
      <c r="F21" s="167" t="s">
        <v>302</v>
      </c>
      <c r="G21" s="167" t="s">
        <v>253</v>
      </c>
      <c r="H21" s="167" t="s">
        <v>251</v>
      </c>
      <c r="I21" s="167" t="s">
        <v>252</v>
      </c>
      <c r="J21" s="167" t="s">
        <v>297</v>
      </c>
      <c r="K21" s="167" t="s">
        <v>259</v>
      </c>
      <c r="L21" s="171" t="s">
        <v>280</v>
      </c>
      <c r="M21" s="167" t="s">
        <v>248</v>
      </c>
      <c r="N21" s="167" t="s">
        <v>253</v>
      </c>
      <c r="O21" s="167" t="s">
        <v>254</v>
      </c>
      <c r="P21" s="167" t="s">
        <v>259</v>
      </c>
      <c r="Q21" s="167" t="s">
        <v>298</v>
      </c>
      <c r="R21" s="167" t="s">
        <v>259</v>
      </c>
      <c r="S21" s="171"/>
      <c r="T21" s="167" t="s">
        <v>299</v>
      </c>
      <c r="U21" s="167" t="s">
        <v>284</v>
      </c>
      <c r="V21" s="171"/>
      <c r="W21" s="189">
        <v>0</v>
      </c>
      <c r="X21" s="196" t="s">
        <v>595</v>
      </c>
    </row>
    <row r="22" spans="1:24" ht="64.55">
      <c r="A22" s="169">
        <v>0</v>
      </c>
      <c r="B22" s="172">
        <v>22</v>
      </c>
      <c r="C22" s="167" t="s">
        <v>256</v>
      </c>
      <c r="D22" s="167" t="s">
        <v>292</v>
      </c>
      <c r="E22" s="167" t="s">
        <v>295</v>
      </c>
      <c r="F22" s="167" t="s">
        <v>303</v>
      </c>
      <c r="G22" s="167" t="s">
        <v>253</v>
      </c>
      <c r="H22" s="167" t="s">
        <v>251</v>
      </c>
      <c r="I22" s="167" t="s">
        <v>252</v>
      </c>
      <c r="J22" s="167" t="s">
        <v>297</v>
      </c>
      <c r="K22" s="167" t="s">
        <v>259</v>
      </c>
      <c r="L22" s="171" t="s">
        <v>280</v>
      </c>
      <c r="M22" s="167" t="s">
        <v>304</v>
      </c>
      <c r="N22" s="167" t="s">
        <v>253</v>
      </c>
      <c r="O22" s="167" t="s">
        <v>281</v>
      </c>
      <c r="P22" s="167" t="s">
        <v>259</v>
      </c>
      <c r="Q22" s="167" t="s">
        <v>298</v>
      </c>
      <c r="R22" s="167" t="s">
        <v>259</v>
      </c>
      <c r="S22" s="171"/>
      <c r="T22" s="167" t="s">
        <v>299</v>
      </c>
      <c r="U22" s="167" t="s">
        <v>284</v>
      </c>
      <c r="V22" s="171"/>
      <c r="W22" s="189">
        <v>0</v>
      </c>
      <c r="X22" s="196" t="s">
        <v>595</v>
      </c>
    </row>
    <row r="23" spans="1:24" ht="64.55">
      <c r="A23" s="169">
        <v>0</v>
      </c>
      <c r="B23" s="172">
        <v>23</v>
      </c>
      <c r="C23" s="167" t="s">
        <v>256</v>
      </c>
      <c r="D23" s="167" t="s">
        <v>292</v>
      </c>
      <c r="E23" s="167" t="s">
        <v>295</v>
      </c>
      <c r="F23" s="167" t="s">
        <v>305</v>
      </c>
      <c r="G23" s="167" t="s">
        <v>253</v>
      </c>
      <c r="H23" s="167" t="s">
        <v>251</v>
      </c>
      <c r="I23" s="167" t="s">
        <v>252</v>
      </c>
      <c r="J23" s="167" t="s">
        <v>297</v>
      </c>
      <c r="K23" s="167" t="s">
        <v>259</v>
      </c>
      <c r="L23" s="171" t="s">
        <v>280</v>
      </c>
      <c r="M23" s="167" t="s">
        <v>304</v>
      </c>
      <c r="N23" s="167" t="s">
        <v>253</v>
      </c>
      <c r="O23" s="167" t="s">
        <v>281</v>
      </c>
      <c r="P23" s="167" t="s">
        <v>259</v>
      </c>
      <c r="Q23" s="167" t="s">
        <v>298</v>
      </c>
      <c r="R23" s="167" t="s">
        <v>259</v>
      </c>
      <c r="S23" s="171"/>
      <c r="T23" s="167" t="s">
        <v>299</v>
      </c>
      <c r="U23" s="167" t="s">
        <v>284</v>
      </c>
      <c r="V23" s="171"/>
      <c r="W23" s="189">
        <v>0</v>
      </c>
      <c r="X23" s="196" t="s">
        <v>595</v>
      </c>
    </row>
    <row r="24" spans="1:24" ht="64.55">
      <c r="A24" s="169">
        <v>0</v>
      </c>
      <c r="B24" s="172">
        <v>24</v>
      </c>
      <c r="C24" s="167" t="s">
        <v>256</v>
      </c>
      <c r="D24" s="167" t="s">
        <v>292</v>
      </c>
      <c r="E24" s="167" t="s">
        <v>306</v>
      </c>
      <c r="F24" s="167" t="s">
        <v>307</v>
      </c>
      <c r="G24" s="167" t="s">
        <v>253</v>
      </c>
      <c r="H24" s="167" t="s">
        <v>251</v>
      </c>
      <c r="I24" s="167" t="s">
        <v>252</v>
      </c>
      <c r="J24" s="167" t="s">
        <v>297</v>
      </c>
      <c r="K24" s="167" t="s">
        <v>259</v>
      </c>
      <c r="L24" s="171" t="s">
        <v>280</v>
      </c>
      <c r="M24" s="167" t="s">
        <v>253</v>
      </c>
      <c r="N24" s="167" t="s">
        <v>253</v>
      </c>
      <c r="O24" s="167" t="s">
        <v>281</v>
      </c>
      <c r="P24" s="167" t="s">
        <v>259</v>
      </c>
      <c r="Q24" s="167" t="s">
        <v>298</v>
      </c>
      <c r="R24" s="167" t="s">
        <v>259</v>
      </c>
      <c r="S24" s="171"/>
      <c r="T24" s="167" t="s">
        <v>299</v>
      </c>
      <c r="U24" s="167" t="s">
        <v>284</v>
      </c>
      <c r="V24" s="171"/>
      <c r="W24" s="189">
        <v>0</v>
      </c>
      <c r="X24" s="196" t="s">
        <v>595</v>
      </c>
    </row>
    <row r="25" spans="1:24" ht="51.65">
      <c r="A25" s="169">
        <v>0</v>
      </c>
      <c r="B25" s="172">
        <v>25</v>
      </c>
      <c r="C25" s="167" t="s">
        <v>256</v>
      </c>
      <c r="D25" s="167" t="s">
        <v>292</v>
      </c>
      <c r="E25" s="167" t="s">
        <v>308</v>
      </c>
      <c r="F25" s="167" t="s">
        <v>307</v>
      </c>
      <c r="G25" s="167" t="s">
        <v>253</v>
      </c>
      <c r="H25" s="167" t="s">
        <v>251</v>
      </c>
      <c r="I25" s="167" t="s">
        <v>252</v>
      </c>
      <c r="J25" s="167" t="s">
        <v>279</v>
      </c>
      <c r="K25" s="167" t="s">
        <v>259</v>
      </c>
      <c r="L25" s="171" t="s">
        <v>309</v>
      </c>
      <c r="M25" s="167" t="s">
        <v>253</v>
      </c>
      <c r="N25" s="167" t="s">
        <v>253</v>
      </c>
      <c r="O25" s="167" t="s">
        <v>254</v>
      </c>
      <c r="P25" s="167" t="s">
        <v>310</v>
      </c>
      <c r="Q25" s="167" t="s">
        <v>263</v>
      </c>
      <c r="R25" s="167" t="s">
        <v>259</v>
      </c>
      <c r="S25" s="171"/>
      <c r="T25" s="167" t="s">
        <v>294</v>
      </c>
      <c r="U25" s="167" t="s">
        <v>311</v>
      </c>
      <c r="V25" s="171"/>
      <c r="W25" s="189">
        <v>0</v>
      </c>
      <c r="X25" s="196" t="s">
        <v>595</v>
      </c>
    </row>
    <row r="26" spans="1:24" ht="25.85">
      <c r="A26" s="169">
        <v>0</v>
      </c>
      <c r="B26" s="172">
        <v>26</v>
      </c>
      <c r="C26" s="167" t="s">
        <v>256</v>
      </c>
      <c r="D26" s="167" t="s">
        <v>312</v>
      </c>
      <c r="E26" s="167" t="s">
        <v>308</v>
      </c>
      <c r="F26" s="167" t="s">
        <v>313</v>
      </c>
      <c r="G26" s="172">
        <v>825</v>
      </c>
      <c r="H26" s="167" t="s">
        <v>251</v>
      </c>
      <c r="I26" s="167" t="s">
        <v>255</v>
      </c>
      <c r="J26" s="167" t="s">
        <v>289</v>
      </c>
      <c r="K26" s="167" t="s">
        <v>290</v>
      </c>
      <c r="L26" s="167" t="s">
        <v>289</v>
      </c>
      <c r="M26" s="167" t="s">
        <v>253</v>
      </c>
      <c r="N26" s="167" t="s">
        <v>253</v>
      </c>
      <c r="O26" s="167" t="s">
        <v>254</v>
      </c>
      <c r="P26" s="167" t="s">
        <v>310</v>
      </c>
      <c r="Q26" s="167" t="s">
        <v>314</v>
      </c>
      <c r="R26" s="167" t="s">
        <v>259</v>
      </c>
      <c r="S26" s="171"/>
      <c r="T26" s="167" t="s">
        <v>315</v>
      </c>
      <c r="U26" s="167" t="s">
        <v>311</v>
      </c>
      <c r="V26" s="171"/>
      <c r="W26" s="189">
        <v>238.49</v>
      </c>
      <c r="X26" s="195" t="s">
        <v>576</v>
      </c>
    </row>
    <row r="27" spans="1:24">
      <c r="A27" s="169">
        <v>0</v>
      </c>
      <c r="B27" s="172">
        <v>29</v>
      </c>
      <c r="C27" s="167" t="s">
        <v>256</v>
      </c>
      <c r="D27" s="167" t="s">
        <v>316</v>
      </c>
      <c r="E27" s="167" t="s">
        <v>317</v>
      </c>
      <c r="F27" s="171"/>
      <c r="G27" s="172">
        <v>900</v>
      </c>
      <c r="H27" s="171"/>
      <c r="I27" s="171"/>
      <c r="J27" s="171"/>
      <c r="K27" s="171"/>
      <c r="L27" s="171"/>
      <c r="M27" s="167" t="s">
        <v>253</v>
      </c>
      <c r="N27" s="171"/>
      <c r="O27" s="167" t="s">
        <v>262</v>
      </c>
      <c r="P27" s="171"/>
      <c r="Q27" s="171"/>
      <c r="R27" s="171"/>
      <c r="S27" s="171"/>
      <c r="T27" s="171"/>
      <c r="U27" s="171"/>
      <c r="V27" s="171"/>
      <c r="W27" s="189">
        <v>0</v>
      </c>
      <c r="X27" s="199" t="s">
        <v>596</v>
      </c>
    </row>
    <row r="28" spans="1:24">
      <c r="A28" s="169">
        <v>0</v>
      </c>
      <c r="B28" s="172">
        <v>30</v>
      </c>
      <c r="C28" s="167" t="s">
        <v>256</v>
      </c>
      <c r="D28" s="167" t="s">
        <v>316</v>
      </c>
      <c r="E28" s="167" t="s">
        <v>317</v>
      </c>
      <c r="F28" s="171"/>
      <c r="G28" s="172">
        <v>900</v>
      </c>
      <c r="H28" s="171"/>
      <c r="I28" s="171"/>
      <c r="J28" s="171"/>
      <c r="K28" s="171"/>
      <c r="L28" s="171"/>
      <c r="M28" s="167" t="s">
        <v>253</v>
      </c>
      <c r="N28" s="171"/>
      <c r="O28" s="167" t="s">
        <v>262</v>
      </c>
      <c r="P28" s="171"/>
      <c r="Q28" s="171"/>
      <c r="R28" s="171"/>
      <c r="S28" s="171"/>
      <c r="T28" s="171"/>
      <c r="U28" s="171"/>
      <c r="V28" s="171"/>
      <c r="W28" s="189">
        <v>0</v>
      </c>
      <c r="X28" s="199" t="s">
        <v>596</v>
      </c>
    </row>
    <row r="29" spans="1:24">
      <c r="A29" s="169">
        <v>0</v>
      </c>
      <c r="B29" s="172">
        <v>31</v>
      </c>
      <c r="C29" s="167" t="s">
        <v>256</v>
      </c>
      <c r="D29" s="167" t="s">
        <v>316</v>
      </c>
      <c r="E29" s="167" t="s">
        <v>317</v>
      </c>
      <c r="F29" s="171"/>
      <c r="G29" s="172">
        <v>900</v>
      </c>
      <c r="H29" s="171"/>
      <c r="I29" s="171"/>
      <c r="J29" s="171"/>
      <c r="K29" s="171"/>
      <c r="L29" s="171"/>
      <c r="M29" s="167" t="s">
        <v>253</v>
      </c>
      <c r="N29" s="171"/>
      <c r="O29" s="167" t="s">
        <v>262</v>
      </c>
      <c r="P29" s="171"/>
      <c r="Q29" s="171"/>
      <c r="R29" s="171"/>
      <c r="S29" s="171"/>
      <c r="T29" s="171"/>
      <c r="U29" s="171"/>
      <c r="V29" s="171"/>
      <c r="W29" s="189">
        <v>0</v>
      </c>
      <c r="X29" s="199" t="s">
        <v>596</v>
      </c>
    </row>
    <row r="30" spans="1:24">
      <c r="A30" s="169">
        <v>0</v>
      </c>
      <c r="B30" s="172">
        <v>32</v>
      </c>
      <c r="C30" s="167" t="s">
        <v>256</v>
      </c>
      <c r="D30" s="167" t="s">
        <v>316</v>
      </c>
      <c r="E30" s="167" t="s">
        <v>318</v>
      </c>
      <c r="F30" s="171"/>
      <c r="G30" s="172">
        <v>900</v>
      </c>
      <c r="H30" s="171"/>
      <c r="I30" s="171"/>
      <c r="J30" s="171"/>
      <c r="K30" s="171"/>
      <c r="L30" s="171"/>
      <c r="M30" s="167" t="s">
        <v>253</v>
      </c>
      <c r="N30" s="171"/>
      <c r="O30" s="167" t="s">
        <v>262</v>
      </c>
      <c r="P30" s="171"/>
      <c r="Q30" s="171"/>
      <c r="R30" s="171"/>
      <c r="S30" s="171"/>
      <c r="T30" s="171"/>
      <c r="U30" s="171"/>
      <c r="V30" s="171"/>
      <c r="W30" s="189">
        <v>0</v>
      </c>
      <c r="X30" s="199" t="s">
        <v>596</v>
      </c>
    </row>
    <row r="31" spans="1:24" ht="38.75">
      <c r="A31" s="169">
        <v>0</v>
      </c>
      <c r="B31" s="172">
        <v>36</v>
      </c>
      <c r="C31" s="167" t="s">
        <v>256</v>
      </c>
      <c r="D31" s="167" t="s">
        <v>319</v>
      </c>
      <c r="E31" s="167" t="s">
        <v>257</v>
      </c>
      <c r="F31" s="167" t="s">
        <v>320</v>
      </c>
      <c r="G31" s="167" t="s">
        <v>253</v>
      </c>
      <c r="H31" s="167" t="s">
        <v>251</v>
      </c>
      <c r="I31" s="167" t="s">
        <v>252</v>
      </c>
      <c r="J31" s="167" t="s">
        <v>258</v>
      </c>
      <c r="K31" s="167" t="s">
        <v>259</v>
      </c>
      <c r="L31" s="167" t="s">
        <v>321</v>
      </c>
      <c r="M31" s="167" t="s">
        <v>261</v>
      </c>
      <c r="N31" s="167" t="s">
        <v>253</v>
      </c>
      <c r="O31" s="167" t="s">
        <v>262</v>
      </c>
      <c r="P31" s="167" t="s">
        <v>259</v>
      </c>
      <c r="Q31" s="167" t="s">
        <v>263</v>
      </c>
      <c r="R31" s="167" t="s">
        <v>259</v>
      </c>
      <c r="S31" s="171"/>
      <c r="T31" s="167" t="s">
        <v>315</v>
      </c>
      <c r="U31" s="171" t="s">
        <v>265</v>
      </c>
      <c r="V31" s="171"/>
      <c r="W31" s="189">
        <v>0</v>
      </c>
      <c r="X31" s="196" t="s">
        <v>594</v>
      </c>
    </row>
    <row r="32" spans="1:24" ht="38.75">
      <c r="A32" s="169">
        <v>0</v>
      </c>
      <c r="B32" s="172">
        <v>38</v>
      </c>
      <c r="C32" s="167" t="s">
        <v>256</v>
      </c>
      <c r="D32" s="167" t="s">
        <v>322</v>
      </c>
      <c r="E32" s="167" t="s">
        <v>317</v>
      </c>
      <c r="F32" s="167" t="s">
        <v>323</v>
      </c>
      <c r="G32" s="167" t="s">
        <v>324</v>
      </c>
      <c r="H32" s="167" t="s">
        <v>251</v>
      </c>
      <c r="I32" s="167" t="s">
        <v>255</v>
      </c>
      <c r="J32" s="167" t="s">
        <v>258</v>
      </c>
      <c r="K32" s="167" t="s">
        <v>259</v>
      </c>
      <c r="L32" s="167" t="s">
        <v>325</v>
      </c>
      <c r="M32" s="167" t="s">
        <v>253</v>
      </c>
      <c r="N32" s="167" t="s">
        <v>253</v>
      </c>
      <c r="O32" s="167" t="s">
        <v>254</v>
      </c>
      <c r="P32" s="167" t="s">
        <v>259</v>
      </c>
      <c r="Q32" s="167" t="s">
        <v>326</v>
      </c>
      <c r="R32" s="167" t="s">
        <v>259</v>
      </c>
      <c r="S32" s="171"/>
      <c r="T32" s="167" t="s">
        <v>327</v>
      </c>
      <c r="U32" s="171"/>
      <c r="V32" s="171"/>
      <c r="W32" s="189">
        <v>0</v>
      </c>
      <c r="X32" s="196" t="s">
        <v>594</v>
      </c>
    </row>
    <row r="33" spans="1:24">
      <c r="A33" s="169">
        <v>0</v>
      </c>
      <c r="B33" s="172">
        <v>39</v>
      </c>
      <c r="C33" s="167" t="s">
        <v>256</v>
      </c>
      <c r="D33" s="167" t="s">
        <v>316</v>
      </c>
      <c r="E33" s="167" t="s">
        <v>308</v>
      </c>
      <c r="F33" s="171"/>
      <c r="G33" s="172">
        <v>900</v>
      </c>
      <c r="H33" s="171"/>
      <c r="I33" s="171"/>
      <c r="J33" s="171"/>
      <c r="K33" s="171"/>
      <c r="L33" s="171"/>
      <c r="M33" s="167" t="s">
        <v>253</v>
      </c>
      <c r="N33" s="171"/>
      <c r="O33" s="167" t="s">
        <v>262</v>
      </c>
      <c r="P33" s="171"/>
      <c r="Q33" s="171"/>
      <c r="R33" s="171"/>
      <c r="S33" s="171"/>
      <c r="T33" s="171"/>
      <c r="U33" s="171"/>
      <c r="V33" s="171"/>
      <c r="W33" s="189">
        <v>0</v>
      </c>
      <c r="X33" s="199" t="s">
        <v>596</v>
      </c>
    </row>
    <row r="34" spans="1:24" ht="38.75">
      <c r="A34" s="169">
        <v>0</v>
      </c>
      <c r="B34" s="172">
        <v>40</v>
      </c>
      <c r="C34" s="167" t="s">
        <v>256</v>
      </c>
      <c r="D34" s="167" t="s">
        <v>312</v>
      </c>
      <c r="E34" s="167" t="s">
        <v>308</v>
      </c>
      <c r="F34" s="167" t="s">
        <v>313</v>
      </c>
      <c r="G34" s="172">
        <v>1050</v>
      </c>
      <c r="H34" s="167" t="s">
        <v>251</v>
      </c>
      <c r="I34" s="167" t="s">
        <v>255</v>
      </c>
      <c r="J34" s="167" t="s">
        <v>289</v>
      </c>
      <c r="K34" s="167" t="s">
        <v>290</v>
      </c>
      <c r="L34" s="167" t="s">
        <v>289</v>
      </c>
      <c r="M34" s="167" t="s">
        <v>253</v>
      </c>
      <c r="N34" s="167" t="s">
        <v>253</v>
      </c>
      <c r="O34" s="167" t="s">
        <v>254</v>
      </c>
      <c r="P34" s="167" t="s">
        <v>282</v>
      </c>
      <c r="Q34" s="171"/>
      <c r="R34" s="167" t="s">
        <v>259</v>
      </c>
      <c r="S34" s="171"/>
      <c r="T34" s="171" t="s">
        <v>328</v>
      </c>
      <c r="U34" s="167" t="s">
        <v>284</v>
      </c>
      <c r="V34" s="171"/>
      <c r="W34" s="189">
        <v>238.49</v>
      </c>
      <c r="X34" s="195" t="s">
        <v>576</v>
      </c>
    </row>
    <row r="35" spans="1:24" ht="38.75">
      <c r="A35" s="169">
        <v>1</v>
      </c>
      <c r="B35" s="172">
        <v>1</v>
      </c>
      <c r="C35" s="167" t="s">
        <v>256</v>
      </c>
      <c r="D35" s="167" t="s">
        <v>329</v>
      </c>
      <c r="E35" s="167" t="s">
        <v>308</v>
      </c>
      <c r="F35" s="167" t="s">
        <v>330</v>
      </c>
      <c r="G35" s="167" t="s">
        <v>253</v>
      </c>
      <c r="H35" s="167" t="s">
        <v>251</v>
      </c>
      <c r="I35" s="167" t="s">
        <v>255</v>
      </c>
      <c r="J35" s="167" t="s">
        <v>331</v>
      </c>
      <c r="K35" s="167" t="s">
        <v>259</v>
      </c>
      <c r="L35" s="167" t="s">
        <v>321</v>
      </c>
      <c r="M35" s="167" t="s">
        <v>332</v>
      </c>
      <c r="N35" s="167" t="s">
        <v>253</v>
      </c>
      <c r="O35" s="167" t="s">
        <v>254</v>
      </c>
      <c r="P35" s="167" t="s">
        <v>259</v>
      </c>
      <c r="Q35" s="167" t="s">
        <v>263</v>
      </c>
      <c r="R35" s="167" t="s">
        <v>259</v>
      </c>
      <c r="S35" s="171"/>
      <c r="T35" s="171" t="s">
        <v>328</v>
      </c>
      <c r="U35" s="171" t="s">
        <v>333</v>
      </c>
      <c r="V35" s="171"/>
      <c r="W35" s="189">
        <v>0</v>
      </c>
      <c r="X35" s="196" t="s">
        <v>594</v>
      </c>
    </row>
    <row r="36" spans="1:24" ht="38.75">
      <c r="A36" s="169">
        <v>1</v>
      </c>
      <c r="B36" s="172">
        <v>2</v>
      </c>
      <c r="C36" s="167" t="s">
        <v>256</v>
      </c>
      <c r="D36" s="167" t="s">
        <v>276</v>
      </c>
      <c r="E36" s="167" t="s">
        <v>308</v>
      </c>
      <c r="F36" s="167" t="s">
        <v>334</v>
      </c>
      <c r="G36" s="172">
        <v>825</v>
      </c>
      <c r="H36" s="167" t="s">
        <v>251</v>
      </c>
      <c r="I36" s="167" t="s">
        <v>255</v>
      </c>
      <c r="J36" s="171" t="s">
        <v>280</v>
      </c>
      <c r="K36" s="167" t="s">
        <v>259</v>
      </c>
      <c r="L36" s="171" t="s">
        <v>335</v>
      </c>
      <c r="M36" s="167" t="s">
        <v>253</v>
      </c>
      <c r="N36" s="167" t="s">
        <v>253</v>
      </c>
      <c r="O36" s="167" t="s">
        <v>254</v>
      </c>
      <c r="P36" s="167" t="s">
        <v>282</v>
      </c>
      <c r="Q36" s="167" t="s">
        <v>298</v>
      </c>
      <c r="R36" s="167" t="s">
        <v>259</v>
      </c>
      <c r="S36" s="171"/>
      <c r="T36" s="171" t="s">
        <v>336</v>
      </c>
      <c r="U36" s="167" t="s">
        <v>311</v>
      </c>
      <c r="V36" s="171"/>
      <c r="W36" s="189">
        <v>0</v>
      </c>
      <c r="X36" s="196" t="s">
        <v>595</v>
      </c>
    </row>
    <row r="37" spans="1:24" ht="51.65">
      <c r="A37" s="169">
        <v>1</v>
      </c>
      <c r="B37" s="172">
        <v>5</v>
      </c>
      <c r="C37" s="167" t="s">
        <v>256</v>
      </c>
      <c r="D37" s="167" t="s">
        <v>337</v>
      </c>
      <c r="E37" s="167" t="s">
        <v>317</v>
      </c>
      <c r="F37" s="167" t="s">
        <v>313</v>
      </c>
      <c r="G37" s="172">
        <v>1050</v>
      </c>
      <c r="H37" s="167" t="s">
        <v>338</v>
      </c>
      <c r="I37" s="167" t="s">
        <v>255</v>
      </c>
      <c r="J37" s="167" t="s">
        <v>339</v>
      </c>
      <c r="K37" s="167" t="s">
        <v>290</v>
      </c>
      <c r="L37" s="167" t="s">
        <v>289</v>
      </c>
      <c r="M37" s="167" t="s">
        <v>340</v>
      </c>
      <c r="N37" s="167" t="s">
        <v>253</v>
      </c>
      <c r="O37" s="167" t="s">
        <v>254</v>
      </c>
      <c r="P37" s="167" t="s">
        <v>282</v>
      </c>
      <c r="Q37" s="170" t="s">
        <v>341</v>
      </c>
      <c r="R37" s="167" t="s">
        <v>342</v>
      </c>
      <c r="S37" s="171"/>
      <c r="T37" s="167" t="s">
        <v>294</v>
      </c>
      <c r="U37" s="167" t="s">
        <v>284</v>
      </c>
      <c r="V37" s="171"/>
      <c r="W37" s="189">
        <v>281.12</v>
      </c>
      <c r="X37" s="195" t="s">
        <v>583</v>
      </c>
    </row>
    <row r="38" spans="1:24" ht="38.75">
      <c r="A38" s="169">
        <v>1</v>
      </c>
      <c r="B38" s="172">
        <v>6</v>
      </c>
      <c r="C38" s="167" t="s">
        <v>256</v>
      </c>
      <c r="D38" s="167" t="s">
        <v>337</v>
      </c>
      <c r="E38" s="167" t="s">
        <v>317</v>
      </c>
      <c r="F38" s="167" t="s">
        <v>334</v>
      </c>
      <c r="G38" s="172">
        <v>825</v>
      </c>
      <c r="H38" s="167" t="s">
        <v>251</v>
      </c>
      <c r="I38" s="167" t="s">
        <v>255</v>
      </c>
      <c r="J38" s="167" t="s">
        <v>289</v>
      </c>
      <c r="K38" s="167" t="s">
        <v>290</v>
      </c>
      <c r="L38" s="167" t="s">
        <v>289</v>
      </c>
      <c r="M38" s="167" t="s">
        <v>340</v>
      </c>
      <c r="N38" s="167" t="s">
        <v>253</v>
      </c>
      <c r="O38" s="167" t="s">
        <v>253</v>
      </c>
      <c r="P38" s="171" t="s">
        <v>343</v>
      </c>
      <c r="Q38" s="167" t="s">
        <v>344</v>
      </c>
      <c r="R38" s="167" t="s">
        <v>259</v>
      </c>
      <c r="S38" s="171"/>
      <c r="T38" s="167" t="s">
        <v>345</v>
      </c>
      <c r="U38" s="167" t="s">
        <v>284</v>
      </c>
      <c r="V38" s="171"/>
      <c r="W38" s="189">
        <v>174.09</v>
      </c>
      <c r="X38" s="195" t="s">
        <v>584</v>
      </c>
    </row>
    <row r="39" spans="1:24" ht="38.75">
      <c r="A39" s="169">
        <v>1</v>
      </c>
      <c r="B39" s="172">
        <v>7</v>
      </c>
      <c r="C39" s="167" t="s">
        <v>256</v>
      </c>
      <c r="D39" s="167" t="s">
        <v>337</v>
      </c>
      <c r="E39" s="167" t="s">
        <v>317</v>
      </c>
      <c r="F39" s="167" t="s">
        <v>334</v>
      </c>
      <c r="G39" s="172">
        <v>825</v>
      </c>
      <c r="H39" s="167" t="s">
        <v>251</v>
      </c>
      <c r="I39" s="167" t="s">
        <v>255</v>
      </c>
      <c r="J39" s="167" t="s">
        <v>289</v>
      </c>
      <c r="K39" s="167" t="s">
        <v>290</v>
      </c>
      <c r="L39" s="167" t="s">
        <v>289</v>
      </c>
      <c r="M39" s="167" t="s">
        <v>340</v>
      </c>
      <c r="N39" s="167" t="s">
        <v>253</v>
      </c>
      <c r="O39" s="167" t="s">
        <v>253</v>
      </c>
      <c r="P39" s="167" t="s">
        <v>346</v>
      </c>
      <c r="Q39" s="167" t="s">
        <v>263</v>
      </c>
      <c r="R39" s="167" t="s">
        <v>259</v>
      </c>
      <c r="S39" s="171"/>
      <c r="T39" s="167" t="s">
        <v>274</v>
      </c>
      <c r="U39" s="167" t="s">
        <v>284</v>
      </c>
      <c r="V39" s="171"/>
      <c r="W39" s="189">
        <v>174.09</v>
      </c>
      <c r="X39" s="195" t="s">
        <v>584</v>
      </c>
    </row>
    <row r="40" spans="1:24">
      <c r="A40" s="169">
        <v>1</v>
      </c>
      <c r="B40" s="172">
        <v>9</v>
      </c>
      <c r="C40" s="167" t="s">
        <v>256</v>
      </c>
      <c r="D40" s="167" t="s">
        <v>316</v>
      </c>
      <c r="E40" s="167" t="s">
        <v>317</v>
      </c>
      <c r="F40" s="171"/>
      <c r="G40" s="172">
        <v>900</v>
      </c>
      <c r="H40" s="171"/>
      <c r="I40" s="171"/>
      <c r="J40" s="171"/>
      <c r="K40" s="171"/>
      <c r="L40" s="171"/>
      <c r="M40" s="167" t="s">
        <v>253</v>
      </c>
      <c r="N40" s="171"/>
      <c r="O40" s="167" t="s">
        <v>262</v>
      </c>
      <c r="P40" s="171"/>
      <c r="Q40" s="171"/>
      <c r="R40" s="171"/>
      <c r="S40" s="171"/>
      <c r="T40" s="171"/>
      <c r="U40" s="171"/>
      <c r="V40" s="171"/>
      <c r="W40" s="189">
        <v>0</v>
      </c>
      <c r="X40" s="199" t="s">
        <v>596</v>
      </c>
    </row>
    <row r="41" spans="1:24">
      <c r="A41" s="169">
        <v>1</v>
      </c>
      <c r="B41" s="172">
        <v>10</v>
      </c>
      <c r="C41" s="167" t="s">
        <v>256</v>
      </c>
      <c r="D41" s="167" t="s">
        <v>316</v>
      </c>
      <c r="E41" s="167" t="s">
        <v>317</v>
      </c>
      <c r="F41" s="171"/>
      <c r="G41" s="172">
        <v>900</v>
      </c>
      <c r="H41" s="171"/>
      <c r="I41" s="171"/>
      <c r="J41" s="171"/>
      <c r="K41" s="171"/>
      <c r="L41" s="171"/>
      <c r="M41" s="167" t="s">
        <v>253</v>
      </c>
      <c r="N41" s="171"/>
      <c r="O41" s="167" t="s">
        <v>262</v>
      </c>
      <c r="P41" s="171"/>
      <c r="Q41" s="171"/>
      <c r="R41" s="171"/>
      <c r="S41" s="171"/>
      <c r="T41" s="171"/>
      <c r="U41" s="171"/>
      <c r="V41" s="171"/>
      <c r="W41" s="189">
        <v>0</v>
      </c>
      <c r="X41" s="199" t="s">
        <v>596</v>
      </c>
    </row>
    <row r="42" spans="1:24" ht="38.75">
      <c r="A42" s="169">
        <v>1</v>
      </c>
      <c r="B42" s="172">
        <v>11</v>
      </c>
      <c r="C42" s="167" t="s">
        <v>256</v>
      </c>
      <c r="D42" s="167" t="s">
        <v>322</v>
      </c>
      <c r="E42" s="167" t="s">
        <v>317</v>
      </c>
      <c r="F42" s="167" t="s">
        <v>323</v>
      </c>
      <c r="G42" s="167" t="s">
        <v>324</v>
      </c>
      <c r="H42" s="167" t="s">
        <v>251</v>
      </c>
      <c r="I42" s="167" t="s">
        <v>255</v>
      </c>
      <c r="J42" s="167" t="s">
        <v>347</v>
      </c>
      <c r="K42" s="167" t="s">
        <v>259</v>
      </c>
      <c r="L42" s="167" t="s">
        <v>325</v>
      </c>
      <c r="M42" s="167" t="s">
        <v>253</v>
      </c>
      <c r="N42" s="167" t="s">
        <v>253</v>
      </c>
      <c r="O42" s="167" t="s">
        <v>254</v>
      </c>
      <c r="P42" s="167" t="s">
        <v>259</v>
      </c>
      <c r="Q42" s="167" t="s">
        <v>326</v>
      </c>
      <c r="R42" s="167" t="s">
        <v>259</v>
      </c>
      <c r="S42" s="171"/>
      <c r="T42" s="167" t="s">
        <v>327</v>
      </c>
      <c r="U42" s="171"/>
      <c r="V42" s="171"/>
      <c r="W42" s="189">
        <v>0</v>
      </c>
      <c r="X42" s="196" t="s">
        <v>594</v>
      </c>
    </row>
    <row r="43" spans="1:24" ht="38.75">
      <c r="A43" s="169">
        <v>1</v>
      </c>
      <c r="B43" s="172">
        <v>12</v>
      </c>
      <c r="C43" s="167" t="s">
        <v>256</v>
      </c>
      <c r="D43" s="167" t="s">
        <v>337</v>
      </c>
      <c r="E43" s="167" t="s">
        <v>257</v>
      </c>
      <c r="F43" s="167" t="s">
        <v>348</v>
      </c>
      <c r="G43" s="167" t="s">
        <v>253</v>
      </c>
      <c r="H43" s="167" t="s">
        <v>251</v>
      </c>
      <c r="I43" s="167" t="s">
        <v>255</v>
      </c>
      <c r="J43" s="167" t="s">
        <v>339</v>
      </c>
      <c r="K43" s="167" t="s">
        <v>259</v>
      </c>
      <c r="L43" s="167" t="s">
        <v>339</v>
      </c>
      <c r="M43" s="167" t="s">
        <v>349</v>
      </c>
      <c r="N43" s="167" t="s">
        <v>253</v>
      </c>
      <c r="O43" s="167" t="s">
        <v>262</v>
      </c>
      <c r="P43" s="167" t="s">
        <v>259</v>
      </c>
      <c r="Q43" s="167" t="s">
        <v>263</v>
      </c>
      <c r="R43" s="167" t="s">
        <v>259</v>
      </c>
      <c r="S43" s="171"/>
      <c r="T43" s="171" t="s">
        <v>328</v>
      </c>
      <c r="U43" s="167" t="s">
        <v>284</v>
      </c>
      <c r="V43" s="171"/>
      <c r="W43" s="189">
        <v>242.46</v>
      </c>
      <c r="X43" s="195" t="s">
        <v>589</v>
      </c>
    </row>
    <row r="44" spans="1:24" ht="38.75">
      <c r="A44" s="169">
        <v>1</v>
      </c>
      <c r="B44" s="172">
        <v>13</v>
      </c>
      <c r="C44" s="167" t="s">
        <v>256</v>
      </c>
      <c r="D44" s="167" t="s">
        <v>286</v>
      </c>
      <c r="E44" s="167" t="s">
        <v>317</v>
      </c>
      <c r="F44" s="167" t="s">
        <v>350</v>
      </c>
      <c r="G44" s="167" t="s">
        <v>351</v>
      </c>
      <c r="H44" s="167" t="s">
        <v>338</v>
      </c>
      <c r="I44" s="167" t="s">
        <v>252</v>
      </c>
      <c r="J44" s="167" t="s">
        <v>289</v>
      </c>
      <c r="K44" s="167" t="s">
        <v>290</v>
      </c>
      <c r="L44" s="167" t="s">
        <v>289</v>
      </c>
      <c r="M44" s="167" t="s">
        <v>349</v>
      </c>
      <c r="N44" s="167" t="s">
        <v>253</v>
      </c>
      <c r="O44" s="167" t="s">
        <v>254</v>
      </c>
      <c r="P44" s="167" t="s">
        <v>352</v>
      </c>
      <c r="Q44" s="167" t="s">
        <v>263</v>
      </c>
      <c r="R44" s="167" t="s">
        <v>259</v>
      </c>
      <c r="S44" s="171"/>
      <c r="T44" s="167" t="s">
        <v>294</v>
      </c>
      <c r="U44" s="167" t="s">
        <v>284</v>
      </c>
      <c r="V44" s="171"/>
      <c r="W44" s="189">
        <v>285.85000000000002</v>
      </c>
      <c r="X44" s="195" t="s">
        <v>589</v>
      </c>
    </row>
    <row r="45" spans="1:24" ht="38.75">
      <c r="A45" s="169">
        <v>1</v>
      </c>
      <c r="B45" s="172">
        <v>14</v>
      </c>
      <c r="C45" s="167" t="s">
        <v>256</v>
      </c>
      <c r="D45" s="167" t="s">
        <v>286</v>
      </c>
      <c r="E45" s="167" t="s">
        <v>257</v>
      </c>
      <c r="F45" s="167" t="s">
        <v>353</v>
      </c>
      <c r="G45" s="167" t="s">
        <v>253</v>
      </c>
      <c r="H45" s="167" t="s">
        <v>251</v>
      </c>
      <c r="I45" s="167" t="s">
        <v>252</v>
      </c>
      <c r="J45" s="167" t="s">
        <v>339</v>
      </c>
      <c r="K45" s="167" t="s">
        <v>259</v>
      </c>
      <c r="L45" s="167" t="s">
        <v>339</v>
      </c>
      <c r="M45" s="167" t="s">
        <v>349</v>
      </c>
      <c r="N45" s="167" t="s">
        <v>253</v>
      </c>
      <c r="O45" s="167" t="s">
        <v>262</v>
      </c>
      <c r="P45" s="167" t="s">
        <v>259</v>
      </c>
      <c r="Q45" s="167" t="s">
        <v>263</v>
      </c>
      <c r="R45" s="167" t="s">
        <v>259</v>
      </c>
      <c r="S45" s="171"/>
      <c r="T45" s="171" t="s">
        <v>328</v>
      </c>
      <c r="U45" s="167" t="s">
        <v>284</v>
      </c>
      <c r="V45" s="171"/>
      <c r="W45" s="189">
        <v>260.82</v>
      </c>
      <c r="X45" s="195" t="s">
        <v>589</v>
      </c>
    </row>
    <row r="46" spans="1:24" ht="51.65">
      <c r="A46" s="169">
        <v>1</v>
      </c>
      <c r="B46" s="172">
        <v>16</v>
      </c>
      <c r="C46" s="167" t="s">
        <v>256</v>
      </c>
      <c r="D46" s="167" t="s">
        <v>276</v>
      </c>
      <c r="E46" s="167" t="s">
        <v>257</v>
      </c>
      <c r="F46" s="167" t="s">
        <v>353</v>
      </c>
      <c r="G46" s="167" t="s">
        <v>253</v>
      </c>
      <c r="H46" s="167" t="s">
        <v>251</v>
      </c>
      <c r="I46" s="167" t="s">
        <v>252</v>
      </c>
      <c r="J46" s="167" t="s">
        <v>354</v>
      </c>
      <c r="K46" s="167" t="s">
        <v>259</v>
      </c>
      <c r="L46" s="171" t="s">
        <v>280</v>
      </c>
      <c r="M46" s="167" t="s">
        <v>253</v>
      </c>
      <c r="N46" s="167" t="s">
        <v>253</v>
      </c>
      <c r="O46" s="167" t="s">
        <v>262</v>
      </c>
      <c r="P46" s="167" t="s">
        <v>259</v>
      </c>
      <c r="Q46" s="167" t="s">
        <v>263</v>
      </c>
      <c r="R46" s="167" t="s">
        <v>259</v>
      </c>
      <c r="S46" s="171"/>
      <c r="T46" s="167" t="s">
        <v>315</v>
      </c>
      <c r="U46" s="171"/>
      <c r="V46" s="171"/>
      <c r="W46" s="189">
        <v>0</v>
      </c>
      <c r="X46" s="196" t="s">
        <v>595</v>
      </c>
    </row>
    <row r="47" spans="1:24" ht="38.75">
      <c r="A47" s="169">
        <v>1</v>
      </c>
      <c r="B47" s="172">
        <v>18</v>
      </c>
      <c r="C47" s="167" t="s">
        <v>256</v>
      </c>
      <c r="D47" s="167" t="s">
        <v>286</v>
      </c>
      <c r="E47" s="167" t="s">
        <v>257</v>
      </c>
      <c r="F47" s="167" t="s">
        <v>353</v>
      </c>
      <c r="G47" s="167" t="s">
        <v>253</v>
      </c>
      <c r="H47" s="167" t="s">
        <v>251</v>
      </c>
      <c r="I47" s="167" t="s">
        <v>252</v>
      </c>
      <c r="J47" s="167" t="s">
        <v>289</v>
      </c>
      <c r="K47" s="167" t="s">
        <v>259</v>
      </c>
      <c r="L47" s="167" t="s">
        <v>289</v>
      </c>
      <c r="M47" s="167" t="s">
        <v>355</v>
      </c>
      <c r="N47" s="167" t="s">
        <v>253</v>
      </c>
      <c r="O47" s="167" t="s">
        <v>262</v>
      </c>
      <c r="P47" s="167" t="s">
        <v>259</v>
      </c>
      <c r="Q47" s="167" t="s">
        <v>263</v>
      </c>
      <c r="R47" s="167" t="s">
        <v>259</v>
      </c>
      <c r="S47" s="171"/>
      <c r="T47" s="171" t="s">
        <v>328</v>
      </c>
      <c r="U47" s="167" t="s">
        <v>284</v>
      </c>
      <c r="V47" s="171"/>
      <c r="W47" s="189">
        <v>268.43</v>
      </c>
      <c r="X47" s="195" t="s">
        <v>589</v>
      </c>
    </row>
    <row r="48" spans="1:24" ht="38.75">
      <c r="A48" s="169">
        <v>1</v>
      </c>
      <c r="B48" s="172">
        <v>19</v>
      </c>
      <c r="C48" s="167" t="s">
        <v>256</v>
      </c>
      <c r="D48" s="167" t="s">
        <v>286</v>
      </c>
      <c r="E48" s="167" t="s">
        <v>257</v>
      </c>
      <c r="F48" s="167" t="s">
        <v>353</v>
      </c>
      <c r="G48" s="167" t="s">
        <v>253</v>
      </c>
      <c r="H48" s="167" t="s">
        <v>251</v>
      </c>
      <c r="I48" s="167" t="s">
        <v>252</v>
      </c>
      <c r="J48" s="167" t="s">
        <v>289</v>
      </c>
      <c r="K48" s="167" t="s">
        <v>259</v>
      </c>
      <c r="L48" s="167" t="s">
        <v>289</v>
      </c>
      <c r="M48" s="167" t="s">
        <v>355</v>
      </c>
      <c r="N48" s="167" t="s">
        <v>253</v>
      </c>
      <c r="O48" s="167" t="s">
        <v>262</v>
      </c>
      <c r="P48" s="167" t="s">
        <v>259</v>
      </c>
      <c r="Q48" s="167" t="s">
        <v>263</v>
      </c>
      <c r="R48" s="167" t="s">
        <v>259</v>
      </c>
      <c r="S48" s="171"/>
      <c r="T48" s="171" t="s">
        <v>328</v>
      </c>
      <c r="U48" s="167" t="s">
        <v>284</v>
      </c>
      <c r="V48" s="171"/>
      <c r="W48" s="189">
        <v>268.43</v>
      </c>
      <c r="X48" s="195" t="s">
        <v>589</v>
      </c>
    </row>
    <row r="49" spans="1:24" ht="51.65">
      <c r="A49" s="169">
        <v>1</v>
      </c>
      <c r="B49" s="172">
        <v>20</v>
      </c>
      <c r="C49" s="167" t="s">
        <v>256</v>
      </c>
      <c r="D49" s="167" t="s">
        <v>337</v>
      </c>
      <c r="E49" s="167" t="s">
        <v>356</v>
      </c>
      <c r="F49" s="167" t="s">
        <v>334</v>
      </c>
      <c r="G49" s="172">
        <v>925</v>
      </c>
      <c r="H49" s="167" t="s">
        <v>338</v>
      </c>
      <c r="I49" s="167" t="s">
        <v>255</v>
      </c>
      <c r="J49" s="167" t="s">
        <v>289</v>
      </c>
      <c r="K49" s="167" t="s">
        <v>290</v>
      </c>
      <c r="L49" s="167" t="s">
        <v>289</v>
      </c>
      <c r="M49" s="167" t="s">
        <v>357</v>
      </c>
      <c r="N49" s="167" t="s">
        <v>253</v>
      </c>
      <c r="O49" s="167" t="s">
        <v>281</v>
      </c>
      <c r="P49" s="167" t="s">
        <v>282</v>
      </c>
      <c r="Q49" s="170" t="s">
        <v>341</v>
      </c>
      <c r="R49" s="167" t="s">
        <v>342</v>
      </c>
      <c r="S49" s="171"/>
      <c r="T49" s="167" t="s">
        <v>294</v>
      </c>
      <c r="U49" s="167" t="s">
        <v>284</v>
      </c>
      <c r="V49" s="171"/>
      <c r="W49" s="189">
        <v>187.92</v>
      </c>
      <c r="X49" s="195" t="s">
        <v>584</v>
      </c>
    </row>
    <row r="50" spans="1:24" ht="38.75">
      <c r="A50" s="169">
        <v>1</v>
      </c>
      <c r="B50" s="172">
        <v>21</v>
      </c>
      <c r="C50" s="167" t="s">
        <v>256</v>
      </c>
      <c r="D50" s="167" t="s">
        <v>286</v>
      </c>
      <c r="E50" s="167" t="s">
        <v>356</v>
      </c>
      <c r="F50" s="167" t="s">
        <v>350</v>
      </c>
      <c r="G50" s="167" t="s">
        <v>253</v>
      </c>
      <c r="H50" s="167" t="s">
        <v>251</v>
      </c>
      <c r="I50" s="167" t="s">
        <v>252</v>
      </c>
      <c r="J50" s="167" t="s">
        <v>289</v>
      </c>
      <c r="K50" s="167" t="s">
        <v>290</v>
      </c>
      <c r="L50" s="167" t="s">
        <v>289</v>
      </c>
      <c r="M50" s="171"/>
      <c r="N50" s="167" t="s">
        <v>253</v>
      </c>
      <c r="O50" s="167" t="s">
        <v>254</v>
      </c>
      <c r="P50" s="167" t="s">
        <v>352</v>
      </c>
      <c r="Q50" s="167" t="s">
        <v>263</v>
      </c>
      <c r="R50" s="167" t="s">
        <v>259</v>
      </c>
      <c r="S50" s="171"/>
      <c r="T50" s="171" t="s">
        <v>358</v>
      </c>
      <c r="U50" s="167" t="s">
        <v>284</v>
      </c>
      <c r="V50" s="171"/>
      <c r="W50" s="189">
        <v>303.58</v>
      </c>
      <c r="X50" s="195" t="s">
        <v>592</v>
      </c>
    </row>
    <row r="51" spans="1:24" ht="51.65">
      <c r="A51" s="169">
        <v>1</v>
      </c>
      <c r="B51" s="172">
        <v>22</v>
      </c>
      <c r="C51" s="167" t="s">
        <v>256</v>
      </c>
      <c r="D51" s="167" t="s">
        <v>337</v>
      </c>
      <c r="E51" s="167" t="s">
        <v>356</v>
      </c>
      <c r="F51" s="167" t="s">
        <v>334</v>
      </c>
      <c r="G51" s="172">
        <v>925</v>
      </c>
      <c r="H51" s="167" t="s">
        <v>338</v>
      </c>
      <c r="I51" s="167" t="s">
        <v>255</v>
      </c>
      <c r="J51" s="167" t="s">
        <v>289</v>
      </c>
      <c r="K51" s="167" t="s">
        <v>290</v>
      </c>
      <c r="L51" s="167" t="s">
        <v>289</v>
      </c>
      <c r="M51" s="167" t="s">
        <v>357</v>
      </c>
      <c r="N51" s="167" t="s">
        <v>253</v>
      </c>
      <c r="O51" s="167" t="s">
        <v>281</v>
      </c>
      <c r="P51" s="167" t="s">
        <v>282</v>
      </c>
      <c r="Q51" s="170" t="s">
        <v>341</v>
      </c>
      <c r="R51" s="167" t="s">
        <v>342</v>
      </c>
      <c r="S51" s="171"/>
      <c r="T51" s="167" t="s">
        <v>294</v>
      </c>
      <c r="U51" s="167" t="s">
        <v>284</v>
      </c>
      <c r="V51" s="171"/>
      <c r="W51" s="189">
        <v>187.92</v>
      </c>
      <c r="X51" s="195" t="s">
        <v>584</v>
      </c>
    </row>
    <row r="52" spans="1:24" ht="38.75">
      <c r="A52" s="169">
        <v>1</v>
      </c>
      <c r="B52" s="172">
        <v>23</v>
      </c>
      <c r="C52" s="167" t="s">
        <v>256</v>
      </c>
      <c r="D52" s="167" t="s">
        <v>286</v>
      </c>
      <c r="E52" s="167" t="s">
        <v>359</v>
      </c>
      <c r="F52" s="167" t="s">
        <v>350</v>
      </c>
      <c r="G52" s="167" t="s">
        <v>253</v>
      </c>
      <c r="H52" s="167" t="s">
        <v>251</v>
      </c>
      <c r="I52" s="167" t="s">
        <v>252</v>
      </c>
      <c r="J52" s="167" t="s">
        <v>289</v>
      </c>
      <c r="K52" s="167" t="s">
        <v>290</v>
      </c>
      <c r="L52" s="167" t="s">
        <v>339</v>
      </c>
      <c r="M52" s="167" t="s">
        <v>357</v>
      </c>
      <c r="N52" s="167" t="s">
        <v>253</v>
      </c>
      <c r="O52" s="167" t="s">
        <v>254</v>
      </c>
      <c r="P52" s="167" t="s">
        <v>282</v>
      </c>
      <c r="Q52" s="167" t="s">
        <v>263</v>
      </c>
      <c r="R52" s="167" t="s">
        <v>259</v>
      </c>
      <c r="S52" s="171"/>
      <c r="T52" s="171" t="s">
        <v>358</v>
      </c>
      <c r="U52" s="167" t="s">
        <v>284</v>
      </c>
      <c r="V52" s="171"/>
      <c r="W52" s="189">
        <v>285.85000000000002</v>
      </c>
      <c r="X52" s="195" t="s">
        <v>589</v>
      </c>
    </row>
    <row r="53" spans="1:24" ht="38.75">
      <c r="A53" s="169">
        <v>1</v>
      </c>
      <c r="B53" s="172">
        <v>24</v>
      </c>
      <c r="C53" s="167" t="s">
        <v>256</v>
      </c>
      <c r="D53" s="167" t="s">
        <v>337</v>
      </c>
      <c r="E53" s="167" t="s">
        <v>356</v>
      </c>
      <c r="F53" s="167" t="s">
        <v>334</v>
      </c>
      <c r="G53" s="172">
        <v>925</v>
      </c>
      <c r="H53" s="167" t="s">
        <v>338</v>
      </c>
      <c r="I53" s="167" t="s">
        <v>255</v>
      </c>
      <c r="J53" s="167" t="s">
        <v>289</v>
      </c>
      <c r="K53" s="167" t="s">
        <v>290</v>
      </c>
      <c r="L53" s="167" t="s">
        <v>289</v>
      </c>
      <c r="M53" s="167" t="s">
        <v>357</v>
      </c>
      <c r="N53" s="167" t="s">
        <v>253</v>
      </c>
      <c r="O53" s="167" t="s">
        <v>254</v>
      </c>
      <c r="P53" s="167" t="s">
        <v>352</v>
      </c>
      <c r="Q53" s="167" t="s">
        <v>263</v>
      </c>
      <c r="R53" s="167" t="s">
        <v>259</v>
      </c>
      <c r="S53" s="171"/>
      <c r="T53" s="167" t="s">
        <v>294</v>
      </c>
      <c r="U53" s="167" t="s">
        <v>284</v>
      </c>
      <c r="V53" s="171"/>
      <c r="W53" s="189">
        <v>258.85000000000002</v>
      </c>
      <c r="X53" s="195" t="s">
        <v>589</v>
      </c>
    </row>
    <row r="54" spans="1:24" ht="38.75">
      <c r="A54" s="169">
        <v>1</v>
      </c>
      <c r="B54" s="172">
        <v>25</v>
      </c>
      <c r="C54" s="167" t="s">
        <v>256</v>
      </c>
      <c r="D54" s="167" t="s">
        <v>337</v>
      </c>
      <c r="E54" s="167" t="s">
        <v>356</v>
      </c>
      <c r="F54" s="167" t="s">
        <v>334</v>
      </c>
      <c r="G54" s="172">
        <v>925</v>
      </c>
      <c r="H54" s="167" t="s">
        <v>338</v>
      </c>
      <c r="I54" s="167" t="s">
        <v>255</v>
      </c>
      <c r="J54" s="167" t="s">
        <v>289</v>
      </c>
      <c r="K54" s="167" t="s">
        <v>290</v>
      </c>
      <c r="L54" s="167" t="s">
        <v>289</v>
      </c>
      <c r="M54" s="167" t="s">
        <v>357</v>
      </c>
      <c r="N54" s="167" t="s">
        <v>253</v>
      </c>
      <c r="O54" s="167" t="s">
        <v>254</v>
      </c>
      <c r="P54" s="167" t="s">
        <v>352</v>
      </c>
      <c r="Q54" s="167" t="s">
        <v>263</v>
      </c>
      <c r="R54" s="167" t="s">
        <v>259</v>
      </c>
      <c r="S54" s="171"/>
      <c r="T54" s="167" t="s">
        <v>294</v>
      </c>
      <c r="U54" s="167" t="s">
        <v>284</v>
      </c>
      <c r="V54" s="171"/>
      <c r="W54" s="189">
        <v>258.85000000000002</v>
      </c>
      <c r="X54" s="195" t="s">
        <v>589</v>
      </c>
    </row>
    <row r="55" spans="1:24" s="168" customFormat="1" ht="54.35">
      <c r="A55" s="166">
        <v>1</v>
      </c>
      <c r="B55" s="173">
        <v>26</v>
      </c>
      <c r="C55" s="167" t="s">
        <v>256</v>
      </c>
      <c r="D55" s="167" t="s">
        <v>360</v>
      </c>
      <c r="E55" s="167" t="s">
        <v>356</v>
      </c>
      <c r="F55" s="167" t="s">
        <v>313</v>
      </c>
      <c r="G55" s="173">
        <v>1050</v>
      </c>
      <c r="H55" s="167" t="s">
        <v>338</v>
      </c>
      <c r="I55" s="167" t="s">
        <v>255</v>
      </c>
      <c r="J55" s="167" t="s">
        <v>289</v>
      </c>
      <c r="K55" s="167" t="s">
        <v>290</v>
      </c>
      <c r="L55" s="167" t="s">
        <v>361</v>
      </c>
      <c r="M55" s="167" t="s">
        <v>357</v>
      </c>
      <c r="N55" s="167" t="s">
        <v>253</v>
      </c>
      <c r="O55" s="167" t="s">
        <v>254</v>
      </c>
      <c r="P55" s="167" t="s">
        <v>310</v>
      </c>
      <c r="Q55" s="170" t="s">
        <v>659</v>
      </c>
      <c r="R55" s="170" t="s">
        <v>342</v>
      </c>
      <c r="S55" s="167"/>
      <c r="T55" s="167" t="s">
        <v>294</v>
      </c>
      <c r="U55" s="167" t="s">
        <v>284</v>
      </c>
      <c r="V55" s="167"/>
      <c r="W55" s="189">
        <v>244.04</v>
      </c>
      <c r="X55" s="195" t="s">
        <v>575</v>
      </c>
    </row>
    <row r="56" spans="1:24" s="168" customFormat="1" ht="54.35">
      <c r="A56" s="166">
        <v>1</v>
      </c>
      <c r="B56" s="173">
        <v>27</v>
      </c>
      <c r="C56" s="167" t="s">
        <v>256</v>
      </c>
      <c r="D56" s="167" t="s">
        <v>360</v>
      </c>
      <c r="E56" s="167" t="s">
        <v>356</v>
      </c>
      <c r="F56" s="167" t="s">
        <v>334</v>
      </c>
      <c r="G56" s="167" t="s">
        <v>362</v>
      </c>
      <c r="H56" s="167" t="s">
        <v>338</v>
      </c>
      <c r="I56" s="167" t="s">
        <v>255</v>
      </c>
      <c r="J56" s="167" t="s">
        <v>289</v>
      </c>
      <c r="K56" s="167" t="s">
        <v>290</v>
      </c>
      <c r="L56" s="167" t="s">
        <v>289</v>
      </c>
      <c r="M56" s="167" t="s">
        <v>357</v>
      </c>
      <c r="N56" s="167" t="s">
        <v>253</v>
      </c>
      <c r="O56" s="167" t="s">
        <v>254</v>
      </c>
      <c r="P56" s="167" t="s">
        <v>310</v>
      </c>
      <c r="Q56" s="170" t="s">
        <v>659</v>
      </c>
      <c r="R56" s="170" t="s">
        <v>342</v>
      </c>
      <c r="S56" s="167"/>
      <c r="T56" s="167" t="s">
        <v>294</v>
      </c>
      <c r="U56" s="167" t="s">
        <v>284</v>
      </c>
      <c r="V56" s="167"/>
      <c r="W56" s="189">
        <v>237.97</v>
      </c>
      <c r="X56" s="195" t="s">
        <v>575</v>
      </c>
    </row>
    <row r="57" spans="1:24" ht="38.75">
      <c r="A57" s="169">
        <v>1</v>
      </c>
      <c r="B57" s="172">
        <v>28</v>
      </c>
      <c r="C57" s="167" t="s">
        <v>256</v>
      </c>
      <c r="D57" s="167" t="s">
        <v>329</v>
      </c>
      <c r="E57" s="167" t="s">
        <v>356</v>
      </c>
      <c r="F57" s="167" t="s">
        <v>330</v>
      </c>
      <c r="G57" s="167" t="s">
        <v>253</v>
      </c>
      <c r="H57" s="167" t="s">
        <v>251</v>
      </c>
      <c r="I57" s="167" t="s">
        <v>255</v>
      </c>
      <c r="J57" s="167" t="s">
        <v>331</v>
      </c>
      <c r="K57" s="167" t="s">
        <v>259</v>
      </c>
      <c r="L57" s="167" t="s">
        <v>325</v>
      </c>
      <c r="M57" s="167" t="s">
        <v>357</v>
      </c>
      <c r="N57" s="167" t="s">
        <v>253</v>
      </c>
      <c r="O57" s="167" t="s">
        <v>254</v>
      </c>
      <c r="P57" s="167" t="s">
        <v>259</v>
      </c>
      <c r="Q57" s="167" t="s">
        <v>263</v>
      </c>
      <c r="R57" s="167" t="s">
        <v>259</v>
      </c>
      <c r="S57" s="171"/>
      <c r="T57" s="171" t="s">
        <v>328</v>
      </c>
      <c r="U57" s="171"/>
      <c r="V57" s="171"/>
      <c r="W57" s="189">
        <v>0</v>
      </c>
      <c r="X57" s="196" t="s">
        <v>594</v>
      </c>
    </row>
    <row r="58" spans="1:24" ht="38.75">
      <c r="A58" s="169">
        <v>2</v>
      </c>
      <c r="B58" s="172">
        <v>1</v>
      </c>
      <c r="C58" s="167" t="s">
        <v>256</v>
      </c>
      <c r="D58" s="167" t="s">
        <v>329</v>
      </c>
      <c r="E58" s="167" t="s">
        <v>308</v>
      </c>
      <c r="F58" s="167" t="s">
        <v>330</v>
      </c>
      <c r="G58" s="167" t="s">
        <v>253</v>
      </c>
      <c r="H58" s="167" t="s">
        <v>251</v>
      </c>
      <c r="I58" s="167" t="s">
        <v>255</v>
      </c>
      <c r="J58" s="167" t="s">
        <v>347</v>
      </c>
      <c r="K58" s="167" t="s">
        <v>259</v>
      </c>
      <c r="L58" s="167" t="s">
        <v>321</v>
      </c>
      <c r="M58" s="167" t="s">
        <v>248</v>
      </c>
      <c r="N58" s="167" t="s">
        <v>253</v>
      </c>
      <c r="O58" s="167" t="s">
        <v>254</v>
      </c>
      <c r="P58" s="167" t="s">
        <v>259</v>
      </c>
      <c r="Q58" s="167" t="s">
        <v>263</v>
      </c>
      <c r="R58" s="167" t="s">
        <v>259</v>
      </c>
      <c r="S58" s="171"/>
      <c r="T58" s="171" t="s">
        <v>328</v>
      </c>
      <c r="U58" s="171" t="s">
        <v>363</v>
      </c>
      <c r="V58" s="171"/>
      <c r="W58" s="189">
        <v>0</v>
      </c>
      <c r="X58" s="196" t="s">
        <v>594</v>
      </c>
    </row>
    <row r="59" spans="1:24" ht="51.65">
      <c r="A59" s="169">
        <v>2</v>
      </c>
      <c r="B59" s="172">
        <v>2</v>
      </c>
      <c r="C59" s="167" t="s">
        <v>256</v>
      </c>
      <c r="D59" s="167" t="s">
        <v>360</v>
      </c>
      <c r="E59" s="167" t="s">
        <v>308</v>
      </c>
      <c r="F59" s="167" t="s">
        <v>364</v>
      </c>
      <c r="G59" s="172">
        <v>1050</v>
      </c>
      <c r="H59" s="167" t="s">
        <v>338</v>
      </c>
      <c r="I59" s="167" t="s">
        <v>255</v>
      </c>
      <c r="J59" s="167" t="s">
        <v>289</v>
      </c>
      <c r="K59" s="167" t="s">
        <v>290</v>
      </c>
      <c r="L59" s="167" t="s">
        <v>289</v>
      </c>
      <c r="M59" s="167" t="s">
        <v>248</v>
      </c>
      <c r="N59" s="167" t="s">
        <v>253</v>
      </c>
      <c r="O59" s="167" t="s">
        <v>254</v>
      </c>
      <c r="P59" s="167" t="s">
        <v>352</v>
      </c>
      <c r="Q59" s="167" t="s">
        <v>365</v>
      </c>
      <c r="R59" s="167" t="s">
        <v>259</v>
      </c>
      <c r="S59" s="171"/>
      <c r="T59" s="167" t="s">
        <v>294</v>
      </c>
      <c r="U59" s="167" t="s">
        <v>311</v>
      </c>
      <c r="V59" s="171"/>
      <c r="W59" s="189">
        <v>250.91</v>
      </c>
      <c r="X59" s="195" t="s">
        <v>576</v>
      </c>
    </row>
    <row r="60" spans="1:24" ht="51.65">
      <c r="A60" s="169">
        <v>2</v>
      </c>
      <c r="B60" s="172">
        <v>3</v>
      </c>
      <c r="C60" s="167" t="s">
        <v>256</v>
      </c>
      <c r="D60" s="167" t="s">
        <v>337</v>
      </c>
      <c r="E60" s="167" t="s">
        <v>308</v>
      </c>
      <c r="F60" s="167" t="s">
        <v>364</v>
      </c>
      <c r="G60" s="172">
        <v>1050</v>
      </c>
      <c r="H60" s="167" t="s">
        <v>338</v>
      </c>
      <c r="I60" s="167" t="s">
        <v>255</v>
      </c>
      <c r="J60" s="167" t="s">
        <v>289</v>
      </c>
      <c r="K60" s="167" t="s">
        <v>290</v>
      </c>
      <c r="L60" s="167" t="s">
        <v>289</v>
      </c>
      <c r="M60" s="167" t="s">
        <v>248</v>
      </c>
      <c r="N60" s="167" t="s">
        <v>253</v>
      </c>
      <c r="O60" s="167" t="s">
        <v>281</v>
      </c>
      <c r="P60" s="167" t="s">
        <v>352</v>
      </c>
      <c r="Q60" s="170" t="s">
        <v>341</v>
      </c>
      <c r="R60" s="167" t="s">
        <v>342</v>
      </c>
      <c r="S60" s="171"/>
      <c r="T60" s="167" t="s">
        <v>294</v>
      </c>
      <c r="U60" s="167" t="s">
        <v>284</v>
      </c>
      <c r="V60" s="171"/>
      <c r="W60" s="189">
        <v>199.28</v>
      </c>
      <c r="X60" s="195" t="s">
        <v>587</v>
      </c>
    </row>
    <row r="61" spans="1:24" ht="51.65">
      <c r="A61" s="169">
        <v>2</v>
      </c>
      <c r="B61" s="172">
        <v>8</v>
      </c>
      <c r="C61" s="167" t="s">
        <v>256</v>
      </c>
      <c r="D61" s="167" t="s">
        <v>276</v>
      </c>
      <c r="E61" s="167" t="s">
        <v>317</v>
      </c>
      <c r="F61" s="167" t="s">
        <v>288</v>
      </c>
      <c r="G61" s="172">
        <v>825</v>
      </c>
      <c r="H61" s="167" t="s">
        <v>251</v>
      </c>
      <c r="I61" s="167" t="s">
        <v>255</v>
      </c>
      <c r="J61" s="167" t="s">
        <v>354</v>
      </c>
      <c r="K61" s="167" t="s">
        <v>259</v>
      </c>
      <c r="L61" s="171" t="s">
        <v>280</v>
      </c>
      <c r="M61" s="167" t="s">
        <v>248</v>
      </c>
      <c r="N61" s="167" t="s">
        <v>253</v>
      </c>
      <c r="O61" s="167" t="s">
        <v>254</v>
      </c>
      <c r="P61" s="167" t="s">
        <v>259</v>
      </c>
      <c r="Q61" s="167" t="s">
        <v>366</v>
      </c>
      <c r="R61" s="167" t="s">
        <v>259</v>
      </c>
      <c r="S61" s="171"/>
      <c r="T61" s="167" t="s">
        <v>315</v>
      </c>
      <c r="U61" s="167" t="s">
        <v>284</v>
      </c>
      <c r="V61" s="171"/>
      <c r="W61" s="189">
        <v>0</v>
      </c>
      <c r="X61" s="196" t="s">
        <v>595</v>
      </c>
    </row>
    <row r="62" spans="1:24" ht="25.85">
      <c r="A62" s="169">
        <v>2</v>
      </c>
      <c r="B62" s="172">
        <v>9</v>
      </c>
      <c r="C62" s="167" t="s">
        <v>256</v>
      </c>
      <c r="D62" s="167" t="s">
        <v>337</v>
      </c>
      <c r="E62" s="167" t="s">
        <v>367</v>
      </c>
      <c r="F62" s="167" t="s">
        <v>368</v>
      </c>
      <c r="G62" s="167" t="s">
        <v>253</v>
      </c>
      <c r="H62" s="167" t="s">
        <v>251</v>
      </c>
      <c r="I62" s="167" t="s">
        <v>255</v>
      </c>
      <c r="J62" s="167" t="s">
        <v>289</v>
      </c>
      <c r="K62" s="167" t="s">
        <v>259</v>
      </c>
      <c r="L62" s="167" t="s">
        <v>289</v>
      </c>
      <c r="M62" s="167" t="s">
        <v>369</v>
      </c>
      <c r="N62" s="167" t="s">
        <v>253</v>
      </c>
      <c r="O62" s="167" t="s">
        <v>262</v>
      </c>
      <c r="P62" s="167" t="s">
        <v>259</v>
      </c>
      <c r="Q62" s="167" t="s">
        <v>263</v>
      </c>
      <c r="R62" s="167" t="s">
        <v>259</v>
      </c>
      <c r="S62" s="171"/>
      <c r="T62" s="167" t="s">
        <v>259</v>
      </c>
      <c r="U62" s="167" t="s">
        <v>284</v>
      </c>
      <c r="V62" s="171"/>
      <c r="W62" s="189">
        <v>248.27</v>
      </c>
      <c r="X62" s="195" t="s">
        <v>589</v>
      </c>
    </row>
    <row r="63" spans="1:24" ht="38.75">
      <c r="A63" s="169">
        <v>2</v>
      </c>
      <c r="B63" s="172">
        <v>11</v>
      </c>
      <c r="C63" s="167" t="s">
        <v>256</v>
      </c>
      <c r="D63" s="167" t="s">
        <v>286</v>
      </c>
      <c r="E63" s="167" t="s">
        <v>318</v>
      </c>
      <c r="F63" s="167" t="s">
        <v>350</v>
      </c>
      <c r="G63" s="172">
        <v>825</v>
      </c>
      <c r="H63" s="167" t="s">
        <v>338</v>
      </c>
      <c r="I63" s="167" t="s">
        <v>252</v>
      </c>
      <c r="J63" s="167" t="s">
        <v>289</v>
      </c>
      <c r="K63" s="167" t="s">
        <v>290</v>
      </c>
      <c r="L63" s="167" t="s">
        <v>289</v>
      </c>
      <c r="M63" s="167" t="s">
        <v>357</v>
      </c>
      <c r="N63" s="167" t="s">
        <v>253</v>
      </c>
      <c r="O63" s="167" t="s">
        <v>281</v>
      </c>
      <c r="P63" s="167" t="s">
        <v>352</v>
      </c>
      <c r="Q63" s="167" t="s">
        <v>263</v>
      </c>
      <c r="R63" s="167" t="s">
        <v>259</v>
      </c>
      <c r="S63" s="171"/>
      <c r="T63" s="171" t="s">
        <v>358</v>
      </c>
      <c r="U63" s="167" t="s">
        <v>284</v>
      </c>
      <c r="V63" s="171"/>
      <c r="W63" s="189">
        <v>202.86</v>
      </c>
      <c r="X63" s="195" t="s">
        <v>584</v>
      </c>
    </row>
    <row r="64" spans="1:24" ht="51.65">
      <c r="A64" s="169">
        <v>2</v>
      </c>
      <c r="B64" s="172">
        <v>12</v>
      </c>
      <c r="C64" s="167" t="s">
        <v>256</v>
      </c>
      <c r="D64" s="167" t="s">
        <v>360</v>
      </c>
      <c r="E64" s="167" t="s">
        <v>317</v>
      </c>
      <c r="F64" s="167" t="s">
        <v>364</v>
      </c>
      <c r="G64" s="172">
        <v>1050</v>
      </c>
      <c r="H64" s="167" t="s">
        <v>338</v>
      </c>
      <c r="I64" s="167" t="s">
        <v>255</v>
      </c>
      <c r="J64" s="167" t="s">
        <v>289</v>
      </c>
      <c r="K64" s="167" t="s">
        <v>290</v>
      </c>
      <c r="L64" s="167" t="s">
        <v>289</v>
      </c>
      <c r="M64" s="167" t="s">
        <v>248</v>
      </c>
      <c r="N64" s="167" t="s">
        <v>253</v>
      </c>
      <c r="O64" s="167" t="s">
        <v>281</v>
      </c>
      <c r="P64" s="167" t="s">
        <v>282</v>
      </c>
      <c r="Q64" s="170" t="s">
        <v>341</v>
      </c>
      <c r="R64" s="167" t="s">
        <v>342</v>
      </c>
      <c r="S64" s="171"/>
      <c r="T64" s="167" t="s">
        <v>294</v>
      </c>
      <c r="U64" s="167" t="s">
        <v>284</v>
      </c>
      <c r="V64" s="171"/>
      <c r="W64" s="189">
        <v>209.19</v>
      </c>
      <c r="X64" s="195" t="s">
        <v>576</v>
      </c>
    </row>
    <row r="65" spans="1:24" s="168" customFormat="1" ht="25.85">
      <c r="A65" s="166">
        <v>2</v>
      </c>
      <c r="B65" s="173">
        <v>13</v>
      </c>
      <c r="C65" s="167" t="s">
        <v>256</v>
      </c>
      <c r="D65" s="167" t="s">
        <v>286</v>
      </c>
      <c r="E65" s="167" t="s">
        <v>370</v>
      </c>
      <c r="F65" s="167" t="s">
        <v>353</v>
      </c>
      <c r="G65" s="167" t="s">
        <v>253</v>
      </c>
      <c r="H65" s="167" t="s">
        <v>251</v>
      </c>
      <c r="I65" s="167" t="s">
        <v>252</v>
      </c>
      <c r="J65" s="167" t="s">
        <v>289</v>
      </c>
      <c r="K65" s="167" t="s">
        <v>259</v>
      </c>
      <c r="L65" s="167" t="s">
        <v>289</v>
      </c>
      <c r="M65" s="167" t="s">
        <v>349</v>
      </c>
      <c r="N65" s="167" t="s">
        <v>253</v>
      </c>
      <c r="O65" s="170" t="s">
        <v>281</v>
      </c>
      <c r="P65" s="167" t="s">
        <v>259</v>
      </c>
      <c r="Q65" s="167" t="s">
        <v>263</v>
      </c>
      <c r="R65" s="167" t="s">
        <v>259</v>
      </c>
      <c r="S65" s="167"/>
      <c r="T65" s="167" t="s">
        <v>362</v>
      </c>
      <c r="U65" s="167" t="s">
        <v>284</v>
      </c>
      <c r="V65" s="167"/>
      <c r="W65" s="189">
        <v>192.99</v>
      </c>
      <c r="X65" s="195" t="s">
        <v>584</v>
      </c>
    </row>
    <row r="66" spans="1:24">
      <c r="A66" s="169">
        <v>2</v>
      </c>
      <c r="B66" s="172">
        <v>15</v>
      </c>
      <c r="C66" s="167" t="s">
        <v>256</v>
      </c>
      <c r="D66" s="167" t="s">
        <v>316</v>
      </c>
      <c r="E66" s="167" t="s">
        <v>317</v>
      </c>
      <c r="F66" s="171"/>
      <c r="G66" s="172">
        <v>900</v>
      </c>
      <c r="H66" s="171"/>
      <c r="I66" s="171"/>
      <c r="J66" s="171"/>
      <c r="K66" s="171"/>
      <c r="L66" s="171"/>
      <c r="M66" s="167" t="s">
        <v>253</v>
      </c>
      <c r="N66" s="171"/>
      <c r="O66" s="167" t="s">
        <v>262</v>
      </c>
      <c r="P66" s="171"/>
      <c r="Q66" s="171"/>
      <c r="R66" s="171"/>
      <c r="S66" s="171"/>
      <c r="T66" s="171"/>
      <c r="U66" s="171"/>
      <c r="V66" s="171"/>
      <c r="W66" s="189">
        <v>0</v>
      </c>
      <c r="X66" s="199" t="s">
        <v>596</v>
      </c>
    </row>
    <row r="67" spans="1:24">
      <c r="A67" s="169">
        <v>2</v>
      </c>
      <c r="B67" s="172">
        <v>16</v>
      </c>
      <c r="C67" s="167" t="s">
        <v>256</v>
      </c>
      <c r="D67" s="167" t="s">
        <v>316</v>
      </c>
      <c r="E67" s="167" t="s">
        <v>317</v>
      </c>
      <c r="F67" s="171"/>
      <c r="G67" s="172">
        <v>900</v>
      </c>
      <c r="H67" s="171"/>
      <c r="I67" s="171"/>
      <c r="J67" s="171"/>
      <c r="K67" s="171"/>
      <c r="L67" s="171"/>
      <c r="M67" s="167" t="s">
        <v>253</v>
      </c>
      <c r="N67" s="171"/>
      <c r="O67" s="167" t="s">
        <v>262</v>
      </c>
      <c r="P67" s="171"/>
      <c r="Q67" s="171"/>
      <c r="R67" s="171"/>
      <c r="S67" s="171"/>
      <c r="T67" s="171"/>
      <c r="U67" s="171"/>
      <c r="V67" s="171"/>
      <c r="W67" s="189">
        <v>0</v>
      </c>
      <c r="X67" s="199" t="s">
        <v>596</v>
      </c>
    </row>
    <row r="68" spans="1:24" ht="38.75">
      <c r="A68" s="169">
        <v>2</v>
      </c>
      <c r="B68" s="172">
        <v>19</v>
      </c>
      <c r="C68" s="167" t="s">
        <v>256</v>
      </c>
      <c r="D68" s="167" t="s">
        <v>322</v>
      </c>
      <c r="E68" s="167" t="s">
        <v>317</v>
      </c>
      <c r="F68" s="167" t="s">
        <v>323</v>
      </c>
      <c r="G68" s="167" t="s">
        <v>324</v>
      </c>
      <c r="H68" s="167" t="s">
        <v>251</v>
      </c>
      <c r="I68" s="167" t="s">
        <v>255</v>
      </c>
      <c r="J68" s="167" t="s">
        <v>347</v>
      </c>
      <c r="K68" s="167" t="s">
        <v>259</v>
      </c>
      <c r="L68" s="167" t="s">
        <v>325</v>
      </c>
      <c r="M68" s="167" t="s">
        <v>248</v>
      </c>
      <c r="N68" s="167" t="s">
        <v>253</v>
      </c>
      <c r="O68" s="167" t="s">
        <v>254</v>
      </c>
      <c r="P68" s="167" t="s">
        <v>259</v>
      </c>
      <c r="Q68" s="167" t="s">
        <v>326</v>
      </c>
      <c r="R68" s="167" t="s">
        <v>259</v>
      </c>
      <c r="S68" s="171"/>
      <c r="T68" s="167" t="s">
        <v>327</v>
      </c>
      <c r="U68" s="171"/>
      <c r="V68" s="171"/>
      <c r="W68" s="189">
        <v>0</v>
      </c>
      <c r="X68" s="196" t="s">
        <v>594</v>
      </c>
    </row>
    <row r="69" spans="1:24" ht="38.75">
      <c r="A69" s="169">
        <v>2</v>
      </c>
      <c r="B69" s="172">
        <v>20</v>
      </c>
      <c r="C69" s="167" t="s">
        <v>256</v>
      </c>
      <c r="D69" s="167" t="s">
        <v>337</v>
      </c>
      <c r="E69" s="167" t="s">
        <v>317</v>
      </c>
      <c r="F69" s="167" t="s">
        <v>288</v>
      </c>
      <c r="G69" s="167" t="s">
        <v>253</v>
      </c>
      <c r="H69" s="167" t="s">
        <v>251</v>
      </c>
      <c r="I69" s="167" t="s">
        <v>255</v>
      </c>
      <c r="J69" s="167" t="s">
        <v>289</v>
      </c>
      <c r="K69" s="167" t="s">
        <v>259</v>
      </c>
      <c r="L69" s="167" t="s">
        <v>289</v>
      </c>
      <c r="M69" s="167" t="s">
        <v>349</v>
      </c>
      <c r="N69" s="167" t="s">
        <v>253</v>
      </c>
      <c r="O69" s="167" t="s">
        <v>262</v>
      </c>
      <c r="P69" s="167" t="s">
        <v>259</v>
      </c>
      <c r="Q69" s="167" t="s">
        <v>263</v>
      </c>
      <c r="R69" s="167" t="s">
        <v>259</v>
      </c>
      <c r="S69" s="171"/>
      <c r="T69" s="171" t="s">
        <v>328</v>
      </c>
      <c r="U69" s="167" t="s">
        <v>284</v>
      </c>
      <c r="V69" s="171"/>
      <c r="W69" s="189">
        <v>252.92</v>
      </c>
      <c r="X69" s="195" t="s">
        <v>589</v>
      </c>
    </row>
    <row r="70" spans="1:24" ht="38.75">
      <c r="A70" s="169">
        <v>2</v>
      </c>
      <c r="B70" s="172">
        <v>21</v>
      </c>
      <c r="C70" s="167" t="s">
        <v>256</v>
      </c>
      <c r="D70" s="167" t="s">
        <v>286</v>
      </c>
      <c r="E70" s="167" t="s">
        <v>317</v>
      </c>
      <c r="F70" s="167" t="s">
        <v>350</v>
      </c>
      <c r="G70" s="167" t="s">
        <v>351</v>
      </c>
      <c r="H70" s="167" t="s">
        <v>338</v>
      </c>
      <c r="I70" s="167" t="s">
        <v>252</v>
      </c>
      <c r="J70" s="167" t="s">
        <v>339</v>
      </c>
      <c r="K70" s="167" t="s">
        <v>290</v>
      </c>
      <c r="L70" s="167" t="s">
        <v>339</v>
      </c>
      <c r="M70" s="167" t="s">
        <v>355</v>
      </c>
      <c r="N70" s="167" t="s">
        <v>253</v>
      </c>
      <c r="O70" s="167" t="s">
        <v>281</v>
      </c>
      <c r="P70" s="167" t="s">
        <v>352</v>
      </c>
      <c r="Q70" s="167" t="s">
        <v>263</v>
      </c>
      <c r="R70" s="167" t="s">
        <v>259</v>
      </c>
      <c r="S70" s="171"/>
      <c r="T70" s="167" t="s">
        <v>294</v>
      </c>
      <c r="U70" s="167" t="s">
        <v>284</v>
      </c>
      <c r="V70" s="171"/>
      <c r="W70" s="189">
        <v>202.86</v>
      </c>
      <c r="X70" s="195" t="s">
        <v>584</v>
      </c>
    </row>
    <row r="71" spans="1:24" ht="38.75">
      <c r="A71" s="169">
        <v>2</v>
      </c>
      <c r="B71" s="172">
        <v>22</v>
      </c>
      <c r="C71" s="167" t="s">
        <v>256</v>
      </c>
      <c r="D71" s="167" t="s">
        <v>286</v>
      </c>
      <c r="E71" s="167" t="s">
        <v>257</v>
      </c>
      <c r="F71" s="167" t="s">
        <v>371</v>
      </c>
      <c r="G71" s="167" t="s">
        <v>253</v>
      </c>
      <c r="H71" s="167" t="s">
        <v>251</v>
      </c>
      <c r="I71" s="167" t="s">
        <v>252</v>
      </c>
      <c r="J71" s="167" t="s">
        <v>339</v>
      </c>
      <c r="K71" s="167" t="s">
        <v>259</v>
      </c>
      <c r="L71" s="167" t="s">
        <v>339</v>
      </c>
      <c r="M71" s="167" t="s">
        <v>349</v>
      </c>
      <c r="N71" s="167" t="s">
        <v>253</v>
      </c>
      <c r="O71" s="167" t="s">
        <v>262</v>
      </c>
      <c r="P71" s="167" t="s">
        <v>259</v>
      </c>
      <c r="Q71" s="167" t="s">
        <v>263</v>
      </c>
      <c r="R71" s="167" t="s">
        <v>259</v>
      </c>
      <c r="S71" s="171"/>
      <c r="T71" s="171" t="s">
        <v>328</v>
      </c>
      <c r="U71" s="167" t="s">
        <v>284</v>
      </c>
      <c r="V71" s="171"/>
      <c r="W71" s="189">
        <v>265.49</v>
      </c>
      <c r="X71" s="195" t="s">
        <v>589</v>
      </c>
    </row>
    <row r="72" spans="1:24" ht="38.75">
      <c r="A72" s="169">
        <v>2</v>
      </c>
      <c r="B72" s="172">
        <v>23</v>
      </c>
      <c r="C72" s="167" t="s">
        <v>256</v>
      </c>
      <c r="D72" s="167" t="s">
        <v>286</v>
      </c>
      <c r="E72" s="167" t="s">
        <v>257</v>
      </c>
      <c r="F72" s="167" t="s">
        <v>372</v>
      </c>
      <c r="G72" s="167" t="s">
        <v>253</v>
      </c>
      <c r="H72" s="167" t="s">
        <v>251</v>
      </c>
      <c r="I72" s="167" t="s">
        <v>252</v>
      </c>
      <c r="J72" s="167" t="s">
        <v>289</v>
      </c>
      <c r="K72" s="167" t="s">
        <v>259</v>
      </c>
      <c r="L72" s="167" t="s">
        <v>289</v>
      </c>
      <c r="M72" s="167" t="s">
        <v>349</v>
      </c>
      <c r="N72" s="167" t="s">
        <v>253</v>
      </c>
      <c r="O72" s="167" t="s">
        <v>262</v>
      </c>
      <c r="P72" s="167" t="s">
        <v>259</v>
      </c>
      <c r="Q72" s="167" t="s">
        <v>263</v>
      </c>
      <c r="R72" s="167" t="s">
        <v>259</v>
      </c>
      <c r="S72" s="171"/>
      <c r="T72" s="171" t="s">
        <v>328</v>
      </c>
      <c r="U72" s="167" t="s">
        <v>284</v>
      </c>
      <c r="V72" s="171"/>
      <c r="W72" s="189">
        <v>262.62</v>
      </c>
      <c r="X72" s="195" t="s">
        <v>589</v>
      </c>
    </row>
    <row r="73" spans="1:24" ht="38.75">
      <c r="A73" s="169">
        <v>2</v>
      </c>
      <c r="B73" s="172">
        <v>24</v>
      </c>
      <c r="C73" s="167" t="s">
        <v>256</v>
      </c>
      <c r="D73" s="167" t="s">
        <v>286</v>
      </c>
      <c r="E73" s="167" t="s">
        <v>257</v>
      </c>
      <c r="F73" s="167" t="s">
        <v>372</v>
      </c>
      <c r="G73" s="167" t="s">
        <v>253</v>
      </c>
      <c r="H73" s="167" t="s">
        <v>251</v>
      </c>
      <c r="I73" s="167" t="s">
        <v>252</v>
      </c>
      <c r="J73" s="167" t="s">
        <v>289</v>
      </c>
      <c r="K73" s="167" t="s">
        <v>259</v>
      </c>
      <c r="L73" s="167" t="s">
        <v>289</v>
      </c>
      <c r="M73" s="167" t="s">
        <v>349</v>
      </c>
      <c r="N73" s="167" t="s">
        <v>253</v>
      </c>
      <c r="O73" s="167" t="s">
        <v>262</v>
      </c>
      <c r="P73" s="167" t="s">
        <v>259</v>
      </c>
      <c r="Q73" s="167" t="s">
        <v>263</v>
      </c>
      <c r="R73" s="167" t="s">
        <v>259</v>
      </c>
      <c r="S73" s="171"/>
      <c r="T73" s="171" t="s">
        <v>328</v>
      </c>
      <c r="U73" s="167" t="s">
        <v>284</v>
      </c>
      <c r="V73" s="171"/>
      <c r="W73" s="189">
        <v>262.62</v>
      </c>
      <c r="X73" s="195" t="s">
        <v>589</v>
      </c>
    </row>
    <row r="74" spans="1:24" ht="51.65">
      <c r="A74" s="169">
        <v>2</v>
      </c>
      <c r="B74" s="172">
        <v>35</v>
      </c>
      <c r="C74" s="167" t="s">
        <v>256</v>
      </c>
      <c r="D74" s="167" t="s">
        <v>337</v>
      </c>
      <c r="E74" s="167" t="s">
        <v>356</v>
      </c>
      <c r="F74" s="167" t="s">
        <v>313</v>
      </c>
      <c r="G74" s="172">
        <v>1050</v>
      </c>
      <c r="H74" s="167" t="s">
        <v>338</v>
      </c>
      <c r="I74" s="167" t="s">
        <v>255</v>
      </c>
      <c r="J74" s="167" t="s">
        <v>289</v>
      </c>
      <c r="K74" s="167" t="s">
        <v>290</v>
      </c>
      <c r="L74" s="167" t="s">
        <v>289</v>
      </c>
      <c r="M74" s="167" t="s">
        <v>357</v>
      </c>
      <c r="N74" s="167" t="s">
        <v>253</v>
      </c>
      <c r="O74" s="167" t="s">
        <v>254</v>
      </c>
      <c r="P74" s="167" t="s">
        <v>282</v>
      </c>
      <c r="Q74" s="170" t="s">
        <v>341</v>
      </c>
      <c r="R74" s="167" t="s">
        <v>342</v>
      </c>
      <c r="S74" s="171"/>
      <c r="T74" s="167" t="s">
        <v>294</v>
      </c>
      <c r="U74" s="167" t="s">
        <v>284</v>
      </c>
      <c r="V74" s="171"/>
      <c r="W74" s="189">
        <v>265.82</v>
      </c>
      <c r="X74" s="195" t="s">
        <v>589</v>
      </c>
    </row>
    <row r="75" spans="1:24" ht="38.75">
      <c r="A75" s="169">
        <v>2</v>
      </c>
      <c r="B75" s="172">
        <v>68</v>
      </c>
      <c r="C75" s="167" t="s">
        <v>256</v>
      </c>
      <c r="D75" s="167" t="s">
        <v>337</v>
      </c>
      <c r="E75" s="167" t="s">
        <v>317</v>
      </c>
      <c r="F75" s="167" t="s">
        <v>348</v>
      </c>
      <c r="G75" s="167" t="s">
        <v>253</v>
      </c>
      <c r="H75" s="167" t="s">
        <v>251</v>
      </c>
      <c r="I75" s="167" t="s">
        <v>255</v>
      </c>
      <c r="J75" s="167" t="s">
        <v>339</v>
      </c>
      <c r="K75" s="167" t="s">
        <v>259</v>
      </c>
      <c r="L75" s="167" t="s">
        <v>339</v>
      </c>
      <c r="M75" s="167" t="s">
        <v>349</v>
      </c>
      <c r="N75" s="167" t="s">
        <v>253</v>
      </c>
      <c r="O75" s="167" t="s">
        <v>262</v>
      </c>
      <c r="P75" s="167" t="s">
        <v>259</v>
      </c>
      <c r="Q75" s="167" t="s">
        <v>263</v>
      </c>
      <c r="R75" s="167" t="s">
        <v>259</v>
      </c>
      <c r="S75" s="171"/>
      <c r="T75" s="171" t="s">
        <v>328</v>
      </c>
      <c r="U75" s="167" t="s">
        <v>284</v>
      </c>
      <c r="V75" s="171"/>
      <c r="W75" s="189">
        <v>242.46</v>
      </c>
      <c r="X75" s="195" t="s">
        <v>589</v>
      </c>
    </row>
    <row r="76" spans="1:24" ht="38.75">
      <c r="A76" s="169">
        <v>2</v>
      </c>
      <c r="B76" s="172">
        <v>69</v>
      </c>
      <c r="C76" s="167" t="s">
        <v>256</v>
      </c>
      <c r="D76" s="167" t="s">
        <v>337</v>
      </c>
      <c r="E76" s="167" t="s">
        <v>317</v>
      </c>
      <c r="F76" s="167" t="s">
        <v>348</v>
      </c>
      <c r="G76" s="167" t="s">
        <v>253</v>
      </c>
      <c r="H76" s="167" t="s">
        <v>251</v>
      </c>
      <c r="I76" s="167" t="s">
        <v>255</v>
      </c>
      <c r="J76" s="167" t="s">
        <v>339</v>
      </c>
      <c r="K76" s="167" t="s">
        <v>259</v>
      </c>
      <c r="L76" s="167" t="s">
        <v>339</v>
      </c>
      <c r="M76" s="167" t="s">
        <v>349</v>
      </c>
      <c r="N76" s="167" t="s">
        <v>253</v>
      </c>
      <c r="O76" s="167" t="s">
        <v>262</v>
      </c>
      <c r="P76" s="167" t="s">
        <v>259</v>
      </c>
      <c r="Q76" s="167" t="s">
        <v>263</v>
      </c>
      <c r="R76" s="167" t="s">
        <v>259</v>
      </c>
      <c r="S76" s="171"/>
      <c r="T76" s="171" t="s">
        <v>328</v>
      </c>
      <c r="U76" s="167" t="s">
        <v>284</v>
      </c>
      <c r="V76" s="171"/>
      <c r="W76" s="189">
        <v>242.46</v>
      </c>
      <c r="X76" s="195" t="s">
        <v>589</v>
      </c>
    </row>
    <row r="77" spans="1:24" ht="51.65">
      <c r="A77" s="169">
        <v>2</v>
      </c>
      <c r="B77" s="172">
        <v>70</v>
      </c>
      <c r="C77" s="167" t="s">
        <v>256</v>
      </c>
      <c r="D77" s="167" t="s">
        <v>276</v>
      </c>
      <c r="E77" s="167" t="s">
        <v>373</v>
      </c>
      <c r="F77" s="167" t="s">
        <v>334</v>
      </c>
      <c r="G77" s="172">
        <v>825</v>
      </c>
      <c r="H77" s="167" t="s">
        <v>251</v>
      </c>
      <c r="I77" s="167" t="s">
        <v>255</v>
      </c>
      <c r="J77" s="167" t="s">
        <v>354</v>
      </c>
      <c r="K77" s="167" t="s">
        <v>259</v>
      </c>
      <c r="L77" s="171" t="s">
        <v>280</v>
      </c>
      <c r="M77" s="167" t="s">
        <v>253</v>
      </c>
      <c r="N77" s="167" t="s">
        <v>253</v>
      </c>
      <c r="O77" s="170" t="s">
        <v>259</v>
      </c>
      <c r="P77" s="167" t="s">
        <v>352</v>
      </c>
      <c r="Q77" s="167" t="s">
        <v>263</v>
      </c>
      <c r="R77" s="167" t="s">
        <v>259</v>
      </c>
      <c r="S77" s="171"/>
      <c r="T77" s="167" t="s">
        <v>375</v>
      </c>
      <c r="U77" s="167" t="s">
        <v>284</v>
      </c>
      <c r="V77" s="171"/>
      <c r="W77" s="189">
        <v>0</v>
      </c>
      <c r="X77" s="196" t="s">
        <v>595</v>
      </c>
    </row>
    <row r="78" spans="1:24" ht="38.75">
      <c r="A78" s="169">
        <v>3</v>
      </c>
      <c r="B78" s="172">
        <v>1</v>
      </c>
      <c r="C78" s="167" t="s">
        <v>256</v>
      </c>
      <c r="D78" s="167" t="s">
        <v>329</v>
      </c>
      <c r="E78" s="167" t="s">
        <v>308</v>
      </c>
      <c r="F78" s="167" t="s">
        <v>330</v>
      </c>
      <c r="G78" s="167" t="s">
        <v>253</v>
      </c>
      <c r="H78" s="167" t="s">
        <v>251</v>
      </c>
      <c r="I78" s="167" t="s">
        <v>255</v>
      </c>
      <c r="J78" s="167" t="s">
        <v>347</v>
      </c>
      <c r="K78" s="167" t="s">
        <v>259</v>
      </c>
      <c r="L78" s="167" t="s">
        <v>321</v>
      </c>
      <c r="M78" s="167" t="s">
        <v>376</v>
      </c>
      <c r="N78" s="167" t="s">
        <v>253</v>
      </c>
      <c r="O78" s="167" t="s">
        <v>254</v>
      </c>
      <c r="P78" s="167" t="s">
        <v>259</v>
      </c>
      <c r="Q78" s="167" t="s">
        <v>263</v>
      </c>
      <c r="R78" s="167" t="s">
        <v>259</v>
      </c>
      <c r="S78" s="171"/>
      <c r="T78" s="171" t="s">
        <v>328</v>
      </c>
      <c r="U78" s="171" t="s">
        <v>363</v>
      </c>
      <c r="V78" s="171"/>
      <c r="W78" s="189">
        <v>0</v>
      </c>
      <c r="X78" s="196" t="s">
        <v>594</v>
      </c>
    </row>
    <row r="79" spans="1:24" ht="51.65">
      <c r="A79" s="169">
        <v>3</v>
      </c>
      <c r="B79" s="172">
        <v>2</v>
      </c>
      <c r="C79" s="167" t="s">
        <v>256</v>
      </c>
      <c r="D79" s="167" t="s">
        <v>360</v>
      </c>
      <c r="E79" s="167" t="s">
        <v>308</v>
      </c>
      <c r="F79" s="167" t="s">
        <v>377</v>
      </c>
      <c r="G79" s="172">
        <v>1050</v>
      </c>
      <c r="H79" s="167" t="s">
        <v>338</v>
      </c>
      <c r="I79" s="167" t="s">
        <v>255</v>
      </c>
      <c r="J79" s="167" t="s">
        <v>289</v>
      </c>
      <c r="K79" s="167" t="s">
        <v>290</v>
      </c>
      <c r="L79" s="167" t="s">
        <v>289</v>
      </c>
      <c r="M79" s="167" t="s">
        <v>376</v>
      </c>
      <c r="N79" s="167" t="s">
        <v>253</v>
      </c>
      <c r="O79" s="167" t="s">
        <v>254</v>
      </c>
      <c r="P79" s="167" t="s">
        <v>352</v>
      </c>
      <c r="Q79" s="170" t="s">
        <v>341</v>
      </c>
      <c r="R79" s="167" t="s">
        <v>342</v>
      </c>
      <c r="S79" s="171"/>
      <c r="T79" s="167" t="s">
        <v>294</v>
      </c>
      <c r="U79" s="167" t="s">
        <v>311</v>
      </c>
      <c r="V79" s="171"/>
      <c r="W79" s="189">
        <v>250.91</v>
      </c>
      <c r="X79" s="195" t="s">
        <v>576</v>
      </c>
    </row>
    <row r="80" spans="1:24" ht="38.75">
      <c r="A80" s="169">
        <v>3</v>
      </c>
      <c r="B80" s="172">
        <v>3</v>
      </c>
      <c r="C80" s="167" t="s">
        <v>256</v>
      </c>
      <c r="D80" s="167" t="s">
        <v>337</v>
      </c>
      <c r="E80" s="167" t="s">
        <v>308</v>
      </c>
      <c r="F80" s="167" t="s">
        <v>377</v>
      </c>
      <c r="G80" s="172">
        <v>1050</v>
      </c>
      <c r="H80" s="167" t="s">
        <v>338</v>
      </c>
      <c r="I80" s="167" t="s">
        <v>255</v>
      </c>
      <c r="J80" s="167" t="s">
        <v>289</v>
      </c>
      <c r="K80" s="167" t="s">
        <v>290</v>
      </c>
      <c r="L80" s="167" t="s">
        <v>289</v>
      </c>
      <c r="M80" s="167" t="s">
        <v>376</v>
      </c>
      <c r="N80" s="167" t="s">
        <v>253</v>
      </c>
      <c r="O80" s="167" t="s">
        <v>281</v>
      </c>
      <c r="P80" s="167" t="s">
        <v>352</v>
      </c>
      <c r="Q80" s="167" t="s">
        <v>259</v>
      </c>
      <c r="R80" s="167" t="s">
        <v>259</v>
      </c>
      <c r="S80" s="171"/>
      <c r="T80" s="171" t="s">
        <v>358</v>
      </c>
      <c r="U80" s="167" t="s">
        <v>284</v>
      </c>
      <c r="V80" s="171"/>
      <c r="W80" s="189">
        <v>199.28</v>
      </c>
      <c r="X80" s="195" t="s">
        <v>587</v>
      </c>
    </row>
    <row r="81" spans="1:24" ht="38.75">
      <c r="A81" s="169">
        <v>3</v>
      </c>
      <c r="B81" s="172">
        <v>4</v>
      </c>
      <c r="C81" s="167" t="s">
        <v>256</v>
      </c>
      <c r="D81" s="167" t="s">
        <v>360</v>
      </c>
      <c r="E81" s="167" t="s">
        <v>308</v>
      </c>
      <c r="F81" s="167" t="s">
        <v>334</v>
      </c>
      <c r="G81" s="172">
        <v>825</v>
      </c>
      <c r="H81" s="167" t="s">
        <v>251</v>
      </c>
      <c r="I81" s="167" t="s">
        <v>255</v>
      </c>
      <c r="J81" s="167" t="s">
        <v>289</v>
      </c>
      <c r="K81" s="167" t="s">
        <v>290</v>
      </c>
      <c r="L81" s="167" t="s">
        <v>289</v>
      </c>
      <c r="M81" s="167" t="s">
        <v>378</v>
      </c>
      <c r="N81" s="167" t="s">
        <v>253</v>
      </c>
      <c r="O81" s="167" t="s">
        <v>254</v>
      </c>
      <c r="P81" s="167" t="s">
        <v>352</v>
      </c>
      <c r="Q81" s="167" t="s">
        <v>379</v>
      </c>
      <c r="R81" s="167" t="s">
        <v>259</v>
      </c>
      <c r="S81" s="171"/>
      <c r="T81" s="167" t="s">
        <v>294</v>
      </c>
      <c r="U81" s="167" t="s">
        <v>380</v>
      </c>
      <c r="V81" s="171"/>
      <c r="W81" s="189">
        <v>237.97</v>
      </c>
      <c r="X81" s="195" t="s">
        <v>576</v>
      </c>
    </row>
    <row r="82" spans="1:24" ht="38.75">
      <c r="A82" s="169">
        <v>3</v>
      </c>
      <c r="B82" s="172">
        <v>5</v>
      </c>
      <c r="C82" s="167" t="s">
        <v>256</v>
      </c>
      <c r="D82" s="167" t="s">
        <v>276</v>
      </c>
      <c r="E82" s="167" t="s">
        <v>367</v>
      </c>
      <c r="F82" s="167" t="s">
        <v>334</v>
      </c>
      <c r="G82" s="172">
        <v>825</v>
      </c>
      <c r="H82" s="167" t="s">
        <v>251</v>
      </c>
      <c r="I82" s="167" t="s">
        <v>255</v>
      </c>
      <c r="J82" s="171" t="s">
        <v>280</v>
      </c>
      <c r="K82" s="167" t="s">
        <v>259</v>
      </c>
      <c r="L82" s="171" t="s">
        <v>335</v>
      </c>
      <c r="M82" s="167" t="s">
        <v>357</v>
      </c>
      <c r="N82" s="167" t="s">
        <v>253</v>
      </c>
      <c r="O82" s="167" t="s">
        <v>281</v>
      </c>
      <c r="P82" s="167" t="s">
        <v>282</v>
      </c>
      <c r="Q82" s="167" t="s">
        <v>259</v>
      </c>
      <c r="R82" s="167" t="s">
        <v>259</v>
      </c>
      <c r="S82" s="171"/>
      <c r="T82" s="171" t="s">
        <v>358</v>
      </c>
      <c r="U82" s="167" t="s">
        <v>284</v>
      </c>
      <c r="V82" s="171"/>
      <c r="W82" s="189">
        <v>0</v>
      </c>
      <c r="X82" s="196" t="s">
        <v>595</v>
      </c>
    </row>
    <row r="83" spans="1:24" ht="38.75">
      <c r="A83" s="169">
        <v>3</v>
      </c>
      <c r="B83" s="172">
        <v>9</v>
      </c>
      <c r="C83" s="167" t="s">
        <v>256</v>
      </c>
      <c r="D83" s="167" t="s">
        <v>337</v>
      </c>
      <c r="E83" s="167" t="s">
        <v>367</v>
      </c>
      <c r="F83" s="167" t="s">
        <v>334</v>
      </c>
      <c r="G83" s="172">
        <v>825</v>
      </c>
      <c r="H83" s="167" t="s">
        <v>338</v>
      </c>
      <c r="I83" s="167" t="s">
        <v>255</v>
      </c>
      <c r="J83" s="167" t="s">
        <v>289</v>
      </c>
      <c r="K83" s="167" t="s">
        <v>290</v>
      </c>
      <c r="L83" s="167" t="s">
        <v>289</v>
      </c>
      <c r="M83" s="167" t="s">
        <v>376</v>
      </c>
      <c r="N83" s="167" t="s">
        <v>253</v>
      </c>
      <c r="O83" s="167" t="s">
        <v>253</v>
      </c>
      <c r="P83" s="167" t="s">
        <v>352</v>
      </c>
      <c r="Q83" s="167" t="s">
        <v>263</v>
      </c>
      <c r="R83" s="167" t="s">
        <v>259</v>
      </c>
      <c r="S83" s="171"/>
      <c r="T83" s="171" t="s">
        <v>358</v>
      </c>
      <c r="U83" s="167" t="s">
        <v>284</v>
      </c>
      <c r="V83" s="171"/>
      <c r="W83" s="189">
        <v>174.09</v>
      </c>
      <c r="X83" s="195" t="s">
        <v>588</v>
      </c>
    </row>
    <row r="84" spans="1:24" ht="38.75">
      <c r="A84" s="169">
        <v>3</v>
      </c>
      <c r="B84" s="172">
        <v>13</v>
      </c>
      <c r="C84" s="167" t="s">
        <v>256</v>
      </c>
      <c r="D84" s="167" t="s">
        <v>286</v>
      </c>
      <c r="E84" s="167" t="s">
        <v>317</v>
      </c>
      <c r="F84" s="167" t="s">
        <v>350</v>
      </c>
      <c r="G84" s="171" t="s">
        <v>381</v>
      </c>
      <c r="H84" s="167" t="s">
        <v>338</v>
      </c>
      <c r="I84" s="167" t="s">
        <v>252</v>
      </c>
      <c r="J84" s="167" t="s">
        <v>289</v>
      </c>
      <c r="K84" s="167" t="s">
        <v>290</v>
      </c>
      <c r="L84" s="167" t="s">
        <v>289</v>
      </c>
      <c r="M84" s="167" t="s">
        <v>355</v>
      </c>
      <c r="N84" s="167" t="s">
        <v>253</v>
      </c>
      <c r="O84" s="167" t="s">
        <v>281</v>
      </c>
      <c r="P84" s="167" t="s">
        <v>352</v>
      </c>
      <c r="Q84" s="167" t="s">
        <v>263</v>
      </c>
      <c r="R84" s="167" t="s">
        <v>259</v>
      </c>
      <c r="S84" s="171"/>
      <c r="T84" s="171" t="s">
        <v>358</v>
      </c>
      <c r="U84" s="167" t="s">
        <v>284</v>
      </c>
      <c r="V84" s="171"/>
      <c r="W84" s="189">
        <v>202.86</v>
      </c>
      <c r="X84" s="195" t="s">
        <v>584</v>
      </c>
    </row>
    <row r="85" spans="1:24" ht="51.65">
      <c r="A85" s="169">
        <v>3</v>
      </c>
      <c r="B85" s="172">
        <v>15</v>
      </c>
      <c r="C85" s="167" t="s">
        <v>256</v>
      </c>
      <c r="D85" s="167" t="s">
        <v>337</v>
      </c>
      <c r="E85" s="167" t="s">
        <v>317</v>
      </c>
      <c r="F85" s="167" t="s">
        <v>313</v>
      </c>
      <c r="G85" s="172">
        <v>1050</v>
      </c>
      <c r="H85" s="167" t="s">
        <v>338</v>
      </c>
      <c r="I85" s="167" t="s">
        <v>255</v>
      </c>
      <c r="J85" s="167" t="s">
        <v>289</v>
      </c>
      <c r="K85" s="167" t="s">
        <v>290</v>
      </c>
      <c r="L85" s="167" t="s">
        <v>289</v>
      </c>
      <c r="M85" s="167" t="s">
        <v>357</v>
      </c>
      <c r="N85" s="167" t="s">
        <v>253</v>
      </c>
      <c r="O85" s="167" t="s">
        <v>254</v>
      </c>
      <c r="P85" s="167" t="s">
        <v>352</v>
      </c>
      <c r="Q85" s="170" t="s">
        <v>341</v>
      </c>
      <c r="R85" s="167" t="s">
        <v>342</v>
      </c>
      <c r="S85" s="171"/>
      <c r="T85" s="167" t="s">
        <v>294</v>
      </c>
      <c r="U85" s="167" t="s">
        <v>284</v>
      </c>
      <c r="V85" s="171"/>
      <c r="W85" s="189">
        <v>265.82</v>
      </c>
      <c r="X85" s="195" t="s">
        <v>589</v>
      </c>
    </row>
    <row r="86" spans="1:24">
      <c r="A86" s="169">
        <v>3</v>
      </c>
      <c r="B86" s="172">
        <v>16</v>
      </c>
      <c r="C86" s="167" t="s">
        <v>256</v>
      </c>
      <c r="D86" s="167" t="s">
        <v>316</v>
      </c>
      <c r="E86" s="167" t="s">
        <v>317</v>
      </c>
      <c r="F86" s="171"/>
      <c r="G86" s="172">
        <v>900</v>
      </c>
      <c r="H86" s="171"/>
      <c r="I86" s="171"/>
      <c r="J86" s="171"/>
      <c r="K86" s="171"/>
      <c r="L86" s="171"/>
      <c r="M86" s="171"/>
      <c r="N86" s="171"/>
      <c r="O86" s="167" t="s">
        <v>262</v>
      </c>
      <c r="P86" s="171"/>
      <c r="Q86" s="171"/>
      <c r="R86" s="171"/>
      <c r="S86" s="171"/>
      <c r="T86" s="171"/>
      <c r="U86" s="171"/>
      <c r="V86" s="171"/>
      <c r="W86" s="189">
        <v>0</v>
      </c>
      <c r="X86" s="199" t="s">
        <v>596</v>
      </c>
    </row>
    <row r="87" spans="1:24">
      <c r="A87" s="169">
        <v>3</v>
      </c>
      <c r="B87" s="172">
        <v>17</v>
      </c>
      <c r="C87" s="167" t="s">
        <v>256</v>
      </c>
      <c r="D87" s="167" t="s">
        <v>316</v>
      </c>
      <c r="E87" s="167" t="s">
        <v>317</v>
      </c>
      <c r="F87" s="171"/>
      <c r="G87" s="172">
        <v>900</v>
      </c>
      <c r="H87" s="171"/>
      <c r="I87" s="171"/>
      <c r="J87" s="171"/>
      <c r="K87" s="171"/>
      <c r="L87" s="171"/>
      <c r="M87" s="171"/>
      <c r="N87" s="171"/>
      <c r="O87" s="167" t="s">
        <v>262</v>
      </c>
      <c r="P87" s="171"/>
      <c r="Q87" s="171"/>
      <c r="R87" s="171"/>
      <c r="S87" s="171"/>
      <c r="T87" s="171"/>
      <c r="U87" s="171"/>
      <c r="V87" s="171"/>
      <c r="W87" s="189">
        <v>0</v>
      </c>
      <c r="X87" s="199" t="s">
        <v>596</v>
      </c>
    </row>
    <row r="88" spans="1:24" ht="38.75">
      <c r="A88" s="169">
        <v>3</v>
      </c>
      <c r="B88" s="172">
        <v>19</v>
      </c>
      <c r="C88" s="167" t="s">
        <v>256</v>
      </c>
      <c r="D88" s="167" t="s">
        <v>322</v>
      </c>
      <c r="E88" s="167" t="s">
        <v>317</v>
      </c>
      <c r="F88" s="167" t="s">
        <v>323</v>
      </c>
      <c r="G88" s="167" t="s">
        <v>324</v>
      </c>
      <c r="H88" s="167" t="s">
        <v>251</v>
      </c>
      <c r="I88" s="167" t="s">
        <v>255</v>
      </c>
      <c r="J88" s="167" t="s">
        <v>347</v>
      </c>
      <c r="K88" s="167" t="s">
        <v>259</v>
      </c>
      <c r="L88" s="167" t="s">
        <v>325</v>
      </c>
      <c r="M88" s="167" t="s">
        <v>382</v>
      </c>
      <c r="N88" s="167" t="s">
        <v>253</v>
      </c>
      <c r="O88" s="167" t="s">
        <v>254</v>
      </c>
      <c r="P88" s="167" t="s">
        <v>259</v>
      </c>
      <c r="Q88" s="167" t="s">
        <v>326</v>
      </c>
      <c r="R88" s="167" t="s">
        <v>259</v>
      </c>
      <c r="S88" s="171"/>
      <c r="T88" s="167" t="s">
        <v>327</v>
      </c>
      <c r="U88" s="171"/>
      <c r="V88" s="171"/>
      <c r="W88" s="189">
        <v>0</v>
      </c>
      <c r="X88" s="196" t="s">
        <v>594</v>
      </c>
    </row>
    <row r="89" spans="1:24" ht="38.75">
      <c r="A89" s="169">
        <v>3</v>
      </c>
      <c r="B89" s="172">
        <v>20</v>
      </c>
      <c r="C89" s="167" t="s">
        <v>256</v>
      </c>
      <c r="D89" s="167" t="s">
        <v>337</v>
      </c>
      <c r="E89" s="167" t="s">
        <v>308</v>
      </c>
      <c r="F89" s="167" t="s">
        <v>288</v>
      </c>
      <c r="G89" s="167" t="s">
        <v>253</v>
      </c>
      <c r="H89" s="167" t="s">
        <v>251</v>
      </c>
      <c r="I89" s="167" t="s">
        <v>255</v>
      </c>
      <c r="J89" s="167" t="s">
        <v>289</v>
      </c>
      <c r="K89" s="167" t="s">
        <v>259</v>
      </c>
      <c r="L89" s="167" t="s">
        <v>289</v>
      </c>
      <c r="M89" s="167" t="s">
        <v>349</v>
      </c>
      <c r="N89" s="167" t="s">
        <v>253</v>
      </c>
      <c r="O89" s="167" t="s">
        <v>262</v>
      </c>
      <c r="P89" s="167" t="s">
        <v>259</v>
      </c>
      <c r="Q89" s="167" t="s">
        <v>263</v>
      </c>
      <c r="R89" s="167" t="s">
        <v>259</v>
      </c>
      <c r="S89" s="171"/>
      <c r="T89" s="171" t="s">
        <v>328</v>
      </c>
      <c r="U89" s="167" t="s">
        <v>284</v>
      </c>
      <c r="V89" s="171"/>
      <c r="W89" s="189">
        <v>252.92</v>
      </c>
      <c r="X89" s="195" t="s">
        <v>589</v>
      </c>
    </row>
    <row r="90" spans="1:24" ht="38.75">
      <c r="A90" s="169">
        <v>3</v>
      </c>
      <c r="B90" s="172">
        <v>22</v>
      </c>
      <c r="C90" s="167" t="s">
        <v>256</v>
      </c>
      <c r="D90" s="167" t="s">
        <v>286</v>
      </c>
      <c r="E90" s="167" t="s">
        <v>317</v>
      </c>
      <c r="F90" s="167" t="s">
        <v>350</v>
      </c>
      <c r="G90" s="167" t="s">
        <v>351</v>
      </c>
      <c r="H90" s="167" t="s">
        <v>338</v>
      </c>
      <c r="I90" s="167" t="s">
        <v>252</v>
      </c>
      <c r="J90" s="167" t="s">
        <v>289</v>
      </c>
      <c r="K90" s="167" t="s">
        <v>290</v>
      </c>
      <c r="L90" s="167" t="s">
        <v>289</v>
      </c>
      <c r="M90" s="167" t="s">
        <v>355</v>
      </c>
      <c r="N90" s="167" t="s">
        <v>253</v>
      </c>
      <c r="O90" s="167" t="s">
        <v>281</v>
      </c>
      <c r="P90" s="167" t="s">
        <v>282</v>
      </c>
      <c r="Q90" s="167" t="s">
        <v>263</v>
      </c>
      <c r="R90" s="167" t="s">
        <v>259</v>
      </c>
      <c r="S90" s="171"/>
      <c r="T90" s="167" t="s">
        <v>294</v>
      </c>
      <c r="U90" s="167" t="s">
        <v>284</v>
      </c>
      <c r="V90" s="171"/>
      <c r="W90" s="189">
        <v>202.86</v>
      </c>
      <c r="X90" s="195" t="s">
        <v>584</v>
      </c>
    </row>
    <row r="91" spans="1:24" ht="38.75">
      <c r="A91" s="169">
        <v>3</v>
      </c>
      <c r="B91" s="172">
        <v>23</v>
      </c>
      <c r="C91" s="167" t="s">
        <v>256</v>
      </c>
      <c r="D91" s="167" t="s">
        <v>286</v>
      </c>
      <c r="E91" s="167" t="s">
        <v>257</v>
      </c>
      <c r="F91" s="167" t="s">
        <v>371</v>
      </c>
      <c r="G91" s="167" t="s">
        <v>253</v>
      </c>
      <c r="H91" s="167" t="s">
        <v>251</v>
      </c>
      <c r="I91" s="167" t="s">
        <v>252</v>
      </c>
      <c r="J91" s="167" t="s">
        <v>289</v>
      </c>
      <c r="K91" s="167" t="s">
        <v>259</v>
      </c>
      <c r="L91" s="167" t="s">
        <v>289</v>
      </c>
      <c r="M91" s="167" t="s">
        <v>349</v>
      </c>
      <c r="N91" s="167" t="s">
        <v>253</v>
      </c>
      <c r="O91" s="167" t="s">
        <v>262</v>
      </c>
      <c r="P91" s="167" t="s">
        <v>259</v>
      </c>
      <c r="Q91" s="167" t="s">
        <v>263</v>
      </c>
      <c r="R91" s="167" t="s">
        <v>259</v>
      </c>
      <c r="S91" s="171"/>
      <c r="T91" s="171" t="s">
        <v>328</v>
      </c>
      <c r="U91" s="167" t="s">
        <v>284</v>
      </c>
      <c r="V91" s="171"/>
      <c r="W91" s="189">
        <v>265.49</v>
      </c>
      <c r="X91" s="195" t="s">
        <v>589</v>
      </c>
    </row>
    <row r="92" spans="1:24" ht="38.75">
      <c r="A92" s="169">
        <v>3</v>
      </c>
      <c r="B92" s="172">
        <v>24</v>
      </c>
      <c r="C92" s="167" t="s">
        <v>256</v>
      </c>
      <c r="D92" s="167" t="s">
        <v>286</v>
      </c>
      <c r="E92" s="167" t="s">
        <v>257</v>
      </c>
      <c r="F92" s="167" t="s">
        <v>372</v>
      </c>
      <c r="G92" s="167" t="s">
        <v>253</v>
      </c>
      <c r="H92" s="167" t="s">
        <v>251</v>
      </c>
      <c r="I92" s="167" t="s">
        <v>252</v>
      </c>
      <c r="J92" s="167" t="s">
        <v>289</v>
      </c>
      <c r="K92" s="167" t="s">
        <v>259</v>
      </c>
      <c r="L92" s="167" t="s">
        <v>289</v>
      </c>
      <c r="M92" s="167" t="s">
        <v>349</v>
      </c>
      <c r="N92" s="167" t="s">
        <v>253</v>
      </c>
      <c r="O92" s="167" t="s">
        <v>262</v>
      </c>
      <c r="P92" s="167" t="s">
        <v>259</v>
      </c>
      <c r="Q92" s="167" t="s">
        <v>263</v>
      </c>
      <c r="R92" s="167" t="s">
        <v>259</v>
      </c>
      <c r="S92" s="171"/>
      <c r="T92" s="171" t="s">
        <v>328</v>
      </c>
      <c r="U92" s="167" t="s">
        <v>284</v>
      </c>
      <c r="V92" s="171"/>
      <c r="W92" s="189">
        <v>262.62</v>
      </c>
      <c r="X92" s="195" t="s">
        <v>589</v>
      </c>
    </row>
    <row r="93" spans="1:24" ht="38.75">
      <c r="A93" s="169">
        <v>3</v>
      </c>
      <c r="B93" s="172">
        <v>25</v>
      </c>
      <c r="C93" s="167" t="s">
        <v>256</v>
      </c>
      <c r="D93" s="167" t="s">
        <v>286</v>
      </c>
      <c r="E93" s="167" t="s">
        <v>257</v>
      </c>
      <c r="F93" s="167" t="s">
        <v>372</v>
      </c>
      <c r="G93" s="167" t="s">
        <v>253</v>
      </c>
      <c r="H93" s="167" t="s">
        <v>251</v>
      </c>
      <c r="I93" s="167" t="s">
        <v>252</v>
      </c>
      <c r="J93" s="167" t="s">
        <v>289</v>
      </c>
      <c r="K93" s="167" t="s">
        <v>259</v>
      </c>
      <c r="L93" s="167" t="s">
        <v>289</v>
      </c>
      <c r="M93" s="167" t="s">
        <v>349</v>
      </c>
      <c r="N93" s="167" t="s">
        <v>253</v>
      </c>
      <c r="O93" s="167" t="s">
        <v>262</v>
      </c>
      <c r="P93" s="167" t="s">
        <v>259</v>
      </c>
      <c r="Q93" s="167" t="s">
        <v>263</v>
      </c>
      <c r="R93" s="167" t="s">
        <v>259</v>
      </c>
      <c r="S93" s="171"/>
      <c r="T93" s="171" t="s">
        <v>328</v>
      </c>
      <c r="U93" s="167" t="s">
        <v>284</v>
      </c>
      <c r="V93" s="171"/>
      <c r="W93" s="189">
        <v>262.62</v>
      </c>
      <c r="X93" s="195" t="s">
        <v>589</v>
      </c>
    </row>
    <row r="94" spans="1:24" ht="51.65">
      <c r="A94" s="169">
        <v>3</v>
      </c>
      <c r="B94" s="172">
        <v>36</v>
      </c>
      <c r="C94" s="167" t="s">
        <v>256</v>
      </c>
      <c r="D94" s="167" t="s">
        <v>337</v>
      </c>
      <c r="E94" s="167" t="s">
        <v>356</v>
      </c>
      <c r="F94" s="167" t="s">
        <v>313</v>
      </c>
      <c r="G94" s="172">
        <v>1050</v>
      </c>
      <c r="H94" s="167" t="s">
        <v>338</v>
      </c>
      <c r="I94" s="167" t="s">
        <v>255</v>
      </c>
      <c r="J94" s="167" t="s">
        <v>289</v>
      </c>
      <c r="K94" s="167" t="s">
        <v>290</v>
      </c>
      <c r="L94" s="167" t="s">
        <v>289</v>
      </c>
      <c r="M94" s="167" t="s">
        <v>357</v>
      </c>
      <c r="N94" s="167" t="s">
        <v>253</v>
      </c>
      <c r="O94" s="167" t="s">
        <v>254</v>
      </c>
      <c r="P94" s="167" t="s">
        <v>282</v>
      </c>
      <c r="Q94" s="170" t="s">
        <v>341</v>
      </c>
      <c r="R94" s="167" t="s">
        <v>342</v>
      </c>
      <c r="S94" s="171"/>
      <c r="T94" s="167" t="s">
        <v>294</v>
      </c>
      <c r="U94" s="167" t="s">
        <v>284</v>
      </c>
      <c r="V94" s="171"/>
      <c r="W94" s="189">
        <v>265.82</v>
      </c>
      <c r="X94" s="195" t="s">
        <v>589</v>
      </c>
    </row>
    <row r="95" spans="1:24" ht="51.65">
      <c r="A95" s="169">
        <v>3</v>
      </c>
      <c r="B95" s="172">
        <v>67</v>
      </c>
      <c r="C95" s="167" t="s">
        <v>256</v>
      </c>
      <c r="D95" s="167" t="s">
        <v>276</v>
      </c>
      <c r="E95" s="167" t="s">
        <v>317</v>
      </c>
      <c r="F95" s="167" t="s">
        <v>383</v>
      </c>
      <c r="G95" s="172">
        <v>825</v>
      </c>
      <c r="H95" s="167" t="s">
        <v>251</v>
      </c>
      <c r="I95" s="167" t="s">
        <v>255</v>
      </c>
      <c r="J95" s="167" t="s">
        <v>354</v>
      </c>
      <c r="K95" s="167" t="s">
        <v>259</v>
      </c>
      <c r="L95" s="171" t="s">
        <v>280</v>
      </c>
      <c r="M95" s="167" t="s">
        <v>382</v>
      </c>
      <c r="N95" s="167" t="s">
        <v>253</v>
      </c>
      <c r="O95" s="167" t="s">
        <v>254</v>
      </c>
      <c r="P95" s="167" t="s">
        <v>259</v>
      </c>
      <c r="Q95" s="167" t="s">
        <v>263</v>
      </c>
      <c r="R95" s="167" t="s">
        <v>259</v>
      </c>
      <c r="S95" s="171"/>
      <c r="T95" s="167" t="s">
        <v>294</v>
      </c>
      <c r="U95" s="167" t="s">
        <v>284</v>
      </c>
      <c r="V95" s="171"/>
      <c r="W95" s="189">
        <v>0</v>
      </c>
      <c r="X95" s="196" t="s">
        <v>595</v>
      </c>
    </row>
    <row r="96" spans="1:24" ht="38.75">
      <c r="A96" s="169">
        <v>3</v>
      </c>
      <c r="B96" s="172">
        <v>68</v>
      </c>
      <c r="C96" s="167" t="s">
        <v>256</v>
      </c>
      <c r="D96" s="167" t="s">
        <v>337</v>
      </c>
      <c r="E96" s="167" t="s">
        <v>317</v>
      </c>
      <c r="F96" s="167" t="s">
        <v>348</v>
      </c>
      <c r="G96" s="167" t="s">
        <v>253</v>
      </c>
      <c r="H96" s="167" t="s">
        <v>251</v>
      </c>
      <c r="I96" s="167" t="s">
        <v>255</v>
      </c>
      <c r="J96" s="167" t="s">
        <v>339</v>
      </c>
      <c r="K96" s="167" t="s">
        <v>259</v>
      </c>
      <c r="L96" s="167" t="s">
        <v>339</v>
      </c>
      <c r="M96" s="167" t="s">
        <v>349</v>
      </c>
      <c r="N96" s="167" t="s">
        <v>253</v>
      </c>
      <c r="O96" s="167" t="s">
        <v>262</v>
      </c>
      <c r="P96" s="167" t="s">
        <v>259</v>
      </c>
      <c r="Q96" s="167" t="s">
        <v>263</v>
      </c>
      <c r="R96" s="167" t="s">
        <v>259</v>
      </c>
      <c r="S96" s="171"/>
      <c r="T96" s="171" t="s">
        <v>328</v>
      </c>
      <c r="U96" s="167" t="s">
        <v>284</v>
      </c>
      <c r="V96" s="171"/>
      <c r="W96" s="189">
        <v>242.46</v>
      </c>
      <c r="X96" s="195" t="s">
        <v>589</v>
      </c>
    </row>
    <row r="97" spans="1:24" ht="38.75">
      <c r="A97" s="169">
        <v>3</v>
      </c>
      <c r="B97" s="172">
        <v>69</v>
      </c>
      <c r="C97" s="167" t="s">
        <v>256</v>
      </c>
      <c r="D97" s="167" t="s">
        <v>337</v>
      </c>
      <c r="E97" s="167" t="s">
        <v>317</v>
      </c>
      <c r="F97" s="167" t="s">
        <v>348</v>
      </c>
      <c r="G97" s="167" t="s">
        <v>253</v>
      </c>
      <c r="H97" s="167" t="s">
        <v>251</v>
      </c>
      <c r="I97" s="167" t="s">
        <v>255</v>
      </c>
      <c r="J97" s="167" t="s">
        <v>339</v>
      </c>
      <c r="K97" s="167" t="s">
        <v>259</v>
      </c>
      <c r="L97" s="167" t="s">
        <v>339</v>
      </c>
      <c r="M97" s="167" t="s">
        <v>349</v>
      </c>
      <c r="N97" s="167" t="s">
        <v>253</v>
      </c>
      <c r="O97" s="167" t="s">
        <v>262</v>
      </c>
      <c r="P97" s="167" t="s">
        <v>259</v>
      </c>
      <c r="Q97" s="167" t="s">
        <v>263</v>
      </c>
      <c r="R97" s="167" t="s">
        <v>259</v>
      </c>
      <c r="S97" s="171"/>
      <c r="T97" s="171" t="s">
        <v>328</v>
      </c>
      <c r="U97" s="167" t="s">
        <v>284</v>
      </c>
      <c r="V97" s="171"/>
      <c r="W97" s="189">
        <v>242.46</v>
      </c>
      <c r="X97" s="195" t="s">
        <v>589</v>
      </c>
    </row>
    <row r="98" spans="1:24" ht="51.65">
      <c r="A98" s="169">
        <v>3</v>
      </c>
      <c r="B98" s="172">
        <v>70</v>
      </c>
      <c r="C98" s="167" t="s">
        <v>256</v>
      </c>
      <c r="D98" s="167" t="s">
        <v>276</v>
      </c>
      <c r="E98" s="167" t="s">
        <v>384</v>
      </c>
      <c r="F98" s="167" t="s">
        <v>334</v>
      </c>
      <c r="G98" s="172">
        <v>825</v>
      </c>
      <c r="H98" s="167" t="s">
        <v>251</v>
      </c>
      <c r="I98" s="167" t="s">
        <v>255</v>
      </c>
      <c r="J98" s="167" t="s">
        <v>354</v>
      </c>
      <c r="K98" s="167" t="s">
        <v>259</v>
      </c>
      <c r="L98" s="171" t="s">
        <v>280</v>
      </c>
      <c r="M98" s="167" t="s">
        <v>253</v>
      </c>
      <c r="N98" s="167" t="s">
        <v>253</v>
      </c>
      <c r="O98" s="170" t="s">
        <v>259</v>
      </c>
      <c r="P98" s="167" t="s">
        <v>352</v>
      </c>
      <c r="Q98" s="167" t="s">
        <v>263</v>
      </c>
      <c r="R98" s="167" t="s">
        <v>259</v>
      </c>
      <c r="S98" s="171"/>
      <c r="T98" s="167" t="s">
        <v>375</v>
      </c>
      <c r="U98" s="167" t="s">
        <v>284</v>
      </c>
      <c r="V98" s="171"/>
      <c r="W98" s="189">
        <v>0</v>
      </c>
      <c r="X98" s="196" t="s">
        <v>595</v>
      </c>
    </row>
    <row r="99" spans="1:24" ht="38.75">
      <c r="A99" s="169">
        <v>4</v>
      </c>
      <c r="B99" s="172">
        <v>1</v>
      </c>
      <c r="C99" s="167" t="s">
        <v>256</v>
      </c>
      <c r="D99" s="170" t="s">
        <v>329</v>
      </c>
      <c r="E99" s="167" t="s">
        <v>308</v>
      </c>
      <c r="F99" s="170" t="s">
        <v>330</v>
      </c>
      <c r="G99" s="167" t="s">
        <v>253</v>
      </c>
      <c r="H99" s="167" t="s">
        <v>251</v>
      </c>
      <c r="I99" s="167" t="s">
        <v>255</v>
      </c>
      <c r="J99" s="167" t="s">
        <v>347</v>
      </c>
      <c r="K99" s="167" t="s">
        <v>259</v>
      </c>
      <c r="L99" s="167" t="s">
        <v>325</v>
      </c>
      <c r="M99" s="167" t="s">
        <v>385</v>
      </c>
      <c r="N99" s="167" t="s">
        <v>253</v>
      </c>
      <c r="O99" s="167" t="s">
        <v>254</v>
      </c>
      <c r="P99" s="167" t="s">
        <v>259</v>
      </c>
      <c r="Q99" s="167" t="s">
        <v>263</v>
      </c>
      <c r="R99" s="167" t="s">
        <v>259</v>
      </c>
      <c r="S99" s="171"/>
      <c r="T99" s="171" t="s">
        <v>328</v>
      </c>
      <c r="U99" s="171"/>
      <c r="V99" s="171"/>
      <c r="W99" s="189">
        <v>0</v>
      </c>
      <c r="X99" s="196" t="s">
        <v>594</v>
      </c>
    </row>
    <row r="100" spans="1:24" ht="67.95">
      <c r="A100" s="169">
        <v>4</v>
      </c>
      <c r="B100" s="172">
        <v>2</v>
      </c>
      <c r="C100" s="167" t="s">
        <v>256</v>
      </c>
      <c r="D100" s="167" t="s">
        <v>360</v>
      </c>
      <c r="E100" s="167" t="s">
        <v>308</v>
      </c>
      <c r="F100" s="167" t="s">
        <v>386</v>
      </c>
      <c r="G100" s="172">
        <v>1050</v>
      </c>
      <c r="H100" s="167" t="s">
        <v>338</v>
      </c>
      <c r="I100" s="167" t="s">
        <v>255</v>
      </c>
      <c r="J100" s="167" t="s">
        <v>289</v>
      </c>
      <c r="K100" s="167" t="s">
        <v>290</v>
      </c>
      <c r="L100" s="167" t="s">
        <v>289</v>
      </c>
      <c r="M100" s="167" t="s">
        <v>387</v>
      </c>
      <c r="N100" s="167" t="s">
        <v>253</v>
      </c>
      <c r="O100" s="167" t="s">
        <v>254</v>
      </c>
      <c r="P100" s="167" t="s">
        <v>310</v>
      </c>
      <c r="Q100" s="170" t="s">
        <v>374</v>
      </c>
      <c r="R100" s="170" t="s">
        <v>638</v>
      </c>
      <c r="S100" s="171"/>
      <c r="T100" s="167" t="s">
        <v>294</v>
      </c>
      <c r="U100" s="167" t="s">
        <v>311</v>
      </c>
      <c r="V100" s="171"/>
      <c r="W100" s="189">
        <v>265.63</v>
      </c>
      <c r="X100" s="195" t="s">
        <v>575</v>
      </c>
    </row>
    <row r="101" spans="1:24" ht="51.65">
      <c r="A101" s="169">
        <v>4</v>
      </c>
      <c r="B101" s="172">
        <v>3</v>
      </c>
      <c r="C101" s="167" t="s">
        <v>256</v>
      </c>
      <c r="D101" s="167" t="s">
        <v>266</v>
      </c>
      <c r="E101" s="167" t="s">
        <v>356</v>
      </c>
      <c r="F101" s="167" t="s">
        <v>388</v>
      </c>
      <c r="G101" s="167" t="s">
        <v>351</v>
      </c>
      <c r="H101" s="167" t="s">
        <v>338</v>
      </c>
      <c r="I101" s="167" t="s">
        <v>255</v>
      </c>
      <c r="J101" s="167" t="s">
        <v>389</v>
      </c>
      <c r="K101" s="167" t="s">
        <v>290</v>
      </c>
      <c r="L101" s="167" t="s">
        <v>390</v>
      </c>
      <c r="M101" s="167" t="s">
        <v>387</v>
      </c>
      <c r="N101" s="167" t="s">
        <v>253</v>
      </c>
      <c r="O101" s="167" t="s">
        <v>281</v>
      </c>
      <c r="P101" s="167" t="s">
        <v>310</v>
      </c>
      <c r="Q101" s="167" t="s">
        <v>259</v>
      </c>
      <c r="R101" s="167" t="s">
        <v>391</v>
      </c>
      <c r="S101" s="171"/>
      <c r="T101" s="167" t="s">
        <v>294</v>
      </c>
      <c r="U101" s="167" t="s">
        <v>311</v>
      </c>
      <c r="V101" s="171"/>
      <c r="W101" s="189">
        <v>1064.43</v>
      </c>
      <c r="X101" s="195" t="s">
        <v>610</v>
      </c>
    </row>
    <row r="102" spans="1:24" ht="25.85">
      <c r="A102" s="169">
        <v>4</v>
      </c>
      <c r="B102" s="172">
        <v>4</v>
      </c>
      <c r="C102" s="167" t="s">
        <v>256</v>
      </c>
      <c r="D102" s="167" t="s">
        <v>392</v>
      </c>
      <c r="E102" s="167" t="s">
        <v>257</v>
      </c>
      <c r="F102" s="167" t="s">
        <v>393</v>
      </c>
      <c r="G102" s="167" t="s">
        <v>394</v>
      </c>
      <c r="H102" s="167" t="s">
        <v>251</v>
      </c>
      <c r="I102" s="167" t="s">
        <v>252</v>
      </c>
      <c r="J102" s="167" t="s">
        <v>289</v>
      </c>
      <c r="K102" s="167" t="s">
        <v>259</v>
      </c>
      <c r="L102" s="167" t="s">
        <v>289</v>
      </c>
      <c r="M102" s="172">
        <v>119</v>
      </c>
      <c r="N102" s="167" t="s">
        <v>253</v>
      </c>
      <c r="O102" s="170" t="s">
        <v>262</v>
      </c>
      <c r="P102" s="167" t="s">
        <v>259</v>
      </c>
      <c r="Q102" s="167" t="s">
        <v>263</v>
      </c>
      <c r="R102" s="167" t="s">
        <v>259</v>
      </c>
      <c r="S102" s="171"/>
      <c r="T102" s="167" t="s">
        <v>315</v>
      </c>
      <c r="U102" s="167" t="s">
        <v>311</v>
      </c>
      <c r="V102" s="171"/>
      <c r="W102" s="189">
        <v>252.53</v>
      </c>
      <c r="X102" s="195" t="s">
        <v>575</v>
      </c>
    </row>
    <row r="103" spans="1:24" ht="38.75">
      <c r="A103" s="169">
        <v>4</v>
      </c>
      <c r="B103" s="172">
        <v>5</v>
      </c>
      <c r="C103" s="167" t="s">
        <v>256</v>
      </c>
      <c r="D103" s="167" t="s">
        <v>392</v>
      </c>
      <c r="E103" s="167" t="s">
        <v>257</v>
      </c>
      <c r="F103" s="167" t="s">
        <v>395</v>
      </c>
      <c r="G103" s="167" t="s">
        <v>253</v>
      </c>
      <c r="H103" s="167" t="s">
        <v>251</v>
      </c>
      <c r="I103" s="167" t="s">
        <v>252</v>
      </c>
      <c r="J103" s="167" t="s">
        <v>289</v>
      </c>
      <c r="K103" s="167" t="s">
        <v>259</v>
      </c>
      <c r="L103" s="167" t="s">
        <v>289</v>
      </c>
      <c r="M103" s="172">
        <v>119</v>
      </c>
      <c r="N103" s="167" t="s">
        <v>253</v>
      </c>
      <c r="O103" s="170" t="s">
        <v>262</v>
      </c>
      <c r="P103" s="167" t="s">
        <v>259</v>
      </c>
      <c r="Q103" s="167" t="s">
        <v>263</v>
      </c>
      <c r="R103" s="167" t="s">
        <v>259</v>
      </c>
      <c r="S103" s="171"/>
      <c r="T103" s="171" t="s">
        <v>328</v>
      </c>
      <c r="U103" s="167" t="s">
        <v>311</v>
      </c>
      <c r="V103" s="171"/>
      <c r="W103" s="189">
        <v>242.24</v>
      </c>
      <c r="X103" s="195" t="s">
        <v>575</v>
      </c>
    </row>
    <row r="104" spans="1:24" ht="38.75">
      <c r="A104" s="169">
        <v>4</v>
      </c>
      <c r="B104" s="172">
        <v>6</v>
      </c>
      <c r="C104" s="167" t="s">
        <v>256</v>
      </c>
      <c r="D104" s="167" t="s">
        <v>392</v>
      </c>
      <c r="E104" s="167" t="s">
        <v>257</v>
      </c>
      <c r="F104" s="167" t="s">
        <v>395</v>
      </c>
      <c r="G104" s="167" t="s">
        <v>253</v>
      </c>
      <c r="H104" s="167" t="s">
        <v>251</v>
      </c>
      <c r="I104" s="167" t="s">
        <v>252</v>
      </c>
      <c r="J104" s="167" t="s">
        <v>289</v>
      </c>
      <c r="K104" s="167" t="s">
        <v>259</v>
      </c>
      <c r="L104" s="167" t="s">
        <v>289</v>
      </c>
      <c r="M104" s="172">
        <v>119</v>
      </c>
      <c r="N104" s="167" t="s">
        <v>253</v>
      </c>
      <c r="O104" s="167" t="s">
        <v>262</v>
      </c>
      <c r="P104" s="167" t="s">
        <v>259</v>
      </c>
      <c r="Q104" s="167" t="s">
        <v>263</v>
      </c>
      <c r="R104" s="167" t="s">
        <v>259</v>
      </c>
      <c r="S104" s="171"/>
      <c r="T104" s="171" t="s">
        <v>328</v>
      </c>
      <c r="U104" s="167" t="s">
        <v>311</v>
      </c>
      <c r="V104" s="171"/>
      <c r="W104" s="189">
        <v>242.24</v>
      </c>
      <c r="X104" s="195" t="s">
        <v>575</v>
      </c>
    </row>
    <row r="105" spans="1:24" ht="38.75">
      <c r="A105" s="169">
        <v>4</v>
      </c>
      <c r="B105" s="172">
        <v>7</v>
      </c>
      <c r="C105" s="167" t="s">
        <v>256</v>
      </c>
      <c r="D105" s="167" t="s">
        <v>392</v>
      </c>
      <c r="E105" s="167" t="s">
        <v>257</v>
      </c>
      <c r="F105" s="167" t="s">
        <v>396</v>
      </c>
      <c r="G105" s="167" t="s">
        <v>253</v>
      </c>
      <c r="H105" s="167" t="s">
        <v>251</v>
      </c>
      <c r="I105" s="167" t="s">
        <v>252</v>
      </c>
      <c r="J105" s="167" t="s">
        <v>289</v>
      </c>
      <c r="K105" s="167" t="s">
        <v>259</v>
      </c>
      <c r="L105" s="167" t="s">
        <v>289</v>
      </c>
      <c r="M105" s="172">
        <v>119</v>
      </c>
      <c r="N105" s="167" t="s">
        <v>253</v>
      </c>
      <c r="O105" s="167" t="s">
        <v>262</v>
      </c>
      <c r="P105" s="167" t="s">
        <v>259</v>
      </c>
      <c r="Q105" s="167" t="s">
        <v>263</v>
      </c>
      <c r="R105" s="167" t="s">
        <v>259</v>
      </c>
      <c r="S105" s="171"/>
      <c r="T105" s="171" t="s">
        <v>328</v>
      </c>
      <c r="U105" s="167" t="s">
        <v>311</v>
      </c>
      <c r="V105" s="171"/>
      <c r="W105" s="189">
        <v>238.57</v>
      </c>
      <c r="X105" s="195" t="s">
        <v>575</v>
      </c>
    </row>
    <row r="106" spans="1:24" ht="51.65">
      <c r="A106" s="169">
        <v>4</v>
      </c>
      <c r="B106" s="172">
        <v>8</v>
      </c>
      <c r="C106" s="167" t="s">
        <v>256</v>
      </c>
      <c r="D106" s="167" t="s">
        <v>397</v>
      </c>
      <c r="E106" s="167" t="s">
        <v>317</v>
      </c>
      <c r="F106" s="171" t="s">
        <v>398</v>
      </c>
      <c r="G106" s="167" t="s">
        <v>351</v>
      </c>
      <c r="H106" s="167" t="s">
        <v>251</v>
      </c>
      <c r="I106" s="167" t="s">
        <v>252</v>
      </c>
      <c r="J106" s="167" t="s">
        <v>399</v>
      </c>
      <c r="K106" s="167" t="s">
        <v>259</v>
      </c>
      <c r="L106" s="167" t="s">
        <v>270</v>
      </c>
      <c r="M106" s="172">
        <v>102</v>
      </c>
      <c r="N106" s="167" t="s">
        <v>253</v>
      </c>
      <c r="O106" s="167" t="s">
        <v>281</v>
      </c>
      <c r="P106" s="167" t="s">
        <v>400</v>
      </c>
      <c r="Q106" s="167" t="s">
        <v>263</v>
      </c>
      <c r="R106" s="167" t="s">
        <v>401</v>
      </c>
      <c r="S106" s="171"/>
      <c r="T106" s="167" t="s">
        <v>294</v>
      </c>
      <c r="U106" s="167" t="s">
        <v>311</v>
      </c>
      <c r="V106" s="171"/>
      <c r="W106" s="189">
        <v>1616.16</v>
      </c>
      <c r="X106" s="200" t="s">
        <v>607</v>
      </c>
    </row>
    <row r="107" spans="1:24" ht="13.6">
      <c r="A107" s="169">
        <v>4</v>
      </c>
      <c r="B107" s="172">
        <v>9</v>
      </c>
      <c r="C107" s="167" t="s">
        <v>256</v>
      </c>
      <c r="D107" s="167" t="s">
        <v>312</v>
      </c>
      <c r="E107" s="167" t="s">
        <v>317</v>
      </c>
      <c r="F107" s="167" t="s">
        <v>402</v>
      </c>
      <c r="G107" s="172">
        <v>825</v>
      </c>
      <c r="H107" s="167" t="s">
        <v>251</v>
      </c>
      <c r="I107" s="167" t="s">
        <v>255</v>
      </c>
      <c r="J107" s="167" t="s">
        <v>269</v>
      </c>
      <c r="K107" s="167" t="s">
        <v>290</v>
      </c>
      <c r="L107" s="167" t="s">
        <v>270</v>
      </c>
      <c r="M107" s="172">
        <v>102</v>
      </c>
      <c r="N107" s="167" t="s">
        <v>253</v>
      </c>
      <c r="O107" s="170" t="s">
        <v>259</v>
      </c>
      <c r="P107" s="167" t="s">
        <v>259</v>
      </c>
      <c r="Q107" s="167" t="s">
        <v>344</v>
      </c>
      <c r="R107" s="167" t="s">
        <v>259</v>
      </c>
      <c r="S107" s="171"/>
      <c r="T107" s="167" t="s">
        <v>345</v>
      </c>
      <c r="U107" s="167" t="s">
        <v>311</v>
      </c>
      <c r="V107" s="171"/>
      <c r="W107" s="189">
        <v>323.31</v>
      </c>
      <c r="X107" s="196" t="s">
        <v>573</v>
      </c>
    </row>
    <row r="108" spans="1:24" ht="51.65">
      <c r="A108" s="169">
        <v>4</v>
      </c>
      <c r="B108" s="172">
        <v>10</v>
      </c>
      <c r="C108" s="167" t="s">
        <v>256</v>
      </c>
      <c r="D108" s="167" t="s">
        <v>276</v>
      </c>
      <c r="E108" s="167" t="s">
        <v>317</v>
      </c>
      <c r="F108" s="167" t="s">
        <v>288</v>
      </c>
      <c r="G108" s="172">
        <v>825</v>
      </c>
      <c r="H108" s="167" t="s">
        <v>251</v>
      </c>
      <c r="I108" s="167" t="s">
        <v>255</v>
      </c>
      <c r="J108" s="167" t="s">
        <v>354</v>
      </c>
      <c r="K108" s="167" t="s">
        <v>259</v>
      </c>
      <c r="L108" s="171" t="s">
        <v>280</v>
      </c>
      <c r="M108" s="167" t="s">
        <v>253</v>
      </c>
      <c r="N108" s="167" t="s">
        <v>253</v>
      </c>
      <c r="O108" s="167" t="s">
        <v>254</v>
      </c>
      <c r="P108" s="167" t="s">
        <v>259</v>
      </c>
      <c r="Q108" s="167" t="s">
        <v>366</v>
      </c>
      <c r="R108" s="167" t="s">
        <v>259</v>
      </c>
      <c r="S108" s="171"/>
      <c r="T108" s="167" t="s">
        <v>315</v>
      </c>
      <c r="U108" s="167" t="s">
        <v>311</v>
      </c>
      <c r="V108" s="171"/>
      <c r="W108" s="189">
        <v>0</v>
      </c>
      <c r="X108" s="196" t="s">
        <v>595</v>
      </c>
    </row>
    <row r="109" spans="1:24" ht="38.75">
      <c r="A109" s="169">
        <v>4</v>
      </c>
      <c r="B109" s="172">
        <v>11</v>
      </c>
      <c r="C109" s="167" t="s">
        <v>256</v>
      </c>
      <c r="D109" s="167" t="s">
        <v>403</v>
      </c>
      <c r="E109" s="167" t="s">
        <v>317</v>
      </c>
      <c r="F109" s="167" t="s">
        <v>404</v>
      </c>
      <c r="G109" s="172">
        <v>1050</v>
      </c>
      <c r="H109" s="167" t="s">
        <v>251</v>
      </c>
      <c r="I109" s="167" t="s">
        <v>255</v>
      </c>
      <c r="J109" s="167" t="s">
        <v>405</v>
      </c>
      <c r="K109" s="167" t="s">
        <v>259</v>
      </c>
      <c r="L109" s="167" t="s">
        <v>270</v>
      </c>
      <c r="M109" s="167" t="s">
        <v>406</v>
      </c>
      <c r="N109" s="167" t="s">
        <v>253</v>
      </c>
      <c r="O109" s="167" t="s">
        <v>254</v>
      </c>
      <c r="P109" s="167" t="s">
        <v>310</v>
      </c>
      <c r="Q109" s="167" t="s">
        <v>263</v>
      </c>
      <c r="R109" s="171" t="s">
        <v>407</v>
      </c>
      <c r="S109" s="171"/>
      <c r="T109" s="171" t="s">
        <v>358</v>
      </c>
      <c r="U109" s="171"/>
      <c r="V109" s="171"/>
      <c r="W109" s="189">
        <v>281.56</v>
      </c>
      <c r="X109" s="195" t="s">
        <v>575</v>
      </c>
    </row>
    <row r="110" spans="1:24">
      <c r="A110" s="169">
        <v>4</v>
      </c>
      <c r="B110" s="172">
        <v>14</v>
      </c>
      <c r="C110" s="167" t="s">
        <v>256</v>
      </c>
      <c r="D110" s="167" t="s">
        <v>316</v>
      </c>
      <c r="E110" s="167" t="s">
        <v>317</v>
      </c>
      <c r="F110" s="167" t="s">
        <v>408</v>
      </c>
      <c r="G110" s="172">
        <v>900</v>
      </c>
      <c r="H110" s="171"/>
      <c r="I110" s="171"/>
      <c r="J110" s="171"/>
      <c r="K110" s="171"/>
      <c r="L110" s="171"/>
      <c r="M110" s="171"/>
      <c r="N110" s="171"/>
      <c r="O110" s="167" t="s">
        <v>262</v>
      </c>
      <c r="P110" s="171"/>
      <c r="Q110" s="171"/>
      <c r="R110" s="171"/>
      <c r="S110" s="171"/>
      <c r="T110" s="171"/>
      <c r="U110" s="171"/>
      <c r="V110" s="171"/>
      <c r="W110" s="189">
        <v>0</v>
      </c>
      <c r="X110" s="199" t="s">
        <v>596</v>
      </c>
    </row>
    <row r="111" spans="1:24">
      <c r="A111" s="169">
        <v>4</v>
      </c>
      <c r="B111" s="172">
        <v>15</v>
      </c>
      <c r="C111" s="167" t="s">
        <v>256</v>
      </c>
      <c r="D111" s="167" t="s">
        <v>316</v>
      </c>
      <c r="E111" s="167" t="s">
        <v>317</v>
      </c>
      <c r="F111" s="167" t="s">
        <v>408</v>
      </c>
      <c r="G111" s="172">
        <v>900</v>
      </c>
      <c r="H111" s="171"/>
      <c r="I111" s="171"/>
      <c r="J111" s="171"/>
      <c r="K111" s="171"/>
      <c r="L111" s="171"/>
      <c r="M111" s="171"/>
      <c r="N111" s="171"/>
      <c r="O111" s="167" t="s">
        <v>262</v>
      </c>
      <c r="P111" s="171"/>
      <c r="Q111" s="171"/>
      <c r="R111" s="171"/>
      <c r="S111" s="171"/>
      <c r="T111" s="171"/>
      <c r="U111" s="171"/>
      <c r="V111" s="171"/>
      <c r="W111" s="189">
        <v>0</v>
      </c>
      <c r="X111" s="199" t="s">
        <v>596</v>
      </c>
    </row>
    <row r="112" spans="1:24" ht="38.75">
      <c r="A112" s="169">
        <v>4</v>
      </c>
      <c r="B112" s="172">
        <v>16</v>
      </c>
      <c r="C112" s="167" t="s">
        <v>256</v>
      </c>
      <c r="D112" s="167" t="s">
        <v>409</v>
      </c>
      <c r="E112" s="167" t="s">
        <v>317</v>
      </c>
      <c r="F112" s="167" t="s">
        <v>410</v>
      </c>
      <c r="G112" s="167" t="s">
        <v>253</v>
      </c>
      <c r="H112" s="167" t="s">
        <v>251</v>
      </c>
      <c r="I112" s="167" t="s">
        <v>255</v>
      </c>
      <c r="J112" s="167" t="s">
        <v>390</v>
      </c>
      <c r="K112" s="167" t="s">
        <v>259</v>
      </c>
      <c r="L112" s="167" t="s">
        <v>390</v>
      </c>
      <c r="M112" s="172">
        <v>119</v>
      </c>
      <c r="N112" s="167" t="s">
        <v>253</v>
      </c>
      <c r="O112" s="167" t="s">
        <v>262</v>
      </c>
      <c r="P112" s="167" t="s">
        <v>259</v>
      </c>
      <c r="Q112" s="167" t="s">
        <v>263</v>
      </c>
      <c r="R112" s="167" t="s">
        <v>259</v>
      </c>
      <c r="S112" s="171"/>
      <c r="T112" s="171" t="s">
        <v>328</v>
      </c>
      <c r="U112" s="171"/>
      <c r="V112" s="171"/>
      <c r="W112" s="189">
        <v>388.95</v>
      </c>
      <c r="X112" s="196" t="s">
        <v>604</v>
      </c>
    </row>
    <row r="113" spans="1:24" ht="38.75">
      <c r="A113" s="169">
        <v>4</v>
      </c>
      <c r="B113" s="172">
        <v>17</v>
      </c>
      <c r="C113" s="167" t="s">
        <v>256</v>
      </c>
      <c r="D113" s="167" t="s">
        <v>322</v>
      </c>
      <c r="E113" s="167" t="s">
        <v>317</v>
      </c>
      <c r="F113" s="167" t="s">
        <v>323</v>
      </c>
      <c r="G113" s="167" t="s">
        <v>324</v>
      </c>
      <c r="H113" s="167" t="s">
        <v>251</v>
      </c>
      <c r="I113" s="167" t="s">
        <v>255</v>
      </c>
      <c r="J113" s="167" t="s">
        <v>347</v>
      </c>
      <c r="K113" s="167" t="s">
        <v>259</v>
      </c>
      <c r="L113" s="167" t="s">
        <v>325</v>
      </c>
      <c r="M113" s="172">
        <v>119</v>
      </c>
      <c r="N113" s="167" t="s">
        <v>253</v>
      </c>
      <c r="O113" s="167" t="s">
        <v>254</v>
      </c>
      <c r="P113" s="167" t="s">
        <v>259</v>
      </c>
      <c r="Q113" s="167" t="s">
        <v>326</v>
      </c>
      <c r="R113" s="167" t="s">
        <v>259</v>
      </c>
      <c r="S113" s="171"/>
      <c r="T113" s="167" t="s">
        <v>327</v>
      </c>
      <c r="U113" s="171"/>
      <c r="V113" s="171"/>
      <c r="W113" s="189">
        <v>0</v>
      </c>
      <c r="X113" s="196" t="s">
        <v>594</v>
      </c>
    </row>
    <row r="114" spans="1:24" ht="51.65">
      <c r="A114" s="169">
        <v>4</v>
      </c>
      <c r="B114" s="172">
        <v>18</v>
      </c>
      <c r="C114" s="167" t="s">
        <v>256</v>
      </c>
      <c r="D114" s="167" t="s">
        <v>397</v>
      </c>
      <c r="E114" s="167" t="s">
        <v>317</v>
      </c>
      <c r="F114" s="171" t="s">
        <v>398</v>
      </c>
      <c r="G114" s="167" t="s">
        <v>351</v>
      </c>
      <c r="H114" s="167" t="s">
        <v>251</v>
      </c>
      <c r="I114" s="167" t="s">
        <v>252</v>
      </c>
      <c r="J114" s="167" t="s">
        <v>399</v>
      </c>
      <c r="K114" s="167" t="s">
        <v>259</v>
      </c>
      <c r="L114" s="167" t="s">
        <v>270</v>
      </c>
      <c r="M114" s="172">
        <v>102</v>
      </c>
      <c r="N114" s="167" t="s">
        <v>253</v>
      </c>
      <c r="O114" s="167" t="s">
        <v>281</v>
      </c>
      <c r="P114" s="167" t="s">
        <v>400</v>
      </c>
      <c r="Q114" s="167" t="s">
        <v>263</v>
      </c>
      <c r="R114" s="167" t="s">
        <v>401</v>
      </c>
      <c r="S114" s="171"/>
      <c r="T114" s="167" t="s">
        <v>294</v>
      </c>
      <c r="U114" s="167" t="s">
        <v>311</v>
      </c>
      <c r="V114" s="171"/>
      <c r="W114" s="189">
        <v>1616.16</v>
      </c>
      <c r="X114" s="200" t="s">
        <v>607</v>
      </c>
    </row>
    <row r="115" spans="1:24" ht="38.75">
      <c r="A115" s="169">
        <v>4</v>
      </c>
      <c r="B115" s="172">
        <v>19</v>
      </c>
      <c r="C115" s="167" t="s">
        <v>256</v>
      </c>
      <c r="D115" s="167" t="s">
        <v>411</v>
      </c>
      <c r="E115" s="167" t="s">
        <v>257</v>
      </c>
      <c r="F115" s="167" t="s">
        <v>412</v>
      </c>
      <c r="G115" s="167" t="s">
        <v>253</v>
      </c>
      <c r="H115" s="167" t="s">
        <v>251</v>
      </c>
      <c r="I115" s="167" t="s">
        <v>252</v>
      </c>
      <c r="J115" s="167" t="s">
        <v>390</v>
      </c>
      <c r="K115" s="167" t="s">
        <v>259</v>
      </c>
      <c r="L115" s="167" t="s">
        <v>390</v>
      </c>
      <c r="M115" s="172">
        <v>119</v>
      </c>
      <c r="N115" s="167" t="s">
        <v>253</v>
      </c>
      <c r="O115" s="167" t="s">
        <v>262</v>
      </c>
      <c r="P115" s="167" t="s">
        <v>259</v>
      </c>
      <c r="Q115" s="167" t="s">
        <v>263</v>
      </c>
      <c r="R115" s="167" t="s">
        <v>259</v>
      </c>
      <c r="S115" s="171"/>
      <c r="T115" s="171" t="s">
        <v>328</v>
      </c>
      <c r="U115" s="171"/>
      <c r="V115" s="171"/>
      <c r="W115" s="189">
        <v>418.55</v>
      </c>
      <c r="X115" s="196" t="s">
        <v>604</v>
      </c>
    </row>
    <row r="116" spans="1:24" ht="38.75">
      <c r="A116" s="169">
        <v>4</v>
      </c>
      <c r="B116" s="172">
        <v>22</v>
      </c>
      <c r="C116" s="167" t="s">
        <v>256</v>
      </c>
      <c r="D116" s="167" t="s">
        <v>413</v>
      </c>
      <c r="E116" s="167" t="s">
        <v>414</v>
      </c>
      <c r="F116" s="167" t="s">
        <v>415</v>
      </c>
      <c r="G116" s="172">
        <v>825</v>
      </c>
      <c r="H116" s="167" t="s">
        <v>338</v>
      </c>
      <c r="I116" s="167" t="s">
        <v>255</v>
      </c>
      <c r="J116" s="167" t="s">
        <v>390</v>
      </c>
      <c r="K116" s="167" t="s">
        <v>259</v>
      </c>
      <c r="L116" s="167" t="s">
        <v>390</v>
      </c>
      <c r="M116" s="172">
        <v>102</v>
      </c>
      <c r="N116" s="167" t="s">
        <v>253</v>
      </c>
      <c r="O116" s="167" t="s">
        <v>259</v>
      </c>
      <c r="P116" s="167" t="s">
        <v>400</v>
      </c>
      <c r="Q116" s="167" t="s">
        <v>259</v>
      </c>
      <c r="R116" s="167" t="s">
        <v>259</v>
      </c>
      <c r="S116" s="171"/>
      <c r="T116" s="167" t="s">
        <v>416</v>
      </c>
      <c r="U116" s="167" t="s">
        <v>417</v>
      </c>
      <c r="V116" s="171"/>
      <c r="W116" s="189">
        <v>341.8</v>
      </c>
      <c r="X116" s="196" t="s">
        <v>573</v>
      </c>
    </row>
    <row r="117" spans="1:24" ht="25.85">
      <c r="A117" s="169">
        <v>4</v>
      </c>
      <c r="B117" s="172">
        <v>23</v>
      </c>
      <c r="C117" s="167" t="s">
        <v>256</v>
      </c>
      <c r="D117" s="167" t="s">
        <v>418</v>
      </c>
      <c r="E117" s="167" t="s">
        <v>414</v>
      </c>
      <c r="F117" s="167" t="s">
        <v>419</v>
      </c>
      <c r="G117" s="172">
        <v>825</v>
      </c>
      <c r="H117" s="167" t="s">
        <v>251</v>
      </c>
      <c r="I117" s="167" t="s">
        <v>255</v>
      </c>
      <c r="J117" s="167" t="s">
        <v>420</v>
      </c>
      <c r="K117" s="167" t="s">
        <v>259</v>
      </c>
      <c r="L117" s="167" t="s">
        <v>421</v>
      </c>
      <c r="M117" s="172">
        <v>102</v>
      </c>
      <c r="N117" s="167" t="s">
        <v>253</v>
      </c>
      <c r="O117" s="167" t="s">
        <v>259</v>
      </c>
      <c r="P117" s="167" t="s">
        <v>422</v>
      </c>
      <c r="Q117" s="167" t="s">
        <v>259</v>
      </c>
      <c r="R117" s="167" t="s">
        <v>259</v>
      </c>
      <c r="S117" s="171"/>
      <c r="T117" s="167" t="s">
        <v>259</v>
      </c>
      <c r="U117" s="167" t="s">
        <v>311</v>
      </c>
      <c r="V117" s="171"/>
      <c r="W117" s="189">
        <v>0</v>
      </c>
      <c r="X117" s="196" t="s">
        <v>603</v>
      </c>
    </row>
    <row r="118" spans="1:24" ht="38.75">
      <c r="A118" s="169">
        <v>4</v>
      </c>
      <c r="B118" s="172">
        <v>24</v>
      </c>
      <c r="C118" s="167" t="s">
        <v>256</v>
      </c>
      <c r="D118" s="167" t="s">
        <v>423</v>
      </c>
      <c r="E118" s="167" t="s">
        <v>414</v>
      </c>
      <c r="F118" s="167" t="s">
        <v>424</v>
      </c>
      <c r="G118" s="172">
        <v>750</v>
      </c>
      <c r="H118" s="167" t="s">
        <v>251</v>
      </c>
      <c r="I118" s="167" t="s">
        <v>255</v>
      </c>
      <c r="J118" s="167" t="s">
        <v>421</v>
      </c>
      <c r="K118" s="167" t="s">
        <v>259</v>
      </c>
      <c r="L118" s="167" t="s">
        <v>421</v>
      </c>
      <c r="M118" s="167" t="s">
        <v>253</v>
      </c>
      <c r="N118" s="167" t="s">
        <v>253</v>
      </c>
      <c r="O118" s="167" t="s">
        <v>259</v>
      </c>
      <c r="P118" s="167" t="s">
        <v>425</v>
      </c>
      <c r="Q118" s="167" t="s">
        <v>344</v>
      </c>
      <c r="R118" s="167" t="s">
        <v>259</v>
      </c>
      <c r="S118" s="171"/>
      <c r="T118" s="167" t="s">
        <v>259</v>
      </c>
      <c r="U118" s="167" t="s">
        <v>311</v>
      </c>
      <c r="V118" s="171"/>
      <c r="W118" s="189">
        <v>0</v>
      </c>
      <c r="X118" s="196" t="s">
        <v>603</v>
      </c>
    </row>
    <row r="119" spans="1:24" ht="38.75">
      <c r="A119" s="169">
        <v>4</v>
      </c>
      <c r="B119" s="172">
        <v>25</v>
      </c>
      <c r="C119" s="167" t="s">
        <v>256</v>
      </c>
      <c r="D119" s="167" t="s">
        <v>423</v>
      </c>
      <c r="E119" s="167" t="s">
        <v>414</v>
      </c>
      <c r="F119" s="167" t="s">
        <v>424</v>
      </c>
      <c r="G119" s="172">
        <v>750</v>
      </c>
      <c r="H119" s="167" t="s">
        <v>251</v>
      </c>
      <c r="I119" s="167" t="s">
        <v>255</v>
      </c>
      <c r="J119" s="167" t="s">
        <v>421</v>
      </c>
      <c r="K119" s="167" t="s">
        <v>259</v>
      </c>
      <c r="L119" s="167" t="s">
        <v>421</v>
      </c>
      <c r="M119" s="167" t="s">
        <v>253</v>
      </c>
      <c r="N119" s="167" t="s">
        <v>253</v>
      </c>
      <c r="O119" s="167" t="s">
        <v>259</v>
      </c>
      <c r="P119" s="167" t="s">
        <v>425</v>
      </c>
      <c r="Q119" s="167" t="s">
        <v>344</v>
      </c>
      <c r="R119" s="167" t="s">
        <v>259</v>
      </c>
      <c r="S119" s="171"/>
      <c r="T119" s="167" t="s">
        <v>259</v>
      </c>
      <c r="U119" s="167" t="s">
        <v>311</v>
      </c>
      <c r="V119" s="171"/>
      <c r="W119" s="189">
        <v>0</v>
      </c>
      <c r="X119" s="196" t="s">
        <v>603</v>
      </c>
    </row>
    <row r="120" spans="1:24" ht="38.75">
      <c r="A120" s="169">
        <v>4</v>
      </c>
      <c r="B120" s="172">
        <v>26</v>
      </c>
      <c r="C120" s="167" t="s">
        <v>256</v>
      </c>
      <c r="D120" s="167" t="s">
        <v>423</v>
      </c>
      <c r="E120" s="167" t="s">
        <v>414</v>
      </c>
      <c r="F120" s="167" t="s">
        <v>424</v>
      </c>
      <c r="G120" s="172">
        <v>750</v>
      </c>
      <c r="H120" s="167" t="s">
        <v>251</v>
      </c>
      <c r="I120" s="167" t="s">
        <v>255</v>
      </c>
      <c r="J120" s="167" t="s">
        <v>421</v>
      </c>
      <c r="K120" s="167" t="s">
        <v>259</v>
      </c>
      <c r="L120" s="167" t="s">
        <v>421</v>
      </c>
      <c r="M120" s="167" t="s">
        <v>253</v>
      </c>
      <c r="N120" s="167" t="s">
        <v>253</v>
      </c>
      <c r="O120" s="167" t="s">
        <v>259</v>
      </c>
      <c r="P120" s="167" t="s">
        <v>425</v>
      </c>
      <c r="Q120" s="167" t="s">
        <v>344</v>
      </c>
      <c r="R120" s="167" t="s">
        <v>259</v>
      </c>
      <c r="S120" s="171"/>
      <c r="T120" s="167" t="s">
        <v>259</v>
      </c>
      <c r="U120" s="167" t="s">
        <v>311</v>
      </c>
      <c r="V120" s="171"/>
      <c r="W120" s="189">
        <v>0</v>
      </c>
      <c r="X120" s="196" t="s">
        <v>603</v>
      </c>
    </row>
    <row r="121" spans="1:24" ht="38.75">
      <c r="A121" s="169">
        <v>4</v>
      </c>
      <c r="B121" s="172">
        <v>27</v>
      </c>
      <c r="C121" s="167" t="s">
        <v>256</v>
      </c>
      <c r="D121" s="167" t="s">
        <v>426</v>
      </c>
      <c r="E121" s="167" t="s">
        <v>414</v>
      </c>
      <c r="F121" s="167" t="s">
        <v>427</v>
      </c>
      <c r="G121" s="167" t="s">
        <v>253</v>
      </c>
      <c r="H121" s="167" t="s">
        <v>251</v>
      </c>
      <c r="I121" s="167" t="s">
        <v>252</v>
      </c>
      <c r="J121" s="167" t="s">
        <v>421</v>
      </c>
      <c r="K121" s="167" t="s">
        <v>259</v>
      </c>
      <c r="L121" s="167" t="s">
        <v>421</v>
      </c>
      <c r="M121" s="172">
        <v>119</v>
      </c>
      <c r="N121" s="167" t="s">
        <v>253</v>
      </c>
      <c r="O121" s="167" t="s">
        <v>262</v>
      </c>
      <c r="P121" s="167" t="s">
        <v>259</v>
      </c>
      <c r="Q121" s="167" t="s">
        <v>263</v>
      </c>
      <c r="R121" s="167" t="s">
        <v>259</v>
      </c>
      <c r="S121" s="171"/>
      <c r="T121" s="171" t="s">
        <v>328</v>
      </c>
      <c r="U121" s="167" t="s">
        <v>311</v>
      </c>
      <c r="V121" s="171"/>
      <c r="W121" s="189">
        <v>0</v>
      </c>
      <c r="X121" s="196" t="s">
        <v>603</v>
      </c>
    </row>
    <row r="122" spans="1:24" ht="38.75">
      <c r="A122" s="169">
        <v>4</v>
      </c>
      <c r="B122" s="172">
        <v>28</v>
      </c>
      <c r="C122" s="167" t="s">
        <v>256</v>
      </c>
      <c r="D122" s="167" t="s">
        <v>423</v>
      </c>
      <c r="E122" s="167" t="s">
        <v>414</v>
      </c>
      <c r="F122" s="167" t="s">
        <v>424</v>
      </c>
      <c r="G122" s="172">
        <v>750</v>
      </c>
      <c r="H122" s="167" t="s">
        <v>251</v>
      </c>
      <c r="I122" s="167" t="s">
        <v>255</v>
      </c>
      <c r="J122" s="167" t="s">
        <v>421</v>
      </c>
      <c r="K122" s="167" t="s">
        <v>259</v>
      </c>
      <c r="L122" s="167" t="s">
        <v>421</v>
      </c>
      <c r="M122" s="167" t="s">
        <v>253</v>
      </c>
      <c r="N122" s="167" t="s">
        <v>253</v>
      </c>
      <c r="O122" s="167" t="s">
        <v>259</v>
      </c>
      <c r="P122" s="167" t="s">
        <v>425</v>
      </c>
      <c r="Q122" s="167" t="s">
        <v>344</v>
      </c>
      <c r="R122" s="167" t="s">
        <v>259</v>
      </c>
      <c r="S122" s="171"/>
      <c r="T122" s="167" t="s">
        <v>259</v>
      </c>
      <c r="U122" s="167" t="s">
        <v>311</v>
      </c>
      <c r="V122" s="171"/>
      <c r="W122" s="189">
        <v>0</v>
      </c>
      <c r="X122" s="196" t="s">
        <v>603</v>
      </c>
    </row>
    <row r="123" spans="1:24" ht="38.75">
      <c r="A123" s="169">
        <v>4</v>
      </c>
      <c r="B123" s="172">
        <v>29</v>
      </c>
      <c r="C123" s="167" t="s">
        <v>256</v>
      </c>
      <c r="D123" s="167" t="s">
        <v>423</v>
      </c>
      <c r="E123" s="167" t="s">
        <v>414</v>
      </c>
      <c r="F123" s="167" t="s">
        <v>424</v>
      </c>
      <c r="G123" s="172">
        <v>750</v>
      </c>
      <c r="H123" s="167" t="s">
        <v>251</v>
      </c>
      <c r="I123" s="167" t="s">
        <v>255</v>
      </c>
      <c r="J123" s="167" t="s">
        <v>421</v>
      </c>
      <c r="K123" s="167" t="s">
        <v>259</v>
      </c>
      <c r="L123" s="167" t="s">
        <v>421</v>
      </c>
      <c r="M123" s="167" t="s">
        <v>253</v>
      </c>
      <c r="N123" s="167" t="s">
        <v>253</v>
      </c>
      <c r="O123" s="167" t="s">
        <v>259</v>
      </c>
      <c r="P123" s="167" t="s">
        <v>425</v>
      </c>
      <c r="Q123" s="167" t="s">
        <v>344</v>
      </c>
      <c r="R123" s="167" t="s">
        <v>259</v>
      </c>
      <c r="S123" s="171"/>
      <c r="T123" s="167" t="s">
        <v>259</v>
      </c>
      <c r="U123" s="167" t="s">
        <v>311</v>
      </c>
      <c r="V123" s="171"/>
      <c r="W123" s="189">
        <v>0</v>
      </c>
      <c r="X123" s="196" t="s">
        <v>603</v>
      </c>
    </row>
    <row r="124" spans="1:24" ht="38.75">
      <c r="A124" s="169">
        <v>4</v>
      </c>
      <c r="B124" s="172">
        <v>30</v>
      </c>
      <c r="C124" s="167" t="s">
        <v>256</v>
      </c>
      <c r="D124" s="167" t="s">
        <v>423</v>
      </c>
      <c r="E124" s="167" t="s">
        <v>414</v>
      </c>
      <c r="F124" s="167" t="s">
        <v>424</v>
      </c>
      <c r="G124" s="172">
        <v>750</v>
      </c>
      <c r="H124" s="167" t="s">
        <v>251</v>
      </c>
      <c r="I124" s="167" t="s">
        <v>255</v>
      </c>
      <c r="J124" s="167" t="s">
        <v>421</v>
      </c>
      <c r="K124" s="167" t="s">
        <v>259</v>
      </c>
      <c r="L124" s="167" t="s">
        <v>421</v>
      </c>
      <c r="M124" s="167" t="s">
        <v>253</v>
      </c>
      <c r="N124" s="167" t="s">
        <v>253</v>
      </c>
      <c r="O124" s="167" t="s">
        <v>259</v>
      </c>
      <c r="P124" s="167" t="s">
        <v>425</v>
      </c>
      <c r="Q124" s="167" t="s">
        <v>344</v>
      </c>
      <c r="R124" s="167" t="s">
        <v>259</v>
      </c>
      <c r="S124" s="171"/>
      <c r="T124" s="167" t="s">
        <v>259</v>
      </c>
      <c r="U124" s="167" t="s">
        <v>311</v>
      </c>
      <c r="V124" s="171"/>
      <c r="W124" s="189">
        <v>0</v>
      </c>
      <c r="X124" s="196" t="s">
        <v>603</v>
      </c>
    </row>
    <row r="125" spans="1:24" ht="38.75">
      <c r="A125" s="169">
        <v>4</v>
      </c>
      <c r="B125" s="172">
        <v>31</v>
      </c>
      <c r="C125" s="167" t="s">
        <v>256</v>
      </c>
      <c r="D125" s="167" t="s">
        <v>423</v>
      </c>
      <c r="E125" s="167" t="s">
        <v>414</v>
      </c>
      <c r="F125" s="167" t="s">
        <v>424</v>
      </c>
      <c r="G125" s="172">
        <v>750</v>
      </c>
      <c r="H125" s="167" t="s">
        <v>251</v>
      </c>
      <c r="I125" s="167" t="s">
        <v>255</v>
      </c>
      <c r="J125" s="167" t="s">
        <v>421</v>
      </c>
      <c r="K125" s="167" t="s">
        <v>259</v>
      </c>
      <c r="L125" s="167" t="s">
        <v>421</v>
      </c>
      <c r="M125" s="167" t="s">
        <v>253</v>
      </c>
      <c r="N125" s="167" t="s">
        <v>253</v>
      </c>
      <c r="O125" s="167" t="s">
        <v>259</v>
      </c>
      <c r="P125" s="167" t="s">
        <v>425</v>
      </c>
      <c r="Q125" s="167" t="s">
        <v>344</v>
      </c>
      <c r="R125" s="167" t="s">
        <v>259</v>
      </c>
      <c r="S125" s="171"/>
      <c r="T125" s="167" t="s">
        <v>259</v>
      </c>
      <c r="U125" s="167" t="s">
        <v>311</v>
      </c>
      <c r="V125" s="171"/>
      <c r="W125" s="189">
        <v>0</v>
      </c>
      <c r="X125" s="196" t="s">
        <v>603</v>
      </c>
    </row>
    <row r="126" spans="1:24" ht="51.65">
      <c r="A126" s="169">
        <v>4</v>
      </c>
      <c r="B126" s="172">
        <v>32</v>
      </c>
      <c r="C126" s="167" t="s">
        <v>256</v>
      </c>
      <c r="D126" s="167" t="s">
        <v>266</v>
      </c>
      <c r="E126" s="167" t="s">
        <v>356</v>
      </c>
      <c r="F126" s="167" t="s">
        <v>388</v>
      </c>
      <c r="G126" s="167" t="s">
        <v>351</v>
      </c>
      <c r="H126" s="167" t="s">
        <v>338</v>
      </c>
      <c r="I126" s="167" t="s">
        <v>255</v>
      </c>
      <c r="J126" s="167" t="s">
        <v>389</v>
      </c>
      <c r="K126" s="167" t="s">
        <v>290</v>
      </c>
      <c r="L126" s="167" t="s">
        <v>390</v>
      </c>
      <c r="M126" s="172">
        <v>102</v>
      </c>
      <c r="N126" s="167" t="s">
        <v>253</v>
      </c>
      <c r="O126" s="167" t="s">
        <v>254</v>
      </c>
      <c r="P126" s="167" t="s">
        <v>310</v>
      </c>
      <c r="Q126" s="167" t="s">
        <v>259</v>
      </c>
      <c r="R126" s="167" t="s">
        <v>391</v>
      </c>
      <c r="S126" s="171"/>
      <c r="T126" s="167" t="s">
        <v>294</v>
      </c>
      <c r="U126" s="167" t="s">
        <v>417</v>
      </c>
      <c r="V126" s="171"/>
      <c r="W126" s="189">
        <v>1643.97</v>
      </c>
      <c r="X126" s="195" t="s">
        <v>609</v>
      </c>
    </row>
    <row r="127" spans="1:24" ht="38.75">
      <c r="A127" s="169">
        <v>4</v>
      </c>
      <c r="B127" s="172">
        <v>33</v>
      </c>
      <c r="C127" s="167" t="s">
        <v>256</v>
      </c>
      <c r="D127" s="167" t="s">
        <v>426</v>
      </c>
      <c r="E127" s="167" t="s">
        <v>414</v>
      </c>
      <c r="F127" s="167" t="s">
        <v>427</v>
      </c>
      <c r="G127" s="167" t="s">
        <v>253</v>
      </c>
      <c r="H127" s="167" t="s">
        <v>251</v>
      </c>
      <c r="I127" s="167" t="s">
        <v>252</v>
      </c>
      <c r="J127" s="167" t="s">
        <v>421</v>
      </c>
      <c r="K127" s="167" t="s">
        <v>259</v>
      </c>
      <c r="L127" s="167" t="s">
        <v>421</v>
      </c>
      <c r="M127" s="172">
        <v>119</v>
      </c>
      <c r="N127" s="167" t="s">
        <v>253</v>
      </c>
      <c r="O127" s="167" t="s">
        <v>262</v>
      </c>
      <c r="P127" s="167" t="s">
        <v>259</v>
      </c>
      <c r="Q127" s="167" t="s">
        <v>263</v>
      </c>
      <c r="R127" s="167" t="s">
        <v>259</v>
      </c>
      <c r="S127" s="171"/>
      <c r="T127" s="171" t="s">
        <v>328</v>
      </c>
      <c r="U127" s="167" t="s">
        <v>311</v>
      </c>
      <c r="V127" s="171"/>
      <c r="W127" s="189">
        <v>0</v>
      </c>
      <c r="X127" s="196" t="s">
        <v>603</v>
      </c>
    </row>
    <row r="128" spans="1:24" ht="38.75">
      <c r="A128" s="169">
        <v>4</v>
      </c>
      <c r="B128" s="172">
        <v>34</v>
      </c>
      <c r="C128" s="167" t="s">
        <v>256</v>
      </c>
      <c r="D128" s="167" t="s">
        <v>413</v>
      </c>
      <c r="E128" s="167" t="s">
        <v>414</v>
      </c>
      <c r="F128" s="167" t="s">
        <v>428</v>
      </c>
      <c r="G128" s="172">
        <v>825</v>
      </c>
      <c r="H128" s="167" t="s">
        <v>338</v>
      </c>
      <c r="I128" s="167" t="s">
        <v>255</v>
      </c>
      <c r="J128" s="167" t="s">
        <v>390</v>
      </c>
      <c r="K128" s="167" t="s">
        <v>259</v>
      </c>
      <c r="L128" s="167" t="s">
        <v>390</v>
      </c>
      <c r="M128" s="172">
        <v>102</v>
      </c>
      <c r="N128" s="167" t="s">
        <v>253</v>
      </c>
      <c r="O128" s="167" t="s">
        <v>259</v>
      </c>
      <c r="P128" s="167" t="s">
        <v>400</v>
      </c>
      <c r="Q128" s="167" t="s">
        <v>259</v>
      </c>
      <c r="R128" s="167" t="s">
        <v>259</v>
      </c>
      <c r="S128" s="171"/>
      <c r="T128" s="167" t="s">
        <v>416</v>
      </c>
      <c r="U128" s="167" t="s">
        <v>417</v>
      </c>
      <c r="V128" s="171"/>
      <c r="W128" s="189">
        <v>341.8</v>
      </c>
      <c r="X128" s="196" t="s">
        <v>573</v>
      </c>
    </row>
    <row r="129" spans="1:24" ht="25.85">
      <c r="A129" s="169">
        <v>4</v>
      </c>
      <c r="B129" s="172">
        <v>35</v>
      </c>
      <c r="C129" s="167" t="s">
        <v>256</v>
      </c>
      <c r="D129" s="167" t="s">
        <v>429</v>
      </c>
      <c r="E129" s="167" t="s">
        <v>414</v>
      </c>
      <c r="F129" s="167" t="s">
        <v>430</v>
      </c>
      <c r="G129" s="172">
        <v>825</v>
      </c>
      <c r="H129" s="167" t="s">
        <v>251</v>
      </c>
      <c r="I129" s="167" t="s">
        <v>255</v>
      </c>
      <c r="J129" s="167" t="s">
        <v>420</v>
      </c>
      <c r="K129" s="167" t="s">
        <v>259</v>
      </c>
      <c r="L129" s="167" t="s">
        <v>421</v>
      </c>
      <c r="M129" s="172">
        <v>102</v>
      </c>
      <c r="N129" s="167" t="s">
        <v>253</v>
      </c>
      <c r="O129" s="167" t="s">
        <v>259</v>
      </c>
      <c r="P129" s="167" t="s">
        <v>422</v>
      </c>
      <c r="Q129" s="167" t="s">
        <v>259</v>
      </c>
      <c r="R129" s="167" t="s">
        <v>259</v>
      </c>
      <c r="S129" s="171"/>
      <c r="T129" s="167" t="s">
        <v>259</v>
      </c>
      <c r="U129" s="167" t="s">
        <v>311</v>
      </c>
      <c r="V129" s="171"/>
      <c r="W129" s="189">
        <v>0</v>
      </c>
      <c r="X129" s="196" t="s">
        <v>605</v>
      </c>
    </row>
    <row r="130" spans="1:24" ht="38.75">
      <c r="A130" s="169">
        <v>4</v>
      </c>
      <c r="B130" s="172">
        <v>36</v>
      </c>
      <c r="C130" s="167" t="s">
        <v>256</v>
      </c>
      <c r="D130" s="167" t="s">
        <v>423</v>
      </c>
      <c r="E130" s="167" t="s">
        <v>414</v>
      </c>
      <c r="F130" s="167" t="s">
        <v>431</v>
      </c>
      <c r="G130" s="172">
        <v>750</v>
      </c>
      <c r="H130" s="167" t="s">
        <v>251</v>
      </c>
      <c r="I130" s="167" t="s">
        <v>255</v>
      </c>
      <c r="J130" s="167" t="s">
        <v>421</v>
      </c>
      <c r="K130" s="167" t="s">
        <v>259</v>
      </c>
      <c r="L130" s="167" t="s">
        <v>421</v>
      </c>
      <c r="M130" s="167" t="s">
        <v>253</v>
      </c>
      <c r="N130" s="167" t="s">
        <v>253</v>
      </c>
      <c r="O130" s="167" t="s">
        <v>259</v>
      </c>
      <c r="P130" s="167" t="s">
        <v>425</v>
      </c>
      <c r="Q130" s="167" t="s">
        <v>344</v>
      </c>
      <c r="R130" s="167" t="s">
        <v>259</v>
      </c>
      <c r="S130" s="171"/>
      <c r="T130" s="167" t="s">
        <v>259</v>
      </c>
      <c r="U130" s="167" t="s">
        <v>311</v>
      </c>
      <c r="V130" s="171"/>
      <c r="W130" s="189">
        <v>0</v>
      </c>
      <c r="X130" s="196" t="s">
        <v>603</v>
      </c>
    </row>
    <row r="131" spans="1:24" ht="38.75">
      <c r="A131" s="169">
        <v>4</v>
      </c>
      <c r="B131" s="172">
        <v>37</v>
      </c>
      <c r="C131" s="167" t="s">
        <v>256</v>
      </c>
      <c r="D131" s="167" t="s">
        <v>423</v>
      </c>
      <c r="E131" s="167" t="s">
        <v>414</v>
      </c>
      <c r="F131" s="167" t="s">
        <v>431</v>
      </c>
      <c r="G131" s="172">
        <v>750</v>
      </c>
      <c r="H131" s="167" t="s">
        <v>251</v>
      </c>
      <c r="I131" s="167" t="s">
        <v>255</v>
      </c>
      <c r="J131" s="167" t="s">
        <v>421</v>
      </c>
      <c r="K131" s="167" t="s">
        <v>259</v>
      </c>
      <c r="L131" s="167" t="s">
        <v>421</v>
      </c>
      <c r="M131" s="167" t="s">
        <v>253</v>
      </c>
      <c r="N131" s="167" t="s">
        <v>253</v>
      </c>
      <c r="O131" s="167" t="s">
        <v>259</v>
      </c>
      <c r="P131" s="167" t="s">
        <v>425</v>
      </c>
      <c r="Q131" s="167" t="s">
        <v>344</v>
      </c>
      <c r="R131" s="167" t="s">
        <v>259</v>
      </c>
      <c r="S131" s="171"/>
      <c r="T131" s="167" t="s">
        <v>259</v>
      </c>
      <c r="U131" s="167" t="s">
        <v>311</v>
      </c>
      <c r="V131" s="171"/>
      <c r="W131" s="189">
        <v>0</v>
      </c>
      <c r="X131" s="196" t="s">
        <v>603</v>
      </c>
    </row>
    <row r="132" spans="1:24" ht="38.75">
      <c r="A132" s="169">
        <v>4</v>
      </c>
      <c r="B132" s="172">
        <v>38</v>
      </c>
      <c r="C132" s="167" t="s">
        <v>256</v>
      </c>
      <c r="D132" s="167" t="s">
        <v>423</v>
      </c>
      <c r="E132" s="167" t="s">
        <v>414</v>
      </c>
      <c r="F132" s="167" t="s">
        <v>431</v>
      </c>
      <c r="G132" s="172">
        <v>750</v>
      </c>
      <c r="H132" s="167" t="s">
        <v>251</v>
      </c>
      <c r="I132" s="167" t="s">
        <v>255</v>
      </c>
      <c r="J132" s="167" t="s">
        <v>421</v>
      </c>
      <c r="K132" s="167" t="s">
        <v>259</v>
      </c>
      <c r="L132" s="167" t="s">
        <v>421</v>
      </c>
      <c r="M132" s="167" t="s">
        <v>253</v>
      </c>
      <c r="N132" s="167" t="s">
        <v>253</v>
      </c>
      <c r="O132" s="167" t="s">
        <v>259</v>
      </c>
      <c r="P132" s="167" t="s">
        <v>425</v>
      </c>
      <c r="Q132" s="167" t="s">
        <v>344</v>
      </c>
      <c r="R132" s="167" t="s">
        <v>259</v>
      </c>
      <c r="S132" s="171"/>
      <c r="T132" s="167" t="s">
        <v>259</v>
      </c>
      <c r="U132" s="167" t="s">
        <v>311</v>
      </c>
      <c r="V132" s="171"/>
      <c r="W132" s="189">
        <v>0</v>
      </c>
      <c r="X132" s="196" t="s">
        <v>603</v>
      </c>
    </row>
    <row r="133" spans="1:24" ht="38.75">
      <c r="A133" s="169">
        <v>4</v>
      </c>
      <c r="B133" s="172">
        <v>39</v>
      </c>
      <c r="C133" s="167" t="s">
        <v>256</v>
      </c>
      <c r="D133" s="167" t="s">
        <v>423</v>
      </c>
      <c r="E133" s="167" t="s">
        <v>414</v>
      </c>
      <c r="F133" s="167" t="s">
        <v>431</v>
      </c>
      <c r="G133" s="172">
        <v>750</v>
      </c>
      <c r="H133" s="167" t="s">
        <v>251</v>
      </c>
      <c r="I133" s="167" t="s">
        <v>255</v>
      </c>
      <c r="J133" s="167" t="s">
        <v>421</v>
      </c>
      <c r="K133" s="167" t="s">
        <v>259</v>
      </c>
      <c r="L133" s="167" t="s">
        <v>421</v>
      </c>
      <c r="M133" s="167" t="s">
        <v>253</v>
      </c>
      <c r="N133" s="167" t="s">
        <v>253</v>
      </c>
      <c r="O133" s="167" t="s">
        <v>259</v>
      </c>
      <c r="P133" s="167" t="s">
        <v>425</v>
      </c>
      <c r="Q133" s="167" t="s">
        <v>344</v>
      </c>
      <c r="R133" s="167" t="s">
        <v>259</v>
      </c>
      <c r="S133" s="171"/>
      <c r="T133" s="167" t="s">
        <v>259</v>
      </c>
      <c r="U133" s="167" t="s">
        <v>311</v>
      </c>
      <c r="V133" s="171"/>
      <c r="W133" s="189">
        <v>0</v>
      </c>
      <c r="X133" s="196" t="s">
        <v>603</v>
      </c>
    </row>
    <row r="134" spans="1:24" ht="38.75">
      <c r="A134" s="169">
        <v>4</v>
      </c>
      <c r="B134" s="172">
        <v>40</v>
      </c>
      <c r="C134" s="167" t="s">
        <v>256</v>
      </c>
      <c r="D134" s="167" t="s">
        <v>423</v>
      </c>
      <c r="E134" s="167" t="s">
        <v>414</v>
      </c>
      <c r="F134" s="167" t="s">
        <v>431</v>
      </c>
      <c r="G134" s="172">
        <v>750</v>
      </c>
      <c r="H134" s="167" t="s">
        <v>251</v>
      </c>
      <c r="I134" s="167" t="s">
        <v>255</v>
      </c>
      <c r="J134" s="167" t="s">
        <v>421</v>
      </c>
      <c r="K134" s="167" t="s">
        <v>259</v>
      </c>
      <c r="L134" s="167" t="s">
        <v>421</v>
      </c>
      <c r="M134" s="167" t="s">
        <v>253</v>
      </c>
      <c r="N134" s="167" t="s">
        <v>253</v>
      </c>
      <c r="O134" s="167" t="s">
        <v>259</v>
      </c>
      <c r="P134" s="167" t="s">
        <v>425</v>
      </c>
      <c r="Q134" s="167" t="s">
        <v>344</v>
      </c>
      <c r="R134" s="167" t="s">
        <v>259</v>
      </c>
      <c r="S134" s="171"/>
      <c r="T134" s="167" t="s">
        <v>259</v>
      </c>
      <c r="U134" s="167" t="s">
        <v>311</v>
      </c>
      <c r="V134" s="171"/>
      <c r="W134" s="189">
        <v>0</v>
      </c>
      <c r="X134" s="196" t="s">
        <v>603</v>
      </c>
    </row>
    <row r="135" spans="1:24" ht="38.75">
      <c r="A135" s="169">
        <v>4</v>
      </c>
      <c r="B135" s="172">
        <v>41</v>
      </c>
      <c r="C135" s="167" t="s">
        <v>256</v>
      </c>
      <c r="D135" s="167" t="s">
        <v>423</v>
      </c>
      <c r="E135" s="167" t="s">
        <v>414</v>
      </c>
      <c r="F135" s="167" t="s">
        <v>431</v>
      </c>
      <c r="G135" s="172">
        <v>750</v>
      </c>
      <c r="H135" s="167" t="s">
        <v>251</v>
      </c>
      <c r="I135" s="167" t="s">
        <v>255</v>
      </c>
      <c r="J135" s="167" t="s">
        <v>421</v>
      </c>
      <c r="K135" s="167" t="s">
        <v>259</v>
      </c>
      <c r="L135" s="167" t="s">
        <v>421</v>
      </c>
      <c r="M135" s="167" t="s">
        <v>253</v>
      </c>
      <c r="N135" s="167" t="s">
        <v>253</v>
      </c>
      <c r="O135" s="167" t="s">
        <v>259</v>
      </c>
      <c r="P135" s="167" t="s">
        <v>425</v>
      </c>
      <c r="Q135" s="167" t="s">
        <v>344</v>
      </c>
      <c r="R135" s="167" t="s">
        <v>259</v>
      </c>
      <c r="S135" s="171"/>
      <c r="T135" s="167" t="s">
        <v>259</v>
      </c>
      <c r="U135" s="167" t="s">
        <v>311</v>
      </c>
      <c r="V135" s="171"/>
      <c r="W135" s="189">
        <v>0</v>
      </c>
      <c r="X135" s="196" t="s">
        <v>603</v>
      </c>
    </row>
    <row r="136" spans="1:24" ht="38.75">
      <c r="A136" s="169">
        <v>4</v>
      </c>
      <c r="B136" s="172">
        <v>42</v>
      </c>
      <c r="C136" s="167" t="s">
        <v>256</v>
      </c>
      <c r="D136" s="167" t="s">
        <v>423</v>
      </c>
      <c r="E136" s="167" t="s">
        <v>414</v>
      </c>
      <c r="F136" s="167" t="s">
        <v>431</v>
      </c>
      <c r="G136" s="172">
        <v>750</v>
      </c>
      <c r="H136" s="167" t="s">
        <v>251</v>
      </c>
      <c r="I136" s="167" t="s">
        <v>255</v>
      </c>
      <c r="J136" s="167" t="s">
        <v>421</v>
      </c>
      <c r="K136" s="167" t="s">
        <v>259</v>
      </c>
      <c r="L136" s="167" t="s">
        <v>421</v>
      </c>
      <c r="M136" s="167" t="s">
        <v>253</v>
      </c>
      <c r="N136" s="167" t="s">
        <v>253</v>
      </c>
      <c r="O136" s="167" t="s">
        <v>259</v>
      </c>
      <c r="P136" s="167" t="s">
        <v>425</v>
      </c>
      <c r="Q136" s="167" t="s">
        <v>344</v>
      </c>
      <c r="R136" s="167" t="s">
        <v>259</v>
      </c>
      <c r="S136" s="171"/>
      <c r="T136" s="167" t="s">
        <v>259</v>
      </c>
      <c r="U136" s="167" t="s">
        <v>311</v>
      </c>
      <c r="V136" s="171"/>
      <c r="W136" s="189">
        <v>0</v>
      </c>
      <c r="X136" s="196" t="s">
        <v>603</v>
      </c>
    </row>
    <row r="137" spans="1:24" ht="38.75">
      <c r="A137" s="169">
        <v>4</v>
      </c>
      <c r="B137" s="172">
        <v>43</v>
      </c>
      <c r="C137" s="167" t="s">
        <v>256</v>
      </c>
      <c r="D137" s="167" t="s">
        <v>409</v>
      </c>
      <c r="E137" s="167" t="s">
        <v>356</v>
      </c>
      <c r="F137" s="167" t="s">
        <v>432</v>
      </c>
      <c r="G137" s="167" t="s">
        <v>253</v>
      </c>
      <c r="H137" s="167" t="s">
        <v>251</v>
      </c>
      <c r="I137" s="167" t="s">
        <v>255</v>
      </c>
      <c r="J137" s="167" t="s">
        <v>390</v>
      </c>
      <c r="K137" s="167" t="s">
        <v>259</v>
      </c>
      <c r="L137" s="167" t="s">
        <v>390</v>
      </c>
      <c r="M137" s="172">
        <v>102</v>
      </c>
      <c r="N137" s="167" t="s">
        <v>253</v>
      </c>
      <c r="O137" s="194" t="s">
        <v>634</v>
      </c>
      <c r="P137" s="167" t="s">
        <v>259</v>
      </c>
      <c r="Q137" s="167" t="s">
        <v>263</v>
      </c>
      <c r="R137" s="167" t="s">
        <v>259</v>
      </c>
      <c r="S137" s="171"/>
      <c r="T137" s="171" t="s">
        <v>328</v>
      </c>
      <c r="U137" s="171" t="s">
        <v>433</v>
      </c>
      <c r="V137" s="171"/>
      <c r="W137" s="188">
        <v>317.17</v>
      </c>
      <c r="X137" s="196" t="s">
        <v>604</v>
      </c>
    </row>
    <row r="138" spans="1:24" ht="38.75">
      <c r="A138" s="169">
        <v>4</v>
      </c>
      <c r="B138" s="172">
        <v>44</v>
      </c>
      <c r="C138" s="167" t="s">
        <v>256</v>
      </c>
      <c r="D138" s="167" t="s">
        <v>409</v>
      </c>
      <c r="E138" s="167" t="s">
        <v>356</v>
      </c>
      <c r="F138" s="167" t="s">
        <v>432</v>
      </c>
      <c r="G138" s="167" t="s">
        <v>253</v>
      </c>
      <c r="H138" s="167" t="s">
        <v>251</v>
      </c>
      <c r="I138" s="167" t="s">
        <v>255</v>
      </c>
      <c r="J138" s="167" t="s">
        <v>390</v>
      </c>
      <c r="K138" s="167" t="s">
        <v>259</v>
      </c>
      <c r="L138" s="167" t="s">
        <v>390</v>
      </c>
      <c r="M138" s="172">
        <v>102</v>
      </c>
      <c r="N138" s="167" t="s">
        <v>253</v>
      </c>
      <c r="O138" s="194" t="s">
        <v>634</v>
      </c>
      <c r="P138" s="167" t="s">
        <v>259</v>
      </c>
      <c r="Q138" s="167" t="s">
        <v>263</v>
      </c>
      <c r="R138" s="167" t="s">
        <v>259</v>
      </c>
      <c r="S138" s="171"/>
      <c r="T138" s="171" t="s">
        <v>328</v>
      </c>
      <c r="U138" s="171" t="s">
        <v>433</v>
      </c>
      <c r="V138" s="171"/>
      <c r="W138" s="188">
        <v>317.17</v>
      </c>
      <c r="X138" s="196" t="s">
        <v>604</v>
      </c>
    </row>
    <row r="139" spans="1:24" ht="38.75">
      <c r="A139" s="169">
        <v>4</v>
      </c>
      <c r="B139" s="172">
        <v>45</v>
      </c>
      <c r="C139" s="167" t="s">
        <v>256</v>
      </c>
      <c r="D139" s="167" t="s">
        <v>411</v>
      </c>
      <c r="E139" s="167" t="s">
        <v>356</v>
      </c>
      <c r="F139" s="167" t="s">
        <v>434</v>
      </c>
      <c r="G139" s="167" t="s">
        <v>253</v>
      </c>
      <c r="H139" s="167" t="s">
        <v>251</v>
      </c>
      <c r="I139" s="167" t="s">
        <v>252</v>
      </c>
      <c r="J139" s="167" t="s">
        <v>390</v>
      </c>
      <c r="K139" s="167" t="s">
        <v>259</v>
      </c>
      <c r="L139" s="167" t="s">
        <v>390</v>
      </c>
      <c r="M139" s="172">
        <v>102</v>
      </c>
      <c r="N139" s="167" t="s">
        <v>253</v>
      </c>
      <c r="O139" s="167" t="s">
        <v>262</v>
      </c>
      <c r="P139" s="167" t="s">
        <v>259</v>
      </c>
      <c r="Q139" s="167" t="s">
        <v>263</v>
      </c>
      <c r="R139" s="167" t="s">
        <v>259</v>
      </c>
      <c r="S139" s="171"/>
      <c r="T139" s="171" t="s">
        <v>328</v>
      </c>
      <c r="U139" s="171" t="s">
        <v>433</v>
      </c>
      <c r="V139" s="171"/>
      <c r="W139" s="189">
        <v>371.76</v>
      </c>
      <c r="X139" s="196" t="s">
        <v>604</v>
      </c>
    </row>
    <row r="140" spans="1:24" ht="38.75">
      <c r="A140" s="169">
        <v>4</v>
      </c>
      <c r="B140" s="172">
        <v>46</v>
      </c>
      <c r="C140" s="167" t="s">
        <v>256</v>
      </c>
      <c r="D140" s="167" t="s">
        <v>409</v>
      </c>
      <c r="E140" s="167" t="s">
        <v>356</v>
      </c>
      <c r="F140" s="167" t="s">
        <v>633</v>
      </c>
      <c r="G140" s="167" t="s">
        <v>253</v>
      </c>
      <c r="H140" s="167" t="s">
        <v>251</v>
      </c>
      <c r="I140" s="167" t="s">
        <v>255</v>
      </c>
      <c r="J140" s="167" t="s">
        <v>390</v>
      </c>
      <c r="K140" s="167" t="s">
        <v>259</v>
      </c>
      <c r="L140" s="167" t="s">
        <v>390</v>
      </c>
      <c r="M140" s="172">
        <v>102</v>
      </c>
      <c r="N140" s="167" t="s">
        <v>253</v>
      </c>
      <c r="O140" s="194" t="s">
        <v>634</v>
      </c>
      <c r="P140" s="167" t="s">
        <v>259</v>
      </c>
      <c r="Q140" s="167" t="s">
        <v>263</v>
      </c>
      <c r="R140" s="167" t="s">
        <v>259</v>
      </c>
      <c r="S140" s="171"/>
      <c r="T140" s="171" t="s">
        <v>328</v>
      </c>
      <c r="U140" s="171" t="s">
        <v>433</v>
      </c>
      <c r="V140" s="171"/>
      <c r="W140" s="188">
        <v>355.18</v>
      </c>
      <c r="X140" s="196" t="s">
        <v>604</v>
      </c>
    </row>
    <row r="141" spans="1:24" ht="38.75">
      <c r="A141" s="169">
        <v>4</v>
      </c>
      <c r="B141" s="172">
        <v>47</v>
      </c>
      <c r="C141" s="167" t="s">
        <v>256</v>
      </c>
      <c r="D141" s="167" t="s">
        <v>411</v>
      </c>
      <c r="E141" s="167" t="s">
        <v>356</v>
      </c>
      <c r="F141" s="167" t="s">
        <v>435</v>
      </c>
      <c r="G141" s="172">
        <v>2000</v>
      </c>
      <c r="H141" s="167" t="s">
        <v>251</v>
      </c>
      <c r="I141" s="167" t="s">
        <v>252</v>
      </c>
      <c r="J141" s="167" t="s">
        <v>390</v>
      </c>
      <c r="K141" s="167" t="s">
        <v>259</v>
      </c>
      <c r="L141" s="167" t="s">
        <v>390</v>
      </c>
      <c r="M141" s="172">
        <v>102</v>
      </c>
      <c r="N141" s="167" t="s">
        <v>253</v>
      </c>
      <c r="O141" s="194" t="s">
        <v>634</v>
      </c>
      <c r="P141" s="167" t="s">
        <v>259</v>
      </c>
      <c r="Q141" s="167" t="s">
        <v>263</v>
      </c>
      <c r="R141" s="167" t="s">
        <v>259</v>
      </c>
      <c r="S141" s="171"/>
      <c r="T141" s="171" t="s">
        <v>328</v>
      </c>
      <c r="U141" s="171" t="s">
        <v>433</v>
      </c>
      <c r="V141" s="171"/>
      <c r="W141" s="188">
        <v>365.86</v>
      </c>
      <c r="X141" s="196" t="s">
        <v>604</v>
      </c>
    </row>
    <row r="142" spans="1:24" ht="38.75">
      <c r="A142" s="169">
        <v>4</v>
      </c>
      <c r="B142" s="172">
        <v>48</v>
      </c>
      <c r="C142" s="167" t="s">
        <v>256</v>
      </c>
      <c r="D142" s="167" t="s">
        <v>411</v>
      </c>
      <c r="E142" s="167" t="s">
        <v>356</v>
      </c>
      <c r="F142" s="194" t="s">
        <v>637</v>
      </c>
      <c r="G142" s="167" t="s">
        <v>253</v>
      </c>
      <c r="H142" s="167" t="s">
        <v>251</v>
      </c>
      <c r="I142" s="167" t="s">
        <v>252</v>
      </c>
      <c r="J142" s="167" t="s">
        <v>390</v>
      </c>
      <c r="K142" s="167" t="s">
        <v>259</v>
      </c>
      <c r="L142" s="167" t="s">
        <v>390</v>
      </c>
      <c r="M142" s="172">
        <v>102</v>
      </c>
      <c r="N142" s="167" t="s">
        <v>253</v>
      </c>
      <c r="O142" s="194" t="s">
        <v>634</v>
      </c>
      <c r="P142" s="167" t="s">
        <v>259</v>
      </c>
      <c r="Q142" s="167" t="s">
        <v>263</v>
      </c>
      <c r="R142" s="167" t="s">
        <v>259</v>
      </c>
      <c r="S142" s="171"/>
      <c r="T142" s="171" t="s">
        <v>328</v>
      </c>
      <c r="U142" s="171" t="s">
        <v>433</v>
      </c>
      <c r="V142" s="171"/>
      <c r="W142" s="188">
        <v>376.34</v>
      </c>
      <c r="X142" s="196" t="s">
        <v>604</v>
      </c>
    </row>
    <row r="143" spans="1:24" ht="38.75">
      <c r="A143" s="169">
        <v>4</v>
      </c>
      <c r="B143" s="172">
        <v>49</v>
      </c>
      <c r="C143" s="167" t="s">
        <v>256</v>
      </c>
      <c r="D143" s="167" t="s">
        <v>409</v>
      </c>
      <c r="E143" s="167" t="s">
        <v>356</v>
      </c>
      <c r="F143" s="194" t="s">
        <v>635</v>
      </c>
      <c r="G143" s="167" t="s">
        <v>253</v>
      </c>
      <c r="H143" s="167" t="s">
        <v>251</v>
      </c>
      <c r="I143" s="167" t="s">
        <v>255</v>
      </c>
      <c r="J143" s="167" t="s">
        <v>390</v>
      </c>
      <c r="K143" s="167" t="s">
        <v>259</v>
      </c>
      <c r="L143" s="167" t="s">
        <v>390</v>
      </c>
      <c r="M143" s="172">
        <v>102</v>
      </c>
      <c r="N143" s="167" t="s">
        <v>253</v>
      </c>
      <c r="O143" s="194" t="s">
        <v>634</v>
      </c>
      <c r="P143" s="167" t="s">
        <v>259</v>
      </c>
      <c r="Q143" s="167" t="s">
        <v>263</v>
      </c>
      <c r="R143" s="167" t="s">
        <v>259</v>
      </c>
      <c r="S143" s="171"/>
      <c r="T143" s="171" t="s">
        <v>328</v>
      </c>
      <c r="U143" s="171" t="s">
        <v>433</v>
      </c>
      <c r="V143" s="171"/>
      <c r="W143" s="188">
        <v>367.22</v>
      </c>
      <c r="X143" s="196" t="s">
        <v>604</v>
      </c>
    </row>
    <row r="144" spans="1:24" ht="38.75">
      <c r="A144" s="169">
        <v>4</v>
      </c>
      <c r="B144" s="172">
        <v>50</v>
      </c>
      <c r="C144" s="167" t="s">
        <v>256</v>
      </c>
      <c r="D144" s="167" t="s">
        <v>411</v>
      </c>
      <c r="E144" s="167" t="s">
        <v>356</v>
      </c>
      <c r="F144" s="167" t="s">
        <v>435</v>
      </c>
      <c r="G144" s="172">
        <v>2000</v>
      </c>
      <c r="H144" s="167" t="s">
        <v>251</v>
      </c>
      <c r="I144" s="167" t="s">
        <v>252</v>
      </c>
      <c r="J144" s="167" t="s">
        <v>390</v>
      </c>
      <c r="K144" s="167" t="s">
        <v>259</v>
      </c>
      <c r="L144" s="167" t="s">
        <v>390</v>
      </c>
      <c r="M144" s="172">
        <v>102</v>
      </c>
      <c r="N144" s="167" t="s">
        <v>253</v>
      </c>
      <c r="O144" s="194" t="s">
        <v>634</v>
      </c>
      <c r="P144" s="167" t="s">
        <v>259</v>
      </c>
      <c r="Q144" s="167" t="s">
        <v>263</v>
      </c>
      <c r="R144" s="167" t="s">
        <v>259</v>
      </c>
      <c r="S144" s="171"/>
      <c r="T144" s="171" t="s">
        <v>328</v>
      </c>
      <c r="U144" s="171" t="s">
        <v>433</v>
      </c>
      <c r="V144" s="171"/>
      <c r="W144" s="188">
        <v>365.86</v>
      </c>
      <c r="X144" s="196" t="s">
        <v>604</v>
      </c>
    </row>
    <row r="145" spans="1:24" ht="38.75">
      <c r="A145" s="169">
        <v>4</v>
      </c>
      <c r="B145" s="172">
        <v>51</v>
      </c>
      <c r="C145" s="167" t="s">
        <v>256</v>
      </c>
      <c r="D145" s="167" t="s">
        <v>411</v>
      </c>
      <c r="E145" s="167" t="s">
        <v>356</v>
      </c>
      <c r="F145" s="194" t="s">
        <v>637</v>
      </c>
      <c r="G145" s="167" t="s">
        <v>253</v>
      </c>
      <c r="H145" s="167" t="s">
        <v>251</v>
      </c>
      <c r="I145" s="167" t="s">
        <v>252</v>
      </c>
      <c r="J145" s="167" t="s">
        <v>390</v>
      </c>
      <c r="K145" s="167" t="s">
        <v>259</v>
      </c>
      <c r="L145" s="167" t="s">
        <v>390</v>
      </c>
      <c r="M145" s="172">
        <v>102</v>
      </c>
      <c r="N145" s="167" t="s">
        <v>253</v>
      </c>
      <c r="O145" s="194" t="s">
        <v>634</v>
      </c>
      <c r="P145" s="167" t="s">
        <v>259</v>
      </c>
      <c r="Q145" s="167" t="s">
        <v>263</v>
      </c>
      <c r="R145" s="167" t="s">
        <v>259</v>
      </c>
      <c r="S145" s="171"/>
      <c r="T145" s="171" t="s">
        <v>328</v>
      </c>
      <c r="U145" s="171" t="s">
        <v>433</v>
      </c>
      <c r="V145" s="171"/>
      <c r="W145" s="188">
        <v>376.34</v>
      </c>
      <c r="X145" s="196" t="s">
        <v>604</v>
      </c>
    </row>
    <row r="146" spans="1:24" ht="38.75">
      <c r="A146" s="169">
        <v>4</v>
      </c>
      <c r="B146" s="172">
        <v>52</v>
      </c>
      <c r="C146" s="167" t="s">
        <v>256</v>
      </c>
      <c r="D146" s="167" t="s">
        <v>411</v>
      </c>
      <c r="E146" s="167" t="s">
        <v>356</v>
      </c>
      <c r="F146" s="167" t="s">
        <v>436</v>
      </c>
      <c r="G146" s="167" t="s">
        <v>253</v>
      </c>
      <c r="H146" s="167" t="s">
        <v>251</v>
      </c>
      <c r="I146" s="167" t="s">
        <v>252</v>
      </c>
      <c r="J146" s="167" t="s">
        <v>390</v>
      </c>
      <c r="K146" s="167" t="s">
        <v>259</v>
      </c>
      <c r="L146" s="167" t="s">
        <v>390</v>
      </c>
      <c r="M146" s="172">
        <v>102</v>
      </c>
      <c r="N146" s="167" t="s">
        <v>253</v>
      </c>
      <c r="O146" s="167" t="s">
        <v>262</v>
      </c>
      <c r="P146" s="167" t="s">
        <v>259</v>
      </c>
      <c r="Q146" s="167" t="s">
        <v>263</v>
      </c>
      <c r="R146" s="167" t="s">
        <v>259</v>
      </c>
      <c r="S146" s="171"/>
      <c r="T146" s="171" t="s">
        <v>328</v>
      </c>
      <c r="U146" s="171" t="s">
        <v>433</v>
      </c>
      <c r="V146" s="171"/>
      <c r="W146" s="189">
        <v>381.95</v>
      </c>
      <c r="X146" s="196" t="s">
        <v>604</v>
      </c>
    </row>
    <row r="147" spans="1:24" ht="38.75">
      <c r="A147" s="169">
        <v>4</v>
      </c>
      <c r="B147" s="172">
        <v>53</v>
      </c>
      <c r="C147" s="167" t="s">
        <v>256</v>
      </c>
      <c r="D147" s="167" t="s">
        <v>409</v>
      </c>
      <c r="E147" s="167" t="s">
        <v>356</v>
      </c>
      <c r="F147" s="167" t="s">
        <v>437</v>
      </c>
      <c r="G147" s="167" t="s">
        <v>253</v>
      </c>
      <c r="H147" s="167" t="s">
        <v>251</v>
      </c>
      <c r="I147" s="167" t="s">
        <v>255</v>
      </c>
      <c r="J147" s="167" t="s">
        <v>390</v>
      </c>
      <c r="K147" s="167" t="s">
        <v>259</v>
      </c>
      <c r="L147" s="167" t="s">
        <v>390</v>
      </c>
      <c r="M147" s="172">
        <v>102</v>
      </c>
      <c r="N147" s="167" t="s">
        <v>253</v>
      </c>
      <c r="O147" s="167" t="s">
        <v>262</v>
      </c>
      <c r="P147" s="167" t="s">
        <v>259</v>
      </c>
      <c r="Q147" s="167" t="s">
        <v>263</v>
      </c>
      <c r="R147" s="167" t="s">
        <v>259</v>
      </c>
      <c r="S147" s="171"/>
      <c r="T147" s="171" t="s">
        <v>328</v>
      </c>
      <c r="U147" s="171" t="s">
        <v>433</v>
      </c>
      <c r="V147" s="171"/>
      <c r="W147" s="189">
        <v>348.35</v>
      </c>
      <c r="X147" s="196" t="s">
        <v>604</v>
      </c>
    </row>
    <row r="148" spans="1:24" ht="38.75">
      <c r="A148" s="169">
        <v>4</v>
      </c>
      <c r="B148" s="172">
        <v>54</v>
      </c>
      <c r="C148" s="167" t="s">
        <v>256</v>
      </c>
      <c r="D148" s="167" t="s">
        <v>409</v>
      </c>
      <c r="E148" s="167" t="s">
        <v>356</v>
      </c>
      <c r="F148" s="167" t="s">
        <v>438</v>
      </c>
      <c r="G148" s="167" t="s">
        <v>253</v>
      </c>
      <c r="H148" s="167" t="s">
        <v>251</v>
      </c>
      <c r="I148" s="167" t="s">
        <v>255</v>
      </c>
      <c r="J148" s="167" t="s">
        <v>390</v>
      </c>
      <c r="K148" s="167" t="s">
        <v>259</v>
      </c>
      <c r="L148" s="167" t="s">
        <v>390</v>
      </c>
      <c r="M148" s="172">
        <v>102</v>
      </c>
      <c r="N148" s="167" t="s">
        <v>253</v>
      </c>
      <c r="O148" s="194" t="s">
        <v>634</v>
      </c>
      <c r="P148" s="167" t="s">
        <v>259</v>
      </c>
      <c r="Q148" s="167" t="s">
        <v>263</v>
      </c>
      <c r="R148" s="167" t="s">
        <v>259</v>
      </c>
      <c r="S148" s="171"/>
      <c r="T148" s="171" t="s">
        <v>328</v>
      </c>
      <c r="U148" s="171" t="s">
        <v>433</v>
      </c>
      <c r="V148" s="171"/>
      <c r="W148" s="188">
        <v>314.14999999999998</v>
      </c>
      <c r="X148" s="196" t="s">
        <v>604</v>
      </c>
    </row>
    <row r="149" spans="1:24" ht="38.75">
      <c r="A149" s="169">
        <v>4</v>
      </c>
      <c r="B149" s="172">
        <v>55</v>
      </c>
      <c r="C149" s="167" t="s">
        <v>256</v>
      </c>
      <c r="D149" s="167" t="s">
        <v>409</v>
      </c>
      <c r="E149" s="167" t="s">
        <v>356</v>
      </c>
      <c r="F149" s="194" t="s">
        <v>636</v>
      </c>
      <c r="G149" s="167" t="s">
        <v>253</v>
      </c>
      <c r="H149" s="167" t="s">
        <v>251</v>
      </c>
      <c r="I149" s="167" t="s">
        <v>255</v>
      </c>
      <c r="J149" s="167" t="s">
        <v>390</v>
      </c>
      <c r="K149" s="167" t="s">
        <v>259</v>
      </c>
      <c r="L149" s="167" t="s">
        <v>390</v>
      </c>
      <c r="M149" s="172">
        <v>102</v>
      </c>
      <c r="N149" s="167" t="s">
        <v>253</v>
      </c>
      <c r="O149" s="194" t="s">
        <v>634</v>
      </c>
      <c r="P149" s="167" t="s">
        <v>259</v>
      </c>
      <c r="Q149" s="167" t="s">
        <v>263</v>
      </c>
      <c r="R149" s="167" t="s">
        <v>259</v>
      </c>
      <c r="S149" s="171"/>
      <c r="T149" s="171" t="s">
        <v>328</v>
      </c>
      <c r="U149" s="171" t="s">
        <v>433</v>
      </c>
      <c r="V149" s="171"/>
      <c r="W149" s="188">
        <v>361.18</v>
      </c>
      <c r="X149" s="196" t="s">
        <v>604</v>
      </c>
    </row>
    <row r="150" spans="1:24" ht="38.75">
      <c r="A150" s="169">
        <v>4</v>
      </c>
      <c r="B150" s="172">
        <v>56</v>
      </c>
      <c r="C150" s="167" t="s">
        <v>256</v>
      </c>
      <c r="D150" s="167" t="s">
        <v>411</v>
      </c>
      <c r="E150" s="167" t="s">
        <v>356</v>
      </c>
      <c r="F150" s="167" t="s">
        <v>435</v>
      </c>
      <c r="G150" s="172">
        <v>2000</v>
      </c>
      <c r="H150" s="167" t="s">
        <v>251</v>
      </c>
      <c r="I150" s="167" t="s">
        <v>252</v>
      </c>
      <c r="J150" s="167" t="s">
        <v>390</v>
      </c>
      <c r="K150" s="167" t="s">
        <v>259</v>
      </c>
      <c r="L150" s="167" t="s">
        <v>390</v>
      </c>
      <c r="M150" s="172">
        <v>102</v>
      </c>
      <c r="N150" s="167" t="s">
        <v>253</v>
      </c>
      <c r="O150" s="194" t="s">
        <v>634</v>
      </c>
      <c r="P150" s="167" t="s">
        <v>259</v>
      </c>
      <c r="Q150" s="167" t="s">
        <v>263</v>
      </c>
      <c r="R150" s="167" t="s">
        <v>259</v>
      </c>
      <c r="S150" s="171"/>
      <c r="T150" s="171" t="s">
        <v>328</v>
      </c>
      <c r="U150" s="171" t="s">
        <v>433</v>
      </c>
      <c r="V150" s="171"/>
      <c r="W150" s="188">
        <v>365.86</v>
      </c>
      <c r="X150" s="196" t="s">
        <v>604</v>
      </c>
    </row>
    <row r="151" spans="1:24" ht="38.75">
      <c r="A151" s="169">
        <v>4</v>
      </c>
      <c r="B151" s="172">
        <v>57</v>
      </c>
      <c r="C151" s="167" t="s">
        <v>256</v>
      </c>
      <c r="D151" s="167" t="s">
        <v>409</v>
      </c>
      <c r="E151" s="167" t="s">
        <v>356</v>
      </c>
      <c r="F151" s="194" t="s">
        <v>635</v>
      </c>
      <c r="G151" s="167" t="s">
        <v>253</v>
      </c>
      <c r="H151" s="167" t="s">
        <v>251</v>
      </c>
      <c r="I151" s="170" t="s">
        <v>439</v>
      </c>
      <c r="J151" s="167" t="s">
        <v>390</v>
      </c>
      <c r="K151" s="167" t="s">
        <v>259</v>
      </c>
      <c r="L151" s="167" t="s">
        <v>390</v>
      </c>
      <c r="M151" s="172">
        <v>102</v>
      </c>
      <c r="N151" s="167" t="s">
        <v>253</v>
      </c>
      <c r="O151" s="194" t="s">
        <v>634</v>
      </c>
      <c r="P151" s="167" t="s">
        <v>259</v>
      </c>
      <c r="Q151" s="167" t="s">
        <v>263</v>
      </c>
      <c r="R151" s="167" t="s">
        <v>259</v>
      </c>
      <c r="S151" s="171"/>
      <c r="T151" s="171" t="s">
        <v>328</v>
      </c>
      <c r="U151" s="171" t="s">
        <v>433</v>
      </c>
      <c r="V151" s="171"/>
      <c r="W151" s="188">
        <v>367.22</v>
      </c>
      <c r="X151" s="196" t="s">
        <v>604</v>
      </c>
    </row>
    <row r="152" spans="1:24" ht="38.75">
      <c r="A152" s="169">
        <v>4</v>
      </c>
      <c r="B152" s="172">
        <v>58</v>
      </c>
      <c r="C152" s="167" t="s">
        <v>256</v>
      </c>
      <c r="D152" s="167" t="s">
        <v>409</v>
      </c>
      <c r="E152" s="167" t="s">
        <v>356</v>
      </c>
      <c r="F152" s="167" t="s">
        <v>440</v>
      </c>
      <c r="G152" s="167" t="s">
        <v>253</v>
      </c>
      <c r="H152" s="167" t="s">
        <v>251</v>
      </c>
      <c r="I152" s="167" t="s">
        <v>255</v>
      </c>
      <c r="J152" s="167" t="s">
        <v>390</v>
      </c>
      <c r="K152" s="167" t="s">
        <v>259</v>
      </c>
      <c r="L152" s="167" t="s">
        <v>390</v>
      </c>
      <c r="M152" s="172">
        <v>102</v>
      </c>
      <c r="N152" s="167" t="s">
        <v>253</v>
      </c>
      <c r="O152" s="194" t="s">
        <v>634</v>
      </c>
      <c r="P152" s="167" t="s">
        <v>259</v>
      </c>
      <c r="Q152" s="167" t="s">
        <v>263</v>
      </c>
      <c r="R152" s="167" t="s">
        <v>259</v>
      </c>
      <c r="S152" s="171"/>
      <c r="T152" s="171" t="s">
        <v>328</v>
      </c>
      <c r="U152" s="171" t="s">
        <v>433</v>
      </c>
      <c r="V152" s="171"/>
      <c r="W152" s="188">
        <v>320.19</v>
      </c>
      <c r="X152" s="196" t="s">
        <v>604</v>
      </c>
    </row>
    <row r="153" spans="1:24" ht="38.75">
      <c r="A153" s="169">
        <v>4</v>
      </c>
      <c r="B153" s="172">
        <v>59</v>
      </c>
      <c r="C153" s="167" t="s">
        <v>256</v>
      </c>
      <c r="D153" s="167" t="s">
        <v>409</v>
      </c>
      <c r="E153" s="167" t="s">
        <v>356</v>
      </c>
      <c r="F153" s="167" t="s">
        <v>440</v>
      </c>
      <c r="G153" s="167" t="s">
        <v>253</v>
      </c>
      <c r="H153" s="167" t="s">
        <v>251</v>
      </c>
      <c r="I153" s="167" t="s">
        <v>255</v>
      </c>
      <c r="J153" s="167" t="s">
        <v>390</v>
      </c>
      <c r="K153" s="167" t="s">
        <v>259</v>
      </c>
      <c r="L153" s="167" t="s">
        <v>390</v>
      </c>
      <c r="M153" s="172">
        <v>102</v>
      </c>
      <c r="N153" s="167" t="s">
        <v>253</v>
      </c>
      <c r="O153" s="194" t="s">
        <v>634</v>
      </c>
      <c r="P153" s="167" t="s">
        <v>259</v>
      </c>
      <c r="Q153" s="167" t="s">
        <v>263</v>
      </c>
      <c r="R153" s="167" t="s">
        <v>259</v>
      </c>
      <c r="S153" s="171"/>
      <c r="T153" s="171" t="s">
        <v>328</v>
      </c>
      <c r="U153" s="171" t="s">
        <v>433</v>
      </c>
      <c r="V153" s="171"/>
      <c r="W153" s="188">
        <v>320.19</v>
      </c>
      <c r="X153" s="196" t="s">
        <v>604</v>
      </c>
    </row>
    <row r="154" spans="1:24" ht="38.75">
      <c r="A154" s="169">
        <v>4</v>
      </c>
      <c r="B154" s="172">
        <v>60</v>
      </c>
      <c r="C154" s="167" t="s">
        <v>256</v>
      </c>
      <c r="D154" s="167" t="s">
        <v>409</v>
      </c>
      <c r="E154" s="167" t="s">
        <v>356</v>
      </c>
      <c r="F154" s="194" t="s">
        <v>635</v>
      </c>
      <c r="G154" s="167" t="s">
        <v>253</v>
      </c>
      <c r="H154" s="167" t="s">
        <v>251</v>
      </c>
      <c r="I154" s="167" t="s">
        <v>255</v>
      </c>
      <c r="J154" s="167" t="s">
        <v>390</v>
      </c>
      <c r="K154" s="167" t="s">
        <v>259</v>
      </c>
      <c r="L154" s="167" t="s">
        <v>390</v>
      </c>
      <c r="M154" s="172">
        <v>102</v>
      </c>
      <c r="N154" s="167" t="s">
        <v>253</v>
      </c>
      <c r="O154" s="194" t="s">
        <v>634</v>
      </c>
      <c r="P154" s="167" t="s">
        <v>259</v>
      </c>
      <c r="Q154" s="167" t="s">
        <v>263</v>
      </c>
      <c r="R154" s="167" t="s">
        <v>259</v>
      </c>
      <c r="S154" s="171"/>
      <c r="T154" s="171" t="s">
        <v>328</v>
      </c>
      <c r="U154" s="171" t="s">
        <v>433</v>
      </c>
      <c r="V154" s="171"/>
      <c r="W154" s="188">
        <v>367.22</v>
      </c>
      <c r="X154" s="196" t="s">
        <v>604</v>
      </c>
    </row>
    <row r="155" spans="1:24" ht="38.75">
      <c r="A155" s="169">
        <v>4</v>
      </c>
      <c r="B155" s="172">
        <v>61</v>
      </c>
      <c r="C155" s="167" t="s">
        <v>256</v>
      </c>
      <c r="D155" s="167" t="s">
        <v>411</v>
      </c>
      <c r="E155" s="167" t="s">
        <v>356</v>
      </c>
      <c r="F155" s="167" t="s">
        <v>435</v>
      </c>
      <c r="G155" s="172">
        <v>2000</v>
      </c>
      <c r="H155" s="167" t="s">
        <v>251</v>
      </c>
      <c r="I155" s="167" t="s">
        <v>252</v>
      </c>
      <c r="J155" s="167" t="s">
        <v>390</v>
      </c>
      <c r="K155" s="167" t="s">
        <v>259</v>
      </c>
      <c r="L155" s="167" t="s">
        <v>390</v>
      </c>
      <c r="M155" s="172">
        <v>102</v>
      </c>
      <c r="N155" s="167" t="s">
        <v>253</v>
      </c>
      <c r="O155" s="194" t="s">
        <v>634</v>
      </c>
      <c r="P155" s="167" t="s">
        <v>259</v>
      </c>
      <c r="Q155" s="167" t="s">
        <v>263</v>
      </c>
      <c r="R155" s="167" t="s">
        <v>259</v>
      </c>
      <c r="S155" s="171"/>
      <c r="T155" s="171" t="s">
        <v>328</v>
      </c>
      <c r="U155" s="171" t="s">
        <v>433</v>
      </c>
      <c r="V155" s="171"/>
      <c r="W155" s="188">
        <v>365.86</v>
      </c>
      <c r="X155" s="196" t="s">
        <v>604</v>
      </c>
    </row>
    <row r="156" spans="1:24">
      <c r="A156" s="169">
        <v>4</v>
      </c>
      <c r="B156" s="172">
        <v>62</v>
      </c>
      <c r="C156" s="167" t="s">
        <v>256</v>
      </c>
      <c r="D156" s="167" t="s">
        <v>423</v>
      </c>
      <c r="E156" s="167" t="s">
        <v>414</v>
      </c>
      <c r="F156" s="167" t="s">
        <v>419</v>
      </c>
      <c r="G156" s="172">
        <v>825</v>
      </c>
      <c r="H156" s="167" t="s">
        <v>251</v>
      </c>
      <c r="I156" s="167" t="s">
        <v>255</v>
      </c>
      <c r="J156" s="167" t="s">
        <v>441</v>
      </c>
      <c r="K156" s="167" t="s">
        <v>259</v>
      </c>
      <c r="L156" s="167" t="s">
        <v>441</v>
      </c>
      <c r="M156" s="172">
        <v>102</v>
      </c>
      <c r="N156" s="167" t="s">
        <v>253</v>
      </c>
      <c r="O156" s="167" t="s">
        <v>281</v>
      </c>
      <c r="P156" s="167" t="s">
        <v>259</v>
      </c>
      <c r="Q156" s="167" t="s">
        <v>259</v>
      </c>
      <c r="R156" s="167" t="s">
        <v>259</v>
      </c>
      <c r="S156" s="171"/>
      <c r="T156" s="167" t="s">
        <v>259</v>
      </c>
      <c r="U156" s="171"/>
      <c r="V156" s="171"/>
      <c r="W156" s="189">
        <v>0</v>
      </c>
      <c r="X156" s="196" t="s">
        <v>603</v>
      </c>
    </row>
    <row r="157" spans="1:24" ht="38.75">
      <c r="A157" s="169">
        <v>4</v>
      </c>
      <c r="B157" s="172">
        <v>63</v>
      </c>
      <c r="C157" s="167" t="s">
        <v>256</v>
      </c>
      <c r="D157" s="167" t="s">
        <v>329</v>
      </c>
      <c r="E157" s="167" t="s">
        <v>356</v>
      </c>
      <c r="F157" s="167" t="s">
        <v>330</v>
      </c>
      <c r="G157" s="167" t="s">
        <v>253</v>
      </c>
      <c r="H157" s="167" t="s">
        <v>251</v>
      </c>
      <c r="I157" s="167" t="s">
        <v>255</v>
      </c>
      <c r="J157" s="167" t="s">
        <v>347</v>
      </c>
      <c r="K157" s="167" t="s">
        <v>259</v>
      </c>
      <c r="L157" s="167" t="s">
        <v>321</v>
      </c>
      <c r="M157" s="172">
        <v>102</v>
      </c>
      <c r="N157" s="167" t="s">
        <v>253</v>
      </c>
      <c r="O157" s="167" t="s">
        <v>254</v>
      </c>
      <c r="P157" s="167" t="s">
        <v>259</v>
      </c>
      <c r="Q157" s="167" t="s">
        <v>263</v>
      </c>
      <c r="R157" s="167" t="s">
        <v>259</v>
      </c>
      <c r="S157" s="171"/>
      <c r="T157" s="171" t="s">
        <v>328</v>
      </c>
      <c r="U157" s="167" t="s">
        <v>311</v>
      </c>
      <c r="V157" s="171"/>
      <c r="W157" s="189">
        <v>0</v>
      </c>
      <c r="X157" s="196" t="s">
        <v>594</v>
      </c>
    </row>
    <row r="158" spans="1:24" ht="38.75">
      <c r="A158" s="169">
        <v>4</v>
      </c>
      <c r="B158" s="172">
        <v>64</v>
      </c>
      <c r="C158" s="167" t="s">
        <v>256</v>
      </c>
      <c r="D158" s="167" t="s">
        <v>409</v>
      </c>
      <c r="E158" s="167" t="s">
        <v>317</v>
      </c>
      <c r="F158" s="167" t="s">
        <v>442</v>
      </c>
      <c r="G158" s="167" t="s">
        <v>253</v>
      </c>
      <c r="H158" s="167" t="s">
        <v>251</v>
      </c>
      <c r="I158" s="167" t="s">
        <v>255</v>
      </c>
      <c r="J158" s="167" t="s">
        <v>390</v>
      </c>
      <c r="K158" s="167" t="s">
        <v>259</v>
      </c>
      <c r="L158" s="167" t="s">
        <v>390</v>
      </c>
      <c r="M158" s="172">
        <v>119</v>
      </c>
      <c r="N158" s="167" t="s">
        <v>253</v>
      </c>
      <c r="O158" s="167" t="s">
        <v>262</v>
      </c>
      <c r="P158" s="167" t="s">
        <v>259</v>
      </c>
      <c r="Q158" s="167" t="s">
        <v>263</v>
      </c>
      <c r="R158" s="167" t="s">
        <v>259</v>
      </c>
      <c r="S158" s="171"/>
      <c r="T158" s="171" t="s">
        <v>328</v>
      </c>
      <c r="U158" s="171" t="s">
        <v>433</v>
      </c>
      <c r="V158" s="171"/>
      <c r="W158" s="189">
        <v>366.97</v>
      </c>
      <c r="X158" s="196" t="s">
        <v>604</v>
      </c>
    </row>
    <row r="159" spans="1:24" ht="38.75">
      <c r="A159" s="169">
        <v>4</v>
      </c>
      <c r="B159" s="172">
        <v>65</v>
      </c>
      <c r="C159" s="167" t="s">
        <v>256</v>
      </c>
      <c r="D159" s="167" t="s">
        <v>409</v>
      </c>
      <c r="E159" s="167" t="s">
        <v>317</v>
      </c>
      <c r="F159" s="167" t="s">
        <v>442</v>
      </c>
      <c r="G159" s="167" t="s">
        <v>253</v>
      </c>
      <c r="H159" s="167" t="s">
        <v>251</v>
      </c>
      <c r="I159" s="167" t="s">
        <v>255</v>
      </c>
      <c r="J159" s="167" t="s">
        <v>390</v>
      </c>
      <c r="K159" s="167" t="s">
        <v>259</v>
      </c>
      <c r="L159" s="167" t="s">
        <v>390</v>
      </c>
      <c r="M159" s="172">
        <v>119</v>
      </c>
      <c r="N159" s="167" t="s">
        <v>253</v>
      </c>
      <c r="O159" s="167" t="s">
        <v>262</v>
      </c>
      <c r="P159" s="167" t="s">
        <v>259</v>
      </c>
      <c r="Q159" s="167" t="s">
        <v>263</v>
      </c>
      <c r="R159" s="167" t="s">
        <v>259</v>
      </c>
      <c r="S159" s="171"/>
      <c r="T159" s="171" t="s">
        <v>328</v>
      </c>
      <c r="U159" s="171" t="s">
        <v>433</v>
      </c>
      <c r="V159" s="171"/>
      <c r="W159" s="189">
        <v>366.97</v>
      </c>
      <c r="X159" s="196" t="s">
        <v>604</v>
      </c>
    </row>
    <row r="160" spans="1:24" ht="38.75">
      <c r="A160" s="169">
        <v>4</v>
      </c>
      <c r="B160" s="172">
        <v>66</v>
      </c>
      <c r="C160" s="167" t="s">
        <v>256</v>
      </c>
      <c r="D160" s="167" t="s">
        <v>409</v>
      </c>
      <c r="E160" s="167" t="s">
        <v>356</v>
      </c>
      <c r="F160" s="194" t="s">
        <v>635</v>
      </c>
      <c r="G160" s="167" t="s">
        <v>253</v>
      </c>
      <c r="H160" s="167" t="s">
        <v>251</v>
      </c>
      <c r="I160" s="167" t="s">
        <v>255</v>
      </c>
      <c r="J160" s="167" t="s">
        <v>390</v>
      </c>
      <c r="K160" s="167" t="s">
        <v>259</v>
      </c>
      <c r="L160" s="167" t="s">
        <v>390</v>
      </c>
      <c r="M160" s="172">
        <v>102</v>
      </c>
      <c r="N160" s="167" t="s">
        <v>253</v>
      </c>
      <c r="O160" s="194" t="s">
        <v>634</v>
      </c>
      <c r="P160" s="167" t="s">
        <v>259</v>
      </c>
      <c r="Q160" s="167" t="s">
        <v>263</v>
      </c>
      <c r="R160" s="167" t="s">
        <v>259</v>
      </c>
      <c r="S160" s="171"/>
      <c r="T160" s="171" t="s">
        <v>328</v>
      </c>
      <c r="U160" s="171" t="s">
        <v>433</v>
      </c>
      <c r="V160" s="171"/>
      <c r="W160" s="188">
        <v>367.22</v>
      </c>
      <c r="X160" s="196" t="s">
        <v>604</v>
      </c>
    </row>
    <row r="161" spans="1:24" ht="38.75">
      <c r="A161" s="169">
        <v>5</v>
      </c>
      <c r="B161" s="172">
        <v>1</v>
      </c>
      <c r="C161" s="167" t="s">
        <v>256</v>
      </c>
      <c r="D161" s="167" t="s">
        <v>329</v>
      </c>
      <c r="E161" s="167" t="s">
        <v>308</v>
      </c>
      <c r="F161" s="167" t="s">
        <v>330</v>
      </c>
      <c r="G161" s="167" t="s">
        <v>253</v>
      </c>
      <c r="H161" s="167" t="s">
        <v>251</v>
      </c>
      <c r="I161" s="167" t="s">
        <v>255</v>
      </c>
      <c r="J161" s="167" t="s">
        <v>347</v>
      </c>
      <c r="K161" s="167" t="s">
        <v>259</v>
      </c>
      <c r="L161" s="167" t="s">
        <v>325</v>
      </c>
      <c r="M161" s="167" t="s">
        <v>443</v>
      </c>
      <c r="N161" s="167" t="s">
        <v>253</v>
      </c>
      <c r="O161" s="167" t="s">
        <v>254</v>
      </c>
      <c r="P161" s="167" t="s">
        <v>259</v>
      </c>
      <c r="Q161" s="167" t="s">
        <v>263</v>
      </c>
      <c r="R161" s="167" t="s">
        <v>259</v>
      </c>
      <c r="S161" s="171"/>
      <c r="T161" s="171" t="s">
        <v>328</v>
      </c>
      <c r="U161" s="171" t="s">
        <v>444</v>
      </c>
      <c r="V161" s="171"/>
      <c r="W161" s="189">
        <v>0</v>
      </c>
      <c r="X161" s="196" t="s">
        <v>594</v>
      </c>
    </row>
    <row r="162" spans="1:24" ht="38.75">
      <c r="A162" s="169">
        <v>5</v>
      </c>
      <c r="B162" s="172">
        <v>2</v>
      </c>
      <c r="C162" s="167" t="s">
        <v>256</v>
      </c>
      <c r="D162" s="167" t="s">
        <v>312</v>
      </c>
      <c r="E162" s="167" t="s">
        <v>308</v>
      </c>
      <c r="F162" s="167" t="s">
        <v>445</v>
      </c>
      <c r="G162" s="172">
        <v>825</v>
      </c>
      <c r="H162" s="167" t="s">
        <v>338</v>
      </c>
      <c r="I162" s="167" t="s">
        <v>255</v>
      </c>
      <c r="J162" s="167" t="s">
        <v>269</v>
      </c>
      <c r="K162" s="167" t="s">
        <v>290</v>
      </c>
      <c r="L162" s="167" t="s">
        <v>270</v>
      </c>
      <c r="M162" s="172">
        <v>102</v>
      </c>
      <c r="N162" s="172">
        <v>29</v>
      </c>
      <c r="O162" s="167" t="s">
        <v>254</v>
      </c>
      <c r="P162" s="167" t="s">
        <v>310</v>
      </c>
      <c r="Q162" s="167" t="s">
        <v>259</v>
      </c>
      <c r="R162" s="167" t="s">
        <v>259</v>
      </c>
      <c r="S162" s="171"/>
      <c r="T162" s="167" t="s">
        <v>294</v>
      </c>
      <c r="U162" s="167" t="s">
        <v>311</v>
      </c>
      <c r="V162" s="171"/>
      <c r="W162" s="189">
        <v>348.82</v>
      </c>
      <c r="X162" s="196" t="s">
        <v>573</v>
      </c>
    </row>
    <row r="163" spans="1:24" ht="38.75">
      <c r="A163" s="169">
        <v>5</v>
      </c>
      <c r="B163" s="172">
        <v>3</v>
      </c>
      <c r="C163" s="167" t="s">
        <v>256</v>
      </c>
      <c r="D163" s="167" t="s">
        <v>446</v>
      </c>
      <c r="E163" s="167" t="s">
        <v>370</v>
      </c>
      <c r="F163" s="167" t="s">
        <v>447</v>
      </c>
      <c r="G163" s="167" t="s">
        <v>253</v>
      </c>
      <c r="H163" s="167" t="s">
        <v>251</v>
      </c>
      <c r="I163" s="167" t="s">
        <v>255</v>
      </c>
      <c r="J163" s="167" t="s">
        <v>289</v>
      </c>
      <c r="K163" s="167" t="s">
        <v>259</v>
      </c>
      <c r="L163" s="167" t="s">
        <v>289</v>
      </c>
      <c r="M163" s="172">
        <v>102</v>
      </c>
      <c r="N163" s="167" t="s">
        <v>253</v>
      </c>
      <c r="O163" s="167" t="s">
        <v>254</v>
      </c>
      <c r="P163" s="167" t="s">
        <v>310</v>
      </c>
      <c r="Q163" s="167" t="s">
        <v>263</v>
      </c>
      <c r="R163" s="167" t="s">
        <v>259</v>
      </c>
      <c r="S163" s="171"/>
      <c r="T163" s="171" t="s">
        <v>358</v>
      </c>
      <c r="U163" s="167" t="s">
        <v>311</v>
      </c>
      <c r="V163" s="171"/>
      <c r="W163" s="189">
        <v>234.31</v>
      </c>
      <c r="X163" s="195" t="s">
        <v>575</v>
      </c>
    </row>
    <row r="164" spans="1:24" ht="38.75">
      <c r="A164" s="169">
        <v>5</v>
      </c>
      <c r="B164" s="172">
        <v>4</v>
      </c>
      <c r="C164" s="167" t="s">
        <v>256</v>
      </c>
      <c r="D164" s="167" t="s">
        <v>446</v>
      </c>
      <c r="E164" s="167" t="s">
        <v>370</v>
      </c>
      <c r="F164" s="167" t="s">
        <v>448</v>
      </c>
      <c r="G164" s="167" t="s">
        <v>253</v>
      </c>
      <c r="H164" s="167" t="s">
        <v>251</v>
      </c>
      <c r="I164" s="167" t="s">
        <v>255</v>
      </c>
      <c r="J164" s="167" t="s">
        <v>289</v>
      </c>
      <c r="K164" s="167" t="s">
        <v>259</v>
      </c>
      <c r="L164" s="167" t="s">
        <v>289</v>
      </c>
      <c r="M164" s="172">
        <v>102</v>
      </c>
      <c r="N164" s="167" t="s">
        <v>253</v>
      </c>
      <c r="O164" s="167" t="s">
        <v>281</v>
      </c>
      <c r="P164" s="167" t="s">
        <v>259</v>
      </c>
      <c r="Q164" s="167" t="s">
        <v>263</v>
      </c>
      <c r="R164" s="167" t="s">
        <v>259</v>
      </c>
      <c r="S164" s="171"/>
      <c r="T164" s="171" t="s">
        <v>449</v>
      </c>
      <c r="U164" s="167" t="s">
        <v>311</v>
      </c>
      <c r="V164" s="171"/>
      <c r="W164" s="189">
        <v>157.28</v>
      </c>
      <c r="X164" s="195" t="s">
        <v>598</v>
      </c>
    </row>
    <row r="165" spans="1:24" ht="38.75">
      <c r="A165" s="169">
        <v>5</v>
      </c>
      <c r="B165" s="172">
        <v>5</v>
      </c>
      <c r="C165" s="167" t="s">
        <v>256</v>
      </c>
      <c r="D165" s="167" t="s">
        <v>450</v>
      </c>
      <c r="E165" s="167" t="s">
        <v>308</v>
      </c>
      <c r="F165" s="167" t="s">
        <v>451</v>
      </c>
      <c r="G165" s="172">
        <v>1050</v>
      </c>
      <c r="H165" s="167" t="s">
        <v>253</v>
      </c>
      <c r="I165" s="167" t="s">
        <v>255</v>
      </c>
      <c r="J165" s="167" t="s">
        <v>405</v>
      </c>
      <c r="K165" s="167" t="s">
        <v>259</v>
      </c>
      <c r="L165" s="167" t="s">
        <v>321</v>
      </c>
      <c r="M165" s="171"/>
      <c r="N165" s="172">
        <v>33</v>
      </c>
      <c r="O165" s="167" t="s">
        <v>281</v>
      </c>
      <c r="P165" s="167" t="s">
        <v>310</v>
      </c>
      <c r="Q165" s="167" t="s">
        <v>259</v>
      </c>
      <c r="R165" s="167" t="s">
        <v>452</v>
      </c>
      <c r="S165" s="171"/>
      <c r="T165" s="167" t="s">
        <v>259</v>
      </c>
      <c r="U165" s="167" t="s">
        <v>311</v>
      </c>
      <c r="V165" s="171"/>
      <c r="W165" s="189">
        <v>0</v>
      </c>
      <c r="X165" s="196" t="s">
        <v>594</v>
      </c>
    </row>
    <row r="166" spans="1:24">
      <c r="A166" s="169">
        <v>5</v>
      </c>
      <c r="B166" s="172">
        <v>6</v>
      </c>
      <c r="C166" s="167" t="s">
        <v>256</v>
      </c>
      <c r="D166" s="167" t="s">
        <v>453</v>
      </c>
      <c r="E166" s="167" t="s">
        <v>308</v>
      </c>
      <c r="F166" s="171"/>
      <c r="G166" s="172">
        <v>900</v>
      </c>
      <c r="H166" s="171"/>
      <c r="I166" s="171"/>
      <c r="J166" s="171"/>
      <c r="K166" s="171"/>
      <c r="L166" s="171"/>
      <c r="M166" s="171"/>
      <c r="N166" s="171"/>
      <c r="O166" s="167" t="s">
        <v>262</v>
      </c>
      <c r="P166" s="167" t="s">
        <v>253</v>
      </c>
      <c r="Q166" s="171"/>
      <c r="R166" s="171"/>
      <c r="S166" s="171"/>
      <c r="T166" s="171"/>
      <c r="U166" s="171"/>
      <c r="V166" s="171"/>
      <c r="W166" s="189">
        <v>0</v>
      </c>
      <c r="X166" s="199" t="s">
        <v>596</v>
      </c>
    </row>
    <row r="167" spans="1:24" ht="38.75">
      <c r="A167" s="169">
        <v>5</v>
      </c>
      <c r="B167" s="172">
        <v>7</v>
      </c>
      <c r="C167" s="167" t="s">
        <v>256</v>
      </c>
      <c r="D167" s="167" t="s">
        <v>446</v>
      </c>
      <c r="E167" s="167" t="s">
        <v>370</v>
      </c>
      <c r="F167" s="167" t="s">
        <v>454</v>
      </c>
      <c r="G167" s="167" t="s">
        <v>253</v>
      </c>
      <c r="H167" s="167" t="s">
        <v>251</v>
      </c>
      <c r="I167" s="167" t="s">
        <v>255</v>
      </c>
      <c r="J167" s="167" t="s">
        <v>289</v>
      </c>
      <c r="K167" s="167" t="s">
        <v>259</v>
      </c>
      <c r="L167" s="167" t="s">
        <v>289</v>
      </c>
      <c r="M167" s="167" t="s">
        <v>443</v>
      </c>
      <c r="N167" s="167" t="s">
        <v>253</v>
      </c>
      <c r="O167" s="167" t="s">
        <v>281</v>
      </c>
      <c r="P167" s="167" t="s">
        <v>310</v>
      </c>
      <c r="Q167" s="167" t="s">
        <v>455</v>
      </c>
      <c r="R167" s="167" t="s">
        <v>259</v>
      </c>
      <c r="S167" s="171"/>
      <c r="T167" s="171" t="s">
        <v>358</v>
      </c>
      <c r="U167" s="167" t="s">
        <v>311</v>
      </c>
      <c r="V167" s="171"/>
      <c r="W167" s="189">
        <v>168.94</v>
      </c>
      <c r="X167" s="195" t="s">
        <v>602</v>
      </c>
    </row>
    <row r="168" spans="1:24" ht="38.75">
      <c r="A168" s="169">
        <v>5</v>
      </c>
      <c r="B168" s="172">
        <v>8</v>
      </c>
      <c r="C168" s="167" t="s">
        <v>256</v>
      </c>
      <c r="D168" s="167" t="s">
        <v>392</v>
      </c>
      <c r="E168" s="167" t="s">
        <v>370</v>
      </c>
      <c r="F168" s="167" t="s">
        <v>456</v>
      </c>
      <c r="G168" s="167" t="s">
        <v>457</v>
      </c>
      <c r="H168" s="167" t="s">
        <v>251</v>
      </c>
      <c r="I168" s="167" t="s">
        <v>252</v>
      </c>
      <c r="J168" s="167" t="s">
        <v>289</v>
      </c>
      <c r="K168" s="167" t="s">
        <v>290</v>
      </c>
      <c r="L168" s="167" t="s">
        <v>289</v>
      </c>
      <c r="M168" s="172">
        <v>330</v>
      </c>
      <c r="N168" s="167" t="s">
        <v>253</v>
      </c>
      <c r="O168" s="167" t="s">
        <v>281</v>
      </c>
      <c r="P168" s="167" t="s">
        <v>310</v>
      </c>
      <c r="Q168" s="167" t="s">
        <v>458</v>
      </c>
      <c r="R168" s="167" t="s">
        <v>259</v>
      </c>
      <c r="S168" s="171"/>
      <c r="T168" s="167" t="s">
        <v>294</v>
      </c>
      <c r="U168" s="167" t="s">
        <v>311</v>
      </c>
      <c r="V168" s="171"/>
      <c r="W168" s="189">
        <v>413.43</v>
      </c>
      <c r="X168" s="195" t="s">
        <v>598</v>
      </c>
    </row>
    <row r="169" spans="1:24" ht="38.75">
      <c r="A169" s="169">
        <v>5</v>
      </c>
      <c r="B169" s="172">
        <v>9</v>
      </c>
      <c r="C169" s="167" t="s">
        <v>256</v>
      </c>
      <c r="D169" s="167" t="s">
        <v>446</v>
      </c>
      <c r="E169" s="167" t="s">
        <v>370</v>
      </c>
      <c r="F169" s="167" t="s">
        <v>459</v>
      </c>
      <c r="G169" s="167" t="s">
        <v>253</v>
      </c>
      <c r="H169" s="167" t="s">
        <v>251</v>
      </c>
      <c r="I169" s="167" t="s">
        <v>255</v>
      </c>
      <c r="J169" s="167" t="s">
        <v>289</v>
      </c>
      <c r="K169" s="167" t="s">
        <v>259</v>
      </c>
      <c r="L169" s="167" t="s">
        <v>289</v>
      </c>
      <c r="M169" s="172">
        <v>102</v>
      </c>
      <c r="N169" s="167" t="s">
        <v>253</v>
      </c>
      <c r="O169" s="167" t="s">
        <v>281</v>
      </c>
      <c r="P169" s="167" t="s">
        <v>259</v>
      </c>
      <c r="Q169" s="167" t="s">
        <v>263</v>
      </c>
      <c r="R169" s="167" t="s">
        <v>259</v>
      </c>
      <c r="S169" s="171"/>
      <c r="T169" s="171" t="s">
        <v>328</v>
      </c>
      <c r="U169" s="167" t="s">
        <v>311</v>
      </c>
      <c r="V169" s="171"/>
      <c r="W169" s="189">
        <v>158.16</v>
      </c>
      <c r="X169" s="195" t="s">
        <v>598</v>
      </c>
    </row>
    <row r="170" spans="1:24" ht="38.75">
      <c r="A170" s="169">
        <v>5</v>
      </c>
      <c r="B170" s="172">
        <v>10</v>
      </c>
      <c r="C170" s="167" t="s">
        <v>256</v>
      </c>
      <c r="D170" s="167" t="s">
        <v>446</v>
      </c>
      <c r="E170" s="167" t="s">
        <v>370</v>
      </c>
      <c r="F170" s="167" t="s">
        <v>459</v>
      </c>
      <c r="G170" s="167" t="s">
        <v>253</v>
      </c>
      <c r="H170" s="167" t="s">
        <v>251</v>
      </c>
      <c r="I170" s="167" t="s">
        <v>255</v>
      </c>
      <c r="J170" s="167" t="s">
        <v>289</v>
      </c>
      <c r="K170" s="167" t="s">
        <v>259</v>
      </c>
      <c r="L170" s="167" t="s">
        <v>289</v>
      </c>
      <c r="M170" s="172">
        <v>102</v>
      </c>
      <c r="N170" s="167" t="s">
        <v>253</v>
      </c>
      <c r="O170" s="167" t="s">
        <v>281</v>
      </c>
      <c r="P170" s="167" t="s">
        <v>259</v>
      </c>
      <c r="Q170" s="167" t="s">
        <v>263</v>
      </c>
      <c r="R170" s="167" t="s">
        <v>259</v>
      </c>
      <c r="S170" s="171"/>
      <c r="T170" s="171" t="s">
        <v>328</v>
      </c>
      <c r="U170" s="167" t="s">
        <v>311</v>
      </c>
      <c r="V170" s="171"/>
      <c r="W170" s="189">
        <v>158.16</v>
      </c>
      <c r="X170" s="195" t="s">
        <v>598</v>
      </c>
    </row>
    <row r="171" spans="1:24" ht="51.65">
      <c r="A171" s="169">
        <v>5</v>
      </c>
      <c r="B171" s="172">
        <v>11</v>
      </c>
      <c r="C171" s="167" t="s">
        <v>256</v>
      </c>
      <c r="D171" s="167" t="s">
        <v>276</v>
      </c>
      <c r="E171" s="167" t="s">
        <v>384</v>
      </c>
      <c r="F171" s="167" t="s">
        <v>454</v>
      </c>
      <c r="G171" s="167" t="s">
        <v>253</v>
      </c>
      <c r="H171" s="167" t="s">
        <v>251</v>
      </c>
      <c r="I171" s="167" t="s">
        <v>255</v>
      </c>
      <c r="J171" s="167" t="s">
        <v>354</v>
      </c>
      <c r="K171" s="167" t="s">
        <v>259</v>
      </c>
      <c r="L171" s="171" t="s">
        <v>280</v>
      </c>
      <c r="M171" s="167" t="s">
        <v>253</v>
      </c>
      <c r="N171" s="172">
        <v>33</v>
      </c>
      <c r="O171" s="167" t="s">
        <v>254</v>
      </c>
      <c r="P171" s="167" t="s">
        <v>310</v>
      </c>
      <c r="Q171" s="167" t="s">
        <v>263</v>
      </c>
      <c r="R171" s="167" t="s">
        <v>259</v>
      </c>
      <c r="S171" s="171"/>
      <c r="T171" s="167" t="s">
        <v>315</v>
      </c>
      <c r="U171" s="167" t="s">
        <v>311</v>
      </c>
      <c r="V171" s="171"/>
      <c r="W171" s="189">
        <v>0</v>
      </c>
      <c r="X171" s="196" t="s">
        <v>595</v>
      </c>
    </row>
    <row r="172" spans="1:24" ht="38.75">
      <c r="A172" s="169">
        <v>5</v>
      </c>
      <c r="B172" s="172">
        <v>12</v>
      </c>
      <c r="C172" s="167" t="s">
        <v>256</v>
      </c>
      <c r="D172" s="167" t="s">
        <v>312</v>
      </c>
      <c r="E172" s="167" t="s">
        <v>317</v>
      </c>
      <c r="F172" s="167" t="s">
        <v>445</v>
      </c>
      <c r="G172" s="172">
        <v>825</v>
      </c>
      <c r="H172" s="167" t="s">
        <v>338</v>
      </c>
      <c r="I172" s="167" t="s">
        <v>255</v>
      </c>
      <c r="J172" s="167" t="s">
        <v>460</v>
      </c>
      <c r="K172" s="167" t="s">
        <v>290</v>
      </c>
      <c r="L172" s="167" t="s">
        <v>270</v>
      </c>
      <c r="M172" s="172">
        <v>102</v>
      </c>
      <c r="N172" s="172">
        <v>29</v>
      </c>
      <c r="O172" s="167" t="s">
        <v>281</v>
      </c>
      <c r="P172" s="167" t="s">
        <v>310</v>
      </c>
      <c r="Q172" s="167" t="s">
        <v>461</v>
      </c>
      <c r="R172" s="167" t="s">
        <v>259</v>
      </c>
      <c r="S172" s="171"/>
      <c r="T172" s="167" t="s">
        <v>294</v>
      </c>
      <c r="U172" s="167" t="s">
        <v>311</v>
      </c>
      <c r="V172" s="171"/>
      <c r="W172" s="189">
        <v>337.45</v>
      </c>
      <c r="X172" s="196" t="s">
        <v>573</v>
      </c>
    </row>
    <row r="173" spans="1:24" ht="51.65">
      <c r="A173" s="169">
        <v>5</v>
      </c>
      <c r="B173" s="172">
        <v>13</v>
      </c>
      <c r="C173" s="167" t="s">
        <v>256</v>
      </c>
      <c r="D173" s="167" t="s">
        <v>312</v>
      </c>
      <c r="E173" s="167" t="s">
        <v>317</v>
      </c>
      <c r="F173" s="167" t="s">
        <v>445</v>
      </c>
      <c r="G173" s="172">
        <v>825</v>
      </c>
      <c r="H173" s="167" t="s">
        <v>338</v>
      </c>
      <c r="I173" s="167" t="s">
        <v>255</v>
      </c>
      <c r="J173" s="167" t="s">
        <v>460</v>
      </c>
      <c r="K173" s="167" t="s">
        <v>290</v>
      </c>
      <c r="L173" s="167" t="s">
        <v>270</v>
      </c>
      <c r="M173" s="172">
        <v>102</v>
      </c>
      <c r="N173" s="167" t="s">
        <v>253</v>
      </c>
      <c r="O173" s="167" t="s">
        <v>254</v>
      </c>
      <c r="P173" s="167" t="s">
        <v>310</v>
      </c>
      <c r="Q173" s="170" t="s">
        <v>341</v>
      </c>
      <c r="R173" s="167" t="s">
        <v>342</v>
      </c>
      <c r="S173" s="171"/>
      <c r="T173" s="167" t="s">
        <v>462</v>
      </c>
      <c r="U173" s="167" t="s">
        <v>311</v>
      </c>
      <c r="V173" s="171"/>
      <c r="W173" s="189">
        <v>345.04</v>
      </c>
      <c r="X173" s="196" t="s">
        <v>573</v>
      </c>
    </row>
    <row r="174" spans="1:24">
      <c r="A174" s="169">
        <v>5</v>
      </c>
      <c r="B174" s="172">
        <v>14</v>
      </c>
      <c r="C174" s="167" t="s">
        <v>256</v>
      </c>
      <c r="D174" s="167" t="s">
        <v>316</v>
      </c>
      <c r="E174" s="167" t="s">
        <v>317</v>
      </c>
      <c r="F174" s="171"/>
      <c r="G174" s="172">
        <v>900</v>
      </c>
      <c r="H174" s="171"/>
      <c r="I174" s="171"/>
      <c r="J174" s="171"/>
      <c r="K174" s="171"/>
      <c r="L174" s="171"/>
      <c r="M174" s="171"/>
      <c r="N174" s="171"/>
      <c r="O174" s="167" t="s">
        <v>262</v>
      </c>
      <c r="P174" s="171"/>
      <c r="Q174" s="171"/>
      <c r="R174" s="171"/>
      <c r="S174" s="171"/>
      <c r="T174" s="171"/>
      <c r="U174" s="171"/>
      <c r="V174" s="171"/>
      <c r="W174" s="189">
        <v>0</v>
      </c>
      <c r="X174" s="199" t="s">
        <v>596</v>
      </c>
    </row>
    <row r="175" spans="1:24" ht="38.75">
      <c r="A175" s="169">
        <v>5</v>
      </c>
      <c r="B175" s="172">
        <v>15</v>
      </c>
      <c r="C175" s="167" t="s">
        <v>256</v>
      </c>
      <c r="D175" s="167" t="s">
        <v>312</v>
      </c>
      <c r="E175" s="167" t="s">
        <v>317</v>
      </c>
      <c r="F175" s="167" t="s">
        <v>445</v>
      </c>
      <c r="G175" s="172">
        <v>825</v>
      </c>
      <c r="H175" s="167" t="s">
        <v>338</v>
      </c>
      <c r="I175" s="167" t="s">
        <v>255</v>
      </c>
      <c r="J175" s="167" t="s">
        <v>460</v>
      </c>
      <c r="K175" s="167" t="s">
        <v>290</v>
      </c>
      <c r="L175" s="167" t="s">
        <v>270</v>
      </c>
      <c r="M175" s="172">
        <v>102</v>
      </c>
      <c r="N175" s="167" t="s">
        <v>253</v>
      </c>
      <c r="O175" s="167" t="s">
        <v>281</v>
      </c>
      <c r="P175" s="167" t="s">
        <v>310</v>
      </c>
      <c r="Q175" s="167" t="s">
        <v>259</v>
      </c>
      <c r="R175" s="167" t="s">
        <v>259</v>
      </c>
      <c r="S175" s="171"/>
      <c r="T175" s="171" t="s">
        <v>358</v>
      </c>
      <c r="U175" s="167" t="s">
        <v>311</v>
      </c>
      <c r="V175" s="171"/>
      <c r="W175" s="189">
        <v>333.66</v>
      </c>
      <c r="X175" s="196" t="s">
        <v>573</v>
      </c>
    </row>
    <row r="176" spans="1:24" ht="38.75">
      <c r="A176" s="169">
        <v>5</v>
      </c>
      <c r="B176" s="172">
        <v>16</v>
      </c>
      <c r="C176" s="167" t="s">
        <v>256</v>
      </c>
      <c r="D176" s="167" t="s">
        <v>446</v>
      </c>
      <c r="E176" s="167" t="s">
        <v>317</v>
      </c>
      <c r="F176" s="167" t="s">
        <v>445</v>
      </c>
      <c r="G176" s="167" t="s">
        <v>253</v>
      </c>
      <c r="H176" s="167" t="s">
        <v>251</v>
      </c>
      <c r="I176" s="167" t="s">
        <v>255</v>
      </c>
      <c r="J176" s="167" t="s">
        <v>289</v>
      </c>
      <c r="K176" s="167" t="s">
        <v>259</v>
      </c>
      <c r="L176" s="167" t="s">
        <v>289</v>
      </c>
      <c r="M176" s="172">
        <v>102</v>
      </c>
      <c r="N176" s="167" t="s">
        <v>253</v>
      </c>
      <c r="O176" s="167" t="s">
        <v>254</v>
      </c>
      <c r="P176" s="167" t="s">
        <v>310</v>
      </c>
      <c r="Q176" s="167" t="s">
        <v>263</v>
      </c>
      <c r="R176" s="167" t="s">
        <v>259</v>
      </c>
      <c r="S176" s="171"/>
      <c r="T176" s="171" t="s">
        <v>463</v>
      </c>
      <c r="U176" s="167" t="s">
        <v>311</v>
      </c>
      <c r="V176" s="171"/>
      <c r="W176" s="189">
        <v>240.31</v>
      </c>
      <c r="X176" s="195" t="s">
        <v>575</v>
      </c>
    </row>
    <row r="177" spans="1:24" ht="38.75">
      <c r="A177" s="169">
        <v>5</v>
      </c>
      <c r="B177" s="172">
        <v>17</v>
      </c>
      <c r="C177" s="167" t="s">
        <v>256</v>
      </c>
      <c r="D177" s="167" t="s">
        <v>450</v>
      </c>
      <c r="E177" s="167" t="s">
        <v>317</v>
      </c>
      <c r="F177" s="167" t="s">
        <v>451</v>
      </c>
      <c r="G177" s="172">
        <v>1050</v>
      </c>
      <c r="H177" s="167" t="s">
        <v>253</v>
      </c>
      <c r="I177" s="167" t="s">
        <v>252</v>
      </c>
      <c r="J177" s="167" t="s">
        <v>405</v>
      </c>
      <c r="K177" s="167" t="s">
        <v>259</v>
      </c>
      <c r="L177" s="167" t="s">
        <v>321</v>
      </c>
      <c r="M177" s="171"/>
      <c r="N177" s="172">
        <v>33</v>
      </c>
      <c r="O177" s="167" t="s">
        <v>281</v>
      </c>
      <c r="P177" s="167" t="s">
        <v>259</v>
      </c>
      <c r="Q177" s="167" t="s">
        <v>259</v>
      </c>
      <c r="R177" s="167" t="s">
        <v>452</v>
      </c>
      <c r="S177" s="171"/>
      <c r="T177" s="167" t="s">
        <v>259</v>
      </c>
      <c r="U177" s="167" t="s">
        <v>311</v>
      </c>
      <c r="V177" s="171"/>
      <c r="W177" s="189">
        <v>0</v>
      </c>
      <c r="X177" s="196" t="s">
        <v>594</v>
      </c>
    </row>
    <row r="178" spans="1:24" ht="51.65">
      <c r="A178" s="169">
        <v>5</v>
      </c>
      <c r="B178" s="172">
        <v>18</v>
      </c>
      <c r="C178" s="167" t="s">
        <v>256</v>
      </c>
      <c r="D178" s="167" t="s">
        <v>276</v>
      </c>
      <c r="E178" s="167" t="s">
        <v>317</v>
      </c>
      <c r="F178" s="167" t="s">
        <v>464</v>
      </c>
      <c r="G178" s="167" t="s">
        <v>465</v>
      </c>
      <c r="H178" s="167" t="s">
        <v>251</v>
      </c>
      <c r="I178" s="167" t="s">
        <v>252</v>
      </c>
      <c r="J178" s="167" t="s">
        <v>354</v>
      </c>
      <c r="K178" s="167" t="s">
        <v>259</v>
      </c>
      <c r="L178" s="171" t="s">
        <v>280</v>
      </c>
      <c r="M178" s="171"/>
      <c r="N178" s="167" t="s">
        <v>253</v>
      </c>
      <c r="O178" s="167" t="s">
        <v>254</v>
      </c>
      <c r="P178" s="167" t="s">
        <v>310</v>
      </c>
      <c r="Q178" s="167" t="s">
        <v>263</v>
      </c>
      <c r="R178" s="167" t="s">
        <v>259</v>
      </c>
      <c r="S178" s="171"/>
      <c r="T178" s="167" t="s">
        <v>466</v>
      </c>
      <c r="U178" s="167" t="s">
        <v>311</v>
      </c>
      <c r="V178" s="171"/>
      <c r="W178" s="189">
        <v>0</v>
      </c>
      <c r="X178" s="196" t="s">
        <v>595</v>
      </c>
    </row>
    <row r="179" spans="1:24" ht="38.75">
      <c r="A179" s="169">
        <v>5</v>
      </c>
      <c r="B179" s="172">
        <v>19</v>
      </c>
      <c r="C179" s="167" t="s">
        <v>256</v>
      </c>
      <c r="D179" s="167" t="s">
        <v>450</v>
      </c>
      <c r="E179" s="167" t="s">
        <v>467</v>
      </c>
      <c r="F179" s="167" t="s">
        <v>451</v>
      </c>
      <c r="G179" s="172">
        <v>1050</v>
      </c>
      <c r="H179" s="167" t="s">
        <v>253</v>
      </c>
      <c r="I179" s="167" t="s">
        <v>255</v>
      </c>
      <c r="J179" s="167" t="s">
        <v>405</v>
      </c>
      <c r="K179" s="167" t="s">
        <v>259</v>
      </c>
      <c r="L179" s="167" t="s">
        <v>321</v>
      </c>
      <c r="M179" s="171"/>
      <c r="N179" s="172">
        <v>33</v>
      </c>
      <c r="O179" s="167" t="s">
        <v>281</v>
      </c>
      <c r="P179" s="167" t="s">
        <v>310</v>
      </c>
      <c r="Q179" s="167" t="s">
        <v>461</v>
      </c>
      <c r="R179" s="167" t="s">
        <v>259</v>
      </c>
      <c r="S179" s="171"/>
      <c r="T179" s="167" t="s">
        <v>294</v>
      </c>
      <c r="U179" s="167" t="s">
        <v>311</v>
      </c>
      <c r="V179" s="171"/>
      <c r="W179" s="189">
        <v>0</v>
      </c>
      <c r="X179" s="196" t="s">
        <v>594</v>
      </c>
    </row>
    <row r="180" spans="1:24" ht="38.75">
      <c r="A180" s="169">
        <v>5</v>
      </c>
      <c r="B180" s="172">
        <v>20</v>
      </c>
      <c r="C180" s="167" t="s">
        <v>256</v>
      </c>
      <c r="D180" s="167" t="s">
        <v>392</v>
      </c>
      <c r="E180" s="167" t="s">
        <v>370</v>
      </c>
      <c r="F180" s="167" t="s">
        <v>468</v>
      </c>
      <c r="G180" s="167" t="s">
        <v>253</v>
      </c>
      <c r="H180" s="167" t="s">
        <v>251</v>
      </c>
      <c r="I180" s="167" t="s">
        <v>252</v>
      </c>
      <c r="J180" s="167" t="s">
        <v>289</v>
      </c>
      <c r="K180" s="167" t="s">
        <v>259</v>
      </c>
      <c r="L180" s="167" t="s">
        <v>289</v>
      </c>
      <c r="M180" s="172">
        <v>102</v>
      </c>
      <c r="N180" s="167" t="s">
        <v>253</v>
      </c>
      <c r="O180" s="167" t="s">
        <v>281</v>
      </c>
      <c r="P180" s="167" t="s">
        <v>259</v>
      </c>
      <c r="Q180" s="167" t="s">
        <v>263</v>
      </c>
      <c r="R180" s="167" t="s">
        <v>259</v>
      </c>
      <c r="S180" s="171"/>
      <c r="T180" s="171" t="s">
        <v>463</v>
      </c>
      <c r="U180" s="167" t="s">
        <v>311</v>
      </c>
      <c r="V180" s="171"/>
      <c r="W180" s="189">
        <v>188.99</v>
      </c>
      <c r="X180" s="195" t="s">
        <v>598</v>
      </c>
    </row>
    <row r="181" spans="1:24" ht="38.75">
      <c r="A181" s="169">
        <v>5</v>
      </c>
      <c r="B181" s="172">
        <v>21</v>
      </c>
      <c r="C181" s="167" t="s">
        <v>256</v>
      </c>
      <c r="D181" s="167" t="s">
        <v>446</v>
      </c>
      <c r="E181" s="167" t="s">
        <v>370</v>
      </c>
      <c r="F181" s="167" t="s">
        <v>445</v>
      </c>
      <c r="G181" s="167" t="s">
        <v>253</v>
      </c>
      <c r="H181" s="167" t="s">
        <v>251</v>
      </c>
      <c r="I181" s="167" t="s">
        <v>255</v>
      </c>
      <c r="J181" s="167" t="s">
        <v>289</v>
      </c>
      <c r="K181" s="167" t="s">
        <v>259</v>
      </c>
      <c r="L181" s="167" t="s">
        <v>289</v>
      </c>
      <c r="M181" s="172">
        <v>102</v>
      </c>
      <c r="N181" s="167" t="s">
        <v>253</v>
      </c>
      <c r="O181" s="167" t="s">
        <v>281</v>
      </c>
      <c r="P181" s="167" t="s">
        <v>259</v>
      </c>
      <c r="Q181" s="167" t="s">
        <v>263</v>
      </c>
      <c r="R181" s="167" t="s">
        <v>259</v>
      </c>
      <c r="S181" s="171"/>
      <c r="T181" s="171" t="s">
        <v>463</v>
      </c>
      <c r="U181" s="167" t="s">
        <v>311</v>
      </c>
      <c r="V181" s="171"/>
      <c r="W181" s="189">
        <v>161.58000000000001</v>
      </c>
      <c r="X181" s="195" t="s">
        <v>598</v>
      </c>
    </row>
    <row r="182" spans="1:24" ht="38.75">
      <c r="A182" s="169">
        <v>5</v>
      </c>
      <c r="B182" s="172">
        <v>22</v>
      </c>
      <c r="C182" s="167" t="s">
        <v>256</v>
      </c>
      <c r="D182" s="167" t="s">
        <v>450</v>
      </c>
      <c r="E182" s="167" t="s">
        <v>467</v>
      </c>
      <c r="F182" s="167" t="s">
        <v>451</v>
      </c>
      <c r="G182" s="172">
        <v>1050</v>
      </c>
      <c r="H182" s="167" t="s">
        <v>253</v>
      </c>
      <c r="I182" s="167" t="s">
        <v>255</v>
      </c>
      <c r="J182" s="167" t="s">
        <v>405</v>
      </c>
      <c r="K182" s="167" t="s">
        <v>259</v>
      </c>
      <c r="L182" s="167" t="s">
        <v>321</v>
      </c>
      <c r="M182" s="171"/>
      <c r="N182" s="172">
        <v>33</v>
      </c>
      <c r="O182" s="167" t="s">
        <v>281</v>
      </c>
      <c r="P182" s="167" t="s">
        <v>310</v>
      </c>
      <c r="Q182" s="167" t="s">
        <v>461</v>
      </c>
      <c r="R182" s="167" t="s">
        <v>259</v>
      </c>
      <c r="S182" s="171"/>
      <c r="T182" s="167" t="s">
        <v>294</v>
      </c>
      <c r="U182" s="167" t="s">
        <v>311</v>
      </c>
      <c r="V182" s="171"/>
      <c r="W182" s="189">
        <v>0</v>
      </c>
      <c r="X182" s="196" t="s">
        <v>594</v>
      </c>
    </row>
    <row r="183" spans="1:24" ht="38.75">
      <c r="A183" s="169">
        <v>5</v>
      </c>
      <c r="B183" s="172">
        <v>23</v>
      </c>
      <c r="C183" s="167" t="s">
        <v>256</v>
      </c>
      <c r="D183" s="167" t="s">
        <v>392</v>
      </c>
      <c r="E183" s="167" t="s">
        <v>370</v>
      </c>
      <c r="F183" s="167" t="s">
        <v>469</v>
      </c>
      <c r="G183" s="167" t="s">
        <v>253</v>
      </c>
      <c r="H183" s="167" t="s">
        <v>251</v>
      </c>
      <c r="I183" s="167" t="s">
        <v>252</v>
      </c>
      <c r="J183" s="167" t="s">
        <v>470</v>
      </c>
      <c r="K183" s="167" t="s">
        <v>259</v>
      </c>
      <c r="L183" s="167" t="s">
        <v>289</v>
      </c>
      <c r="M183" s="172">
        <v>102</v>
      </c>
      <c r="N183" s="167" t="s">
        <v>253</v>
      </c>
      <c r="O183" s="167" t="s">
        <v>281</v>
      </c>
      <c r="P183" s="167" t="s">
        <v>259</v>
      </c>
      <c r="Q183" s="167" t="s">
        <v>263</v>
      </c>
      <c r="R183" s="167" t="s">
        <v>259</v>
      </c>
      <c r="S183" s="171"/>
      <c r="T183" s="171" t="s">
        <v>463</v>
      </c>
      <c r="U183" s="167" t="s">
        <v>311</v>
      </c>
      <c r="V183" s="171"/>
      <c r="W183" s="189">
        <v>195.42</v>
      </c>
      <c r="X183" s="195" t="s">
        <v>598</v>
      </c>
    </row>
    <row r="184" spans="1:24" ht="38.75">
      <c r="A184" s="169">
        <v>5</v>
      </c>
      <c r="B184" s="172">
        <v>24</v>
      </c>
      <c r="C184" s="167" t="s">
        <v>256</v>
      </c>
      <c r="D184" s="167" t="s">
        <v>392</v>
      </c>
      <c r="E184" s="167" t="s">
        <v>370</v>
      </c>
      <c r="F184" s="167" t="s">
        <v>469</v>
      </c>
      <c r="G184" s="167" t="s">
        <v>253</v>
      </c>
      <c r="H184" s="167" t="s">
        <v>251</v>
      </c>
      <c r="I184" s="167" t="s">
        <v>252</v>
      </c>
      <c r="J184" s="167" t="s">
        <v>470</v>
      </c>
      <c r="K184" s="167" t="s">
        <v>259</v>
      </c>
      <c r="L184" s="167" t="s">
        <v>289</v>
      </c>
      <c r="M184" s="172">
        <v>102</v>
      </c>
      <c r="N184" s="167" t="s">
        <v>253</v>
      </c>
      <c r="O184" s="167" t="s">
        <v>281</v>
      </c>
      <c r="P184" s="167" t="s">
        <v>259</v>
      </c>
      <c r="Q184" s="167" t="s">
        <v>263</v>
      </c>
      <c r="R184" s="167" t="s">
        <v>259</v>
      </c>
      <c r="S184" s="171"/>
      <c r="T184" s="171" t="s">
        <v>463</v>
      </c>
      <c r="U184" s="167" t="s">
        <v>311</v>
      </c>
      <c r="V184" s="171"/>
      <c r="W184" s="189">
        <v>195.42</v>
      </c>
      <c r="X184" s="195" t="s">
        <v>598</v>
      </c>
    </row>
    <row r="185" spans="1:24" ht="51.65">
      <c r="A185" s="169">
        <v>5</v>
      </c>
      <c r="B185" s="172">
        <v>25</v>
      </c>
      <c r="C185" s="167" t="s">
        <v>256</v>
      </c>
      <c r="D185" s="167" t="s">
        <v>471</v>
      </c>
      <c r="E185" s="167" t="s">
        <v>472</v>
      </c>
      <c r="F185" s="167" t="s">
        <v>445</v>
      </c>
      <c r="G185" s="172">
        <v>850</v>
      </c>
      <c r="H185" s="167" t="s">
        <v>251</v>
      </c>
      <c r="I185" s="167" t="s">
        <v>255</v>
      </c>
      <c r="J185" s="167" t="s">
        <v>473</v>
      </c>
      <c r="K185" s="167" t="s">
        <v>259</v>
      </c>
      <c r="L185" s="167" t="s">
        <v>473</v>
      </c>
      <c r="M185" s="172">
        <v>250</v>
      </c>
      <c r="N185" s="172">
        <v>29</v>
      </c>
      <c r="O185" s="167" t="s">
        <v>474</v>
      </c>
      <c r="P185" s="167" t="s">
        <v>310</v>
      </c>
      <c r="Q185" s="167" t="s">
        <v>263</v>
      </c>
      <c r="R185" s="167" t="s">
        <v>259</v>
      </c>
      <c r="S185" s="167" t="s">
        <v>475</v>
      </c>
      <c r="T185" s="167" t="s">
        <v>476</v>
      </c>
      <c r="U185" s="167" t="s">
        <v>311</v>
      </c>
      <c r="V185" s="171"/>
      <c r="W185" s="189">
        <v>427.12</v>
      </c>
      <c r="X185" s="196" t="s">
        <v>627</v>
      </c>
    </row>
    <row r="186" spans="1:24" ht="25.85">
      <c r="A186" s="169">
        <v>5</v>
      </c>
      <c r="B186" s="172">
        <v>26</v>
      </c>
      <c r="C186" s="167" t="s">
        <v>256</v>
      </c>
      <c r="D186" s="167" t="s">
        <v>477</v>
      </c>
      <c r="E186" s="167" t="s">
        <v>472</v>
      </c>
      <c r="F186" s="167" t="s">
        <v>478</v>
      </c>
      <c r="G186" s="167" t="s">
        <v>253</v>
      </c>
      <c r="H186" s="167" t="s">
        <v>251</v>
      </c>
      <c r="I186" s="167" t="s">
        <v>252</v>
      </c>
      <c r="J186" s="167" t="s">
        <v>473</v>
      </c>
      <c r="K186" s="167" t="s">
        <v>259</v>
      </c>
      <c r="L186" s="167" t="s">
        <v>473</v>
      </c>
      <c r="M186" s="172">
        <v>120</v>
      </c>
      <c r="N186" s="167" t="s">
        <v>253</v>
      </c>
      <c r="O186" s="167" t="s">
        <v>259</v>
      </c>
      <c r="P186" s="167" t="s">
        <v>259</v>
      </c>
      <c r="Q186" s="167" t="s">
        <v>259</v>
      </c>
      <c r="R186" s="167" t="s">
        <v>259</v>
      </c>
      <c r="S186" s="171"/>
      <c r="T186" s="167" t="s">
        <v>259</v>
      </c>
      <c r="U186" s="167" t="s">
        <v>311</v>
      </c>
      <c r="V186" s="171"/>
      <c r="W186" s="189">
        <v>176.4</v>
      </c>
      <c r="X186" s="196" t="s">
        <v>563</v>
      </c>
    </row>
    <row r="187" spans="1:24" ht="25.85">
      <c r="A187" s="169">
        <v>5</v>
      </c>
      <c r="B187" s="172">
        <v>27</v>
      </c>
      <c r="C187" s="167" t="s">
        <v>256</v>
      </c>
      <c r="D187" s="167" t="s">
        <v>477</v>
      </c>
      <c r="E187" s="167" t="s">
        <v>472</v>
      </c>
      <c r="F187" s="167" t="s">
        <v>468</v>
      </c>
      <c r="G187" s="167" t="s">
        <v>253</v>
      </c>
      <c r="H187" s="167" t="s">
        <v>251</v>
      </c>
      <c r="I187" s="167" t="s">
        <v>252</v>
      </c>
      <c r="J187" s="167" t="s">
        <v>473</v>
      </c>
      <c r="K187" s="167" t="s">
        <v>259</v>
      </c>
      <c r="L187" s="167" t="s">
        <v>473</v>
      </c>
      <c r="M187" s="172">
        <v>120</v>
      </c>
      <c r="N187" s="167" t="s">
        <v>253</v>
      </c>
      <c r="O187" s="167" t="s">
        <v>259</v>
      </c>
      <c r="P187" s="167" t="s">
        <v>259</v>
      </c>
      <c r="Q187" s="167" t="s">
        <v>259</v>
      </c>
      <c r="R187" s="167" t="s">
        <v>259</v>
      </c>
      <c r="S187" s="171"/>
      <c r="T187" s="167" t="s">
        <v>259</v>
      </c>
      <c r="U187" s="167" t="s">
        <v>311</v>
      </c>
      <c r="V187" s="171"/>
      <c r="W187" s="189">
        <v>173.43</v>
      </c>
      <c r="X187" s="196" t="s">
        <v>563</v>
      </c>
    </row>
    <row r="188" spans="1:24" ht="25.85">
      <c r="A188" s="169">
        <v>5</v>
      </c>
      <c r="B188" s="172">
        <v>28</v>
      </c>
      <c r="C188" s="167" t="s">
        <v>256</v>
      </c>
      <c r="D188" s="167" t="s">
        <v>479</v>
      </c>
      <c r="E188" s="167" t="s">
        <v>472</v>
      </c>
      <c r="F188" s="167" t="s">
        <v>445</v>
      </c>
      <c r="G188" s="172">
        <v>825</v>
      </c>
      <c r="H188" s="167" t="s">
        <v>251</v>
      </c>
      <c r="I188" s="167" t="s">
        <v>255</v>
      </c>
      <c r="J188" s="167" t="s">
        <v>473</v>
      </c>
      <c r="K188" s="167" t="s">
        <v>259</v>
      </c>
      <c r="L188" s="167" t="s">
        <v>473</v>
      </c>
      <c r="M188" s="172">
        <v>120</v>
      </c>
      <c r="N188" s="167" t="s">
        <v>253</v>
      </c>
      <c r="O188" s="167" t="s">
        <v>259</v>
      </c>
      <c r="P188" s="167" t="s">
        <v>259</v>
      </c>
      <c r="Q188" s="167" t="s">
        <v>259</v>
      </c>
      <c r="R188" s="167" t="s">
        <v>259</v>
      </c>
      <c r="S188" s="171"/>
      <c r="T188" s="167" t="s">
        <v>259</v>
      </c>
      <c r="U188" s="167" t="s">
        <v>311</v>
      </c>
      <c r="V188" s="171"/>
      <c r="W188" s="189">
        <v>171.49</v>
      </c>
      <c r="X188" s="196" t="s">
        <v>563</v>
      </c>
    </row>
    <row r="189" spans="1:24" ht="25.85">
      <c r="A189" s="169">
        <v>5</v>
      </c>
      <c r="B189" s="172">
        <v>29</v>
      </c>
      <c r="C189" s="167" t="s">
        <v>256</v>
      </c>
      <c r="D189" s="167" t="s">
        <v>479</v>
      </c>
      <c r="E189" s="167" t="s">
        <v>472</v>
      </c>
      <c r="F189" s="167" t="s">
        <v>445</v>
      </c>
      <c r="G189" s="172">
        <v>825</v>
      </c>
      <c r="H189" s="167" t="s">
        <v>251</v>
      </c>
      <c r="I189" s="167" t="s">
        <v>255</v>
      </c>
      <c r="J189" s="167" t="s">
        <v>473</v>
      </c>
      <c r="K189" s="167" t="s">
        <v>259</v>
      </c>
      <c r="L189" s="167" t="s">
        <v>473</v>
      </c>
      <c r="M189" s="172">
        <v>120</v>
      </c>
      <c r="N189" s="167" t="s">
        <v>253</v>
      </c>
      <c r="O189" s="167" t="s">
        <v>259</v>
      </c>
      <c r="P189" s="167" t="s">
        <v>259</v>
      </c>
      <c r="Q189" s="167" t="s">
        <v>259</v>
      </c>
      <c r="R189" s="167" t="s">
        <v>259</v>
      </c>
      <c r="S189" s="171"/>
      <c r="T189" s="167" t="s">
        <v>259</v>
      </c>
      <c r="U189" s="167" t="s">
        <v>311</v>
      </c>
      <c r="V189" s="171"/>
      <c r="W189" s="189">
        <v>171.49</v>
      </c>
      <c r="X189" s="196" t="s">
        <v>563</v>
      </c>
    </row>
    <row r="190" spans="1:24" ht="25.85">
      <c r="A190" s="169">
        <v>5</v>
      </c>
      <c r="B190" s="172">
        <v>30</v>
      </c>
      <c r="C190" s="167" t="s">
        <v>256</v>
      </c>
      <c r="D190" s="167" t="s">
        <v>479</v>
      </c>
      <c r="E190" s="167" t="s">
        <v>472</v>
      </c>
      <c r="F190" s="167" t="s">
        <v>445</v>
      </c>
      <c r="G190" s="172">
        <v>825</v>
      </c>
      <c r="H190" s="167" t="s">
        <v>251</v>
      </c>
      <c r="I190" s="167" t="s">
        <v>255</v>
      </c>
      <c r="J190" s="167" t="s">
        <v>473</v>
      </c>
      <c r="K190" s="167" t="s">
        <v>259</v>
      </c>
      <c r="L190" s="167" t="s">
        <v>473</v>
      </c>
      <c r="M190" s="172">
        <v>120</v>
      </c>
      <c r="N190" s="167" t="s">
        <v>253</v>
      </c>
      <c r="O190" s="167" t="s">
        <v>259</v>
      </c>
      <c r="P190" s="167" t="s">
        <v>259</v>
      </c>
      <c r="Q190" s="167" t="s">
        <v>259</v>
      </c>
      <c r="R190" s="167" t="s">
        <v>259</v>
      </c>
      <c r="S190" s="171"/>
      <c r="T190" s="167" t="s">
        <v>259</v>
      </c>
      <c r="U190" s="167" t="s">
        <v>311</v>
      </c>
      <c r="V190" s="171"/>
      <c r="W190" s="189">
        <v>171.49</v>
      </c>
      <c r="X190" s="196" t="s">
        <v>563</v>
      </c>
    </row>
    <row r="191" spans="1:24" ht="25.85">
      <c r="A191" s="169">
        <v>5</v>
      </c>
      <c r="B191" s="172">
        <v>31</v>
      </c>
      <c r="C191" s="167" t="s">
        <v>256</v>
      </c>
      <c r="D191" s="167" t="s">
        <v>479</v>
      </c>
      <c r="E191" s="167" t="s">
        <v>472</v>
      </c>
      <c r="F191" s="167" t="s">
        <v>445</v>
      </c>
      <c r="G191" s="172">
        <v>825</v>
      </c>
      <c r="H191" s="167" t="s">
        <v>251</v>
      </c>
      <c r="I191" s="167" t="s">
        <v>255</v>
      </c>
      <c r="J191" s="167" t="s">
        <v>473</v>
      </c>
      <c r="K191" s="167" t="s">
        <v>259</v>
      </c>
      <c r="L191" s="167" t="s">
        <v>473</v>
      </c>
      <c r="M191" s="172">
        <v>135</v>
      </c>
      <c r="N191" s="167" t="s">
        <v>253</v>
      </c>
      <c r="O191" s="167" t="s">
        <v>259</v>
      </c>
      <c r="P191" s="167" t="s">
        <v>259</v>
      </c>
      <c r="Q191" s="167" t="s">
        <v>344</v>
      </c>
      <c r="R191" s="167" t="s">
        <v>259</v>
      </c>
      <c r="S191" s="171"/>
      <c r="T191" s="167" t="s">
        <v>259</v>
      </c>
      <c r="U191" s="167" t="s">
        <v>311</v>
      </c>
      <c r="V191" s="171"/>
      <c r="W191" s="189">
        <v>181.23</v>
      </c>
      <c r="X191" s="196" t="s">
        <v>563</v>
      </c>
    </row>
    <row r="192" spans="1:24" ht="25.85">
      <c r="A192" s="169">
        <v>5</v>
      </c>
      <c r="B192" s="172">
        <v>32</v>
      </c>
      <c r="C192" s="167" t="s">
        <v>256</v>
      </c>
      <c r="D192" s="167" t="s">
        <v>479</v>
      </c>
      <c r="E192" s="167" t="s">
        <v>472</v>
      </c>
      <c r="F192" s="167" t="s">
        <v>445</v>
      </c>
      <c r="G192" s="172">
        <v>825</v>
      </c>
      <c r="H192" s="167" t="s">
        <v>251</v>
      </c>
      <c r="I192" s="167" t="s">
        <v>255</v>
      </c>
      <c r="J192" s="167" t="s">
        <v>473</v>
      </c>
      <c r="K192" s="167" t="s">
        <v>259</v>
      </c>
      <c r="L192" s="167" t="s">
        <v>473</v>
      </c>
      <c r="M192" s="172">
        <v>135</v>
      </c>
      <c r="N192" s="167" t="s">
        <v>253</v>
      </c>
      <c r="O192" s="167" t="s">
        <v>259</v>
      </c>
      <c r="P192" s="167" t="s">
        <v>259</v>
      </c>
      <c r="Q192" s="167" t="s">
        <v>344</v>
      </c>
      <c r="R192" s="167" t="s">
        <v>259</v>
      </c>
      <c r="S192" s="171"/>
      <c r="T192" s="167" t="s">
        <v>259</v>
      </c>
      <c r="U192" s="167" t="s">
        <v>311</v>
      </c>
      <c r="V192" s="171"/>
      <c r="W192" s="189">
        <v>181.23</v>
      </c>
      <c r="X192" s="196" t="s">
        <v>563</v>
      </c>
    </row>
    <row r="193" spans="1:24" ht="51.65">
      <c r="A193" s="169">
        <v>5</v>
      </c>
      <c r="B193" s="172">
        <v>33</v>
      </c>
      <c r="C193" s="167" t="s">
        <v>256</v>
      </c>
      <c r="D193" s="167" t="s">
        <v>471</v>
      </c>
      <c r="E193" s="167" t="s">
        <v>480</v>
      </c>
      <c r="F193" s="167" t="s">
        <v>445</v>
      </c>
      <c r="G193" s="172">
        <v>850</v>
      </c>
      <c r="H193" s="167" t="s">
        <v>251</v>
      </c>
      <c r="I193" s="167" t="s">
        <v>255</v>
      </c>
      <c r="J193" s="167" t="s">
        <v>473</v>
      </c>
      <c r="K193" s="167" t="s">
        <v>259</v>
      </c>
      <c r="L193" s="167" t="s">
        <v>473</v>
      </c>
      <c r="M193" s="172">
        <v>250</v>
      </c>
      <c r="N193" s="172">
        <v>29</v>
      </c>
      <c r="O193" s="167" t="s">
        <v>474</v>
      </c>
      <c r="P193" s="167" t="s">
        <v>310</v>
      </c>
      <c r="Q193" s="167" t="s">
        <v>263</v>
      </c>
      <c r="R193" s="167" t="s">
        <v>259</v>
      </c>
      <c r="S193" s="167" t="s">
        <v>475</v>
      </c>
      <c r="T193" s="167" t="s">
        <v>476</v>
      </c>
      <c r="U193" s="167" t="s">
        <v>311</v>
      </c>
      <c r="V193" s="171"/>
      <c r="W193" s="189">
        <v>427.12</v>
      </c>
      <c r="X193" s="196" t="s">
        <v>627</v>
      </c>
    </row>
    <row r="194" spans="1:24" ht="25.85">
      <c r="A194" s="169">
        <v>5</v>
      </c>
      <c r="B194" s="172">
        <v>34</v>
      </c>
      <c r="C194" s="167" t="s">
        <v>256</v>
      </c>
      <c r="D194" s="167" t="s">
        <v>479</v>
      </c>
      <c r="E194" s="167" t="s">
        <v>480</v>
      </c>
      <c r="F194" s="167" t="s">
        <v>445</v>
      </c>
      <c r="G194" s="172">
        <v>825</v>
      </c>
      <c r="H194" s="167" t="s">
        <v>251</v>
      </c>
      <c r="I194" s="167" t="s">
        <v>255</v>
      </c>
      <c r="J194" s="167" t="s">
        <v>473</v>
      </c>
      <c r="K194" s="167" t="s">
        <v>259</v>
      </c>
      <c r="L194" s="167" t="s">
        <v>473</v>
      </c>
      <c r="M194" s="172">
        <v>120</v>
      </c>
      <c r="N194" s="167" t="s">
        <v>253</v>
      </c>
      <c r="O194" s="167" t="s">
        <v>259</v>
      </c>
      <c r="P194" s="167" t="s">
        <v>259</v>
      </c>
      <c r="Q194" s="167" t="s">
        <v>259</v>
      </c>
      <c r="R194" s="167" t="s">
        <v>259</v>
      </c>
      <c r="S194" s="171"/>
      <c r="T194" s="167" t="s">
        <v>259</v>
      </c>
      <c r="U194" s="167" t="s">
        <v>311</v>
      </c>
      <c r="V194" s="171"/>
      <c r="W194" s="189">
        <v>171.49</v>
      </c>
      <c r="X194" s="196" t="s">
        <v>563</v>
      </c>
    </row>
    <row r="195" spans="1:24" ht="25.85">
      <c r="A195" s="169">
        <v>5</v>
      </c>
      <c r="B195" s="172">
        <v>35</v>
      </c>
      <c r="C195" s="167" t="s">
        <v>256</v>
      </c>
      <c r="D195" s="167" t="s">
        <v>477</v>
      </c>
      <c r="E195" s="167" t="s">
        <v>480</v>
      </c>
      <c r="F195" s="167" t="s">
        <v>468</v>
      </c>
      <c r="G195" s="167" t="s">
        <v>253</v>
      </c>
      <c r="H195" s="167" t="s">
        <v>251</v>
      </c>
      <c r="I195" s="167" t="s">
        <v>252</v>
      </c>
      <c r="J195" s="167" t="s">
        <v>473</v>
      </c>
      <c r="K195" s="167" t="s">
        <v>259</v>
      </c>
      <c r="L195" s="167" t="s">
        <v>473</v>
      </c>
      <c r="M195" s="172">
        <v>120</v>
      </c>
      <c r="N195" s="167" t="s">
        <v>253</v>
      </c>
      <c r="O195" s="167" t="s">
        <v>259</v>
      </c>
      <c r="P195" s="167" t="s">
        <v>259</v>
      </c>
      <c r="Q195" s="167" t="s">
        <v>259</v>
      </c>
      <c r="R195" s="167" t="s">
        <v>259</v>
      </c>
      <c r="S195" s="171"/>
      <c r="T195" s="167" t="s">
        <v>259</v>
      </c>
      <c r="U195" s="167" t="s">
        <v>311</v>
      </c>
      <c r="V195" s="171"/>
      <c r="W195" s="189">
        <v>173.43</v>
      </c>
      <c r="X195" s="196" t="s">
        <v>563</v>
      </c>
    </row>
    <row r="196" spans="1:24" ht="25.85">
      <c r="A196" s="169">
        <v>5</v>
      </c>
      <c r="B196" s="172">
        <v>36</v>
      </c>
      <c r="C196" s="167" t="s">
        <v>256</v>
      </c>
      <c r="D196" s="167" t="s">
        <v>479</v>
      </c>
      <c r="E196" s="167" t="s">
        <v>480</v>
      </c>
      <c r="F196" s="167" t="s">
        <v>445</v>
      </c>
      <c r="G196" s="172">
        <v>825</v>
      </c>
      <c r="H196" s="167" t="s">
        <v>251</v>
      </c>
      <c r="I196" s="167" t="s">
        <v>255</v>
      </c>
      <c r="J196" s="167" t="s">
        <v>473</v>
      </c>
      <c r="K196" s="167" t="s">
        <v>259</v>
      </c>
      <c r="L196" s="167" t="s">
        <v>473</v>
      </c>
      <c r="M196" s="172">
        <v>135</v>
      </c>
      <c r="N196" s="167" t="s">
        <v>253</v>
      </c>
      <c r="O196" s="167" t="s">
        <v>259</v>
      </c>
      <c r="P196" s="167" t="s">
        <v>259</v>
      </c>
      <c r="Q196" s="167" t="s">
        <v>344</v>
      </c>
      <c r="R196" s="167" t="s">
        <v>259</v>
      </c>
      <c r="S196" s="171"/>
      <c r="T196" s="167" t="s">
        <v>259</v>
      </c>
      <c r="U196" s="167" t="s">
        <v>311</v>
      </c>
      <c r="V196" s="171"/>
      <c r="W196" s="189">
        <v>181.23</v>
      </c>
      <c r="X196" s="196" t="s">
        <v>563</v>
      </c>
    </row>
    <row r="197" spans="1:24" ht="51.65">
      <c r="A197" s="169">
        <v>5</v>
      </c>
      <c r="B197" s="172">
        <v>37</v>
      </c>
      <c r="C197" s="167" t="s">
        <v>256</v>
      </c>
      <c r="D197" s="167" t="s">
        <v>471</v>
      </c>
      <c r="E197" s="167" t="s">
        <v>481</v>
      </c>
      <c r="F197" s="167" t="s">
        <v>445</v>
      </c>
      <c r="G197" s="172">
        <v>850</v>
      </c>
      <c r="H197" s="167" t="s">
        <v>251</v>
      </c>
      <c r="I197" s="167" t="s">
        <v>255</v>
      </c>
      <c r="J197" s="167" t="s">
        <v>473</v>
      </c>
      <c r="K197" s="167" t="s">
        <v>259</v>
      </c>
      <c r="L197" s="167" t="s">
        <v>473</v>
      </c>
      <c r="M197" s="172">
        <v>250</v>
      </c>
      <c r="N197" s="172">
        <v>29</v>
      </c>
      <c r="O197" s="167" t="s">
        <v>474</v>
      </c>
      <c r="P197" s="167" t="s">
        <v>310</v>
      </c>
      <c r="Q197" s="167" t="s">
        <v>263</v>
      </c>
      <c r="R197" s="167" t="s">
        <v>259</v>
      </c>
      <c r="S197" s="167" t="s">
        <v>475</v>
      </c>
      <c r="T197" s="167" t="s">
        <v>476</v>
      </c>
      <c r="U197" s="167" t="s">
        <v>311</v>
      </c>
      <c r="V197" s="171"/>
      <c r="W197" s="189">
        <v>427.12</v>
      </c>
      <c r="X197" s="196" t="s">
        <v>627</v>
      </c>
    </row>
    <row r="198" spans="1:24" ht="25.85">
      <c r="A198" s="169">
        <v>5</v>
      </c>
      <c r="B198" s="172">
        <v>38</v>
      </c>
      <c r="C198" s="167" t="s">
        <v>256</v>
      </c>
      <c r="D198" s="167" t="s">
        <v>477</v>
      </c>
      <c r="E198" s="167" t="s">
        <v>481</v>
      </c>
      <c r="F198" s="167" t="s">
        <v>478</v>
      </c>
      <c r="G198" s="167" t="s">
        <v>253</v>
      </c>
      <c r="H198" s="167" t="s">
        <v>251</v>
      </c>
      <c r="I198" s="167" t="s">
        <v>252</v>
      </c>
      <c r="J198" s="167" t="s">
        <v>473</v>
      </c>
      <c r="K198" s="167" t="s">
        <v>259</v>
      </c>
      <c r="L198" s="167" t="s">
        <v>473</v>
      </c>
      <c r="M198" s="172">
        <v>120</v>
      </c>
      <c r="N198" s="167" t="s">
        <v>253</v>
      </c>
      <c r="O198" s="167" t="s">
        <v>259</v>
      </c>
      <c r="P198" s="167" t="s">
        <v>259</v>
      </c>
      <c r="Q198" s="167" t="s">
        <v>259</v>
      </c>
      <c r="R198" s="167" t="s">
        <v>259</v>
      </c>
      <c r="S198" s="171"/>
      <c r="T198" s="167" t="s">
        <v>259</v>
      </c>
      <c r="U198" s="167" t="s">
        <v>311</v>
      </c>
      <c r="V198" s="171"/>
      <c r="W198" s="189">
        <v>176.4</v>
      </c>
      <c r="X198" s="196" t="s">
        <v>563</v>
      </c>
    </row>
    <row r="199" spans="1:24" ht="25.85">
      <c r="A199" s="169">
        <v>5</v>
      </c>
      <c r="B199" s="172">
        <v>39</v>
      </c>
      <c r="C199" s="167" t="s">
        <v>256</v>
      </c>
      <c r="D199" s="167" t="s">
        <v>482</v>
      </c>
      <c r="E199" s="167" t="s">
        <v>481</v>
      </c>
      <c r="F199" s="167" t="s">
        <v>483</v>
      </c>
      <c r="G199" s="172">
        <v>825</v>
      </c>
      <c r="H199" s="167" t="s">
        <v>251</v>
      </c>
      <c r="I199" s="167" t="s">
        <v>255</v>
      </c>
      <c r="J199" s="167" t="s">
        <v>473</v>
      </c>
      <c r="K199" s="167" t="s">
        <v>259</v>
      </c>
      <c r="L199" s="167" t="s">
        <v>473</v>
      </c>
      <c r="M199" s="172">
        <v>135</v>
      </c>
      <c r="N199" s="167" t="s">
        <v>253</v>
      </c>
      <c r="O199" s="167" t="s">
        <v>259</v>
      </c>
      <c r="P199" s="167" t="s">
        <v>259</v>
      </c>
      <c r="Q199" s="167" t="s">
        <v>344</v>
      </c>
      <c r="R199" s="167" t="s">
        <v>259</v>
      </c>
      <c r="S199" s="171"/>
      <c r="T199" s="167" t="s">
        <v>259</v>
      </c>
      <c r="U199" s="167" t="s">
        <v>311</v>
      </c>
      <c r="V199" s="171"/>
      <c r="W199" s="189">
        <v>0</v>
      </c>
      <c r="X199" s="196" t="s">
        <v>564</v>
      </c>
    </row>
    <row r="200" spans="1:24" ht="25.85">
      <c r="A200" s="169">
        <v>5</v>
      </c>
      <c r="B200" s="172">
        <v>40</v>
      </c>
      <c r="C200" s="167" t="s">
        <v>256</v>
      </c>
      <c r="D200" s="167" t="s">
        <v>479</v>
      </c>
      <c r="E200" s="167" t="s">
        <v>481</v>
      </c>
      <c r="F200" s="167" t="s">
        <v>445</v>
      </c>
      <c r="G200" s="172">
        <v>825</v>
      </c>
      <c r="H200" s="167" t="s">
        <v>251</v>
      </c>
      <c r="I200" s="167" t="s">
        <v>255</v>
      </c>
      <c r="J200" s="167" t="s">
        <v>473</v>
      </c>
      <c r="K200" s="167" t="s">
        <v>259</v>
      </c>
      <c r="L200" s="167" t="s">
        <v>473</v>
      </c>
      <c r="M200" s="172">
        <v>120</v>
      </c>
      <c r="N200" s="167" t="s">
        <v>253</v>
      </c>
      <c r="O200" s="167" t="s">
        <v>259</v>
      </c>
      <c r="P200" s="167" t="s">
        <v>259</v>
      </c>
      <c r="Q200" s="167" t="s">
        <v>259</v>
      </c>
      <c r="R200" s="167" t="s">
        <v>259</v>
      </c>
      <c r="S200" s="171"/>
      <c r="T200" s="167" t="s">
        <v>259</v>
      </c>
      <c r="U200" s="167" t="s">
        <v>311</v>
      </c>
      <c r="V200" s="171"/>
      <c r="W200" s="189">
        <v>171.49</v>
      </c>
      <c r="X200" s="196" t="s">
        <v>563</v>
      </c>
    </row>
    <row r="201" spans="1:24" ht="51.65">
      <c r="A201" s="169">
        <v>5</v>
      </c>
      <c r="B201" s="172">
        <v>41</v>
      </c>
      <c r="C201" s="167" t="s">
        <v>256</v>
      </c>
      <c r="D201" s="167" t="s">
        <v>471</v>
      </c>
      <c r="E201" s="167" t="s">
        <v>484</v>
      </c>
      <c r="F201" s="167" t="s">
        <v>445</v>
      </c>
      <c r="G201" s="172">
        <v>850</v>
      </c>
      <c r="H201" s="167" t="s">
        <v>251</v>
      </c>
      <c r="I201" s="167" t="s">
        <v>255</v>
      </c>
      <c r="J201" s="167" t="s">
        <v>473</v>
      </c>
      <c r="K201" s="167" t="s">
        <v>259</v>
      </c>
      <c r="L201" s="167" t="s">
        <v>473</v>
      </c>
      <c r="M201" s="172">
        <v>250</v>
      </c>
      <c r="N201" s="172">
        <v>29</v>
      </c>
      <c r="O201" s="167" t="s">
        <v>474</v>
      </c>
      <c r="P201" s="167" t="s">
        <v>310</v>
      </c>
      <c r="Q201" s="167" t="s">
        <v>263</v>
      </c>
      <c r="R201" s="167" t="s">
        <v>259</v>
      </c>
      <c r="S201" s="167" t="s">
        <v>475</v>
      </c>
      <c r="T201" s="167" t="s">
        <v>476</v>
      </c>
      <c r="U201" s="167" t="s">
        <v>311</v>
      </c>
      <c r="V201" s="171"/>
      <c r="W201" s="189">
        <v>427.12</v>
      </c>
      <c r="X201" s="196" t="s">
        <v>627</v>
      </c>
    </row>
    <row r="202" spans="1:24" ht="25.85">
      <c r="A202" s="169">
        <v>5</v>
      </c>
      <c r="B202" s="172">
        <v>42</v>
      </c>
      <c r="C202" s="167" t="s">
        <v>256</v>
      </c>
      <c r="D202" s="167" t="s">
        <v>479</v>
      </c>
      <c r="E202" s="170" t="s">
        <v>484</v>
      </c>
      <c r="F202" s="170" t="s">
        <v>454</v>
      </c>
      <c r="G202" s="172">
        <v>825</v>
      </c>
      <c r="H202" s="167" t="s">
        <v>251</v>
      </c>
      <c r="I202" s="167" t="s">
        <v>255</v>
      </c>
      <c r="J202" s="167" t="s">
        <v>473</v>
      </c>
      <c r="K202" s="167" t="s">
        <v>259</v>
      </c>
      <c r="L202" s="167" t="s">
        <v>473</v>
      </c>
      <c r="M202" s="172">
        <v>135</v>
      </c>
      <c r="N202" s="167" t="s">
        <v>253</v>
      </c>
      <c r="O202" s="167" t="s">
        <v>259</v>
      </c>
      <c r="P202" s="167" t="s">
        <v>259</v>
      </c>
      <c r="Q202" s="167" t="s">
        <v>344</v>
      </c>
      <c r="R202" s="167" t="s">
        <v>259</v>
      </c>
      <c r="S202" s="171"/>
      <c r="T202" s="167" t="s">
        <v>259</v>
      </c>
      <c r="U202" s="167" t="s">
        <v>311</v>
      </c>
      <c r="V202" s="171"/>
      <c r="W202" s="189">
        <v>179.57</v>
      </c>
      <c r="X202" s="196" t="s">
        <v>563</v>
      </c>
    </row>
    <row r="203" spans="1:24" ht="25.85">
      <c r="A203" s="169">
        <v>5</v>
      </c>
      <c r="B203" s="172">
        <v>43</v>
      </c>
      <c r="C203" s="167" t="s">
        <v>256</v>
      </c>
      <c r="D203" s="167" t="s">
        <v>477</v>
      </c>
      <c r="E203" s="167" t="s">
        <v>484</v>
      </c>
      <c r="F203" s="167" t="s">
        <v>478</v>
      </c>
      <c r="G203" s="167" t="s">
        <v>253</v>
      </c>
      <c r="H203" s="167" t="s">
        <v>251</v>
      </c>
      <c r="I203" s="167" t="s">
        <v>252</v>
      </c>
      <c r="J203" s="167" t="s">
        <v>473</v>
      </c>
      <c r="K203" s="167" t="s">
        <v>259</v>
      </c>
      <c r="L203" s="167" t="s">
        <v>473</v>
      </c>
      <c r="M203" s="172">
        <v>120</v>
      </c>
      <c r="N203" s="167" t="s">
        <v>253</v>
      </c>
      <c r="O203" s="167" t="s">
        <v>259</v>
      </c>
      <c r="P203" s="167" t="s">
        <v>259</v>
      </c>
      <c r="Q203" s="167" t="s">
        <v>259</v>
      </c>
      <c r="R203" s="167" t="s">
        <v>259</v>
      </c>
      <c r="S203" s="171"/>
      <c r="T203" s="167" t="s">
        <v>259</v>
      </c>
      <c r="U203" s="167" t="s">
        <v>311</v>
      </c>
      <c r="V203" s="171"/>
      <c r="W203" s="189">
        <v>176.4</v>
      </c>
      <c r="X203" s="196" t="s">
        <v>563</v>
      </c>
    </row>
    <row r="204" spans="1:24" ht="25.85">
      <c r="A204" s="169">
        <v>5</v>
      </c>
      <c r="B204" s="172">
        <v>44</v>
      </c>
      <c r="C204" s="167" t="s">
        <v>256</v>
      </c>
      <c r="D204" s="167" t="s">
        <v>479</v>
      </c>
      <c r="E204" s="167" t="s">
        <v>484</v>
      </c>
      <c r="F204" s="167" t="s">
        <v>445</v>
      </c>
      <c r="G204" s="172">
        <v>825</v>
      </c>
      <c r="H204" s="167" t="s">
        <v>251</v>
      </c>
      <c r="I204" s="167" t="s">
        <v>255</v>
      </c>
      <c r="J204" s="167" t="s">
        <v>473</v>
      </c>
      <c r="K204" s="167" t="s">
        <v>259</v>
      </c>
      <c r="L204" s="167" t="s">
        <v>473</v>
      </c>
      <c r="M204" s="172">
        <v>120</v>
      </c>
      <c r="N204" s="167" t="s">
        <v>253</v>
      </c>
      <c r="O204" s="167" t="s">
        <v>259</v>
      </c>
      <c r="P204" s="167" t="s">
        <v>259</v>
      </c>
      <c r="Q204" s="167" t="s">
        <v>259</v>
      </c>
      <c r="R204" s="167" t="s">
        <v>259</v>
      </c>
      <c r="S204" s="171"/>
      <c r="T204" s="167" t="s">
        <v>259</v>
      </c>
      <c r="U204" s="167" t="s">
        <v>311</v>
      </c>
      <c r="V204" s="171"/>
      <c r="W204" s="189">
        <v>171.49</v>
      </c>
      <c r="X204" s="196" t="s">
        <v>563</v>
      </c>
    </row>
    <row r="205" spans="1:24" ht="51.65">
      <c r="A205" s="169">
        <v>5</v>
      </c>
      <c r="B205" s="172">
        <v>45</v>
      </c>
      <c r="C205" s="167" t="s">
        <v>256</v>
      </c>
      <c r="D205" s="167" t="s">
        <v>471</v>
      </c>
      <c r="E205" s="167" t="s">
        <v>485</v>
      </c>
      <c r="F205" s="167" t="s">
        <v>445</v>
      </c>
      <c r="G205" s="172">
        <v>850</v>
      </c>
      <c r="H205" s="167" t="s">
        <v>251</v>
      </c>
      <c r="I205" s="167" t="s">
        <v>255</v>
      </c>
      <c r="J205" s="167" t="s">
        <v>473</v>
      </c>
      <c r="K205" s="167" t="s">
        <v>259</v>
      </c>
      <c r="L205" s="167" t="s">
        <v>473</v>
      </c>
      <c r="M205" s="172">
        <v>250</v>
      </c>
      <c r="N205" s="172">
        <v>29</v>
      </c>
      <c r="O205" s="167" t="s">
        <v>474</v>
      </c>
      <c r="P205" s="167" t="s">
        <v>310</v>
      </c>
      <c r="Q205" s="167" t="s">
        <v>263</v>
      </c>
      <c r="R205" s="167" t="s">
        <v>259</v>
      </c>
      <c r="S205" s="167" t="s">
        <v>475</v>
      </c>
      <c r="T205" s="167" t="s">
        <v>476</v>
      </c>
      <c r="U205" s="167" t="s">
        <v>311</v>
      </c>
      <c r="V205" s="171"/>
      <c r="W205" s="189">
        <v>427.12</v>
      </c>
      <c r="X205" s="196" t="s">
        <v>627</v>
      </c>
    </row>
    <row r="206" spans="1:24" ht="25.85">
      <c r="A206" s="169">
        <v>5</v>
      </c>
      <c r="B206" s="172">
        <v>46</v>
      </c>
      <c r="C206" s="167" t="s">
        <v>256</v>
      </c>
      <c r="D206" s="167" t="s">
        <v>479</v>
      </c>
      <c r="E206" s="167" t="s">
        <v>485</v>
      </c>
      <c r="F206" s="167" t="s">
        <v>445</v>
      </c>
      <c r="G206" s="172">
        <v>825</v>
      </c>
      <c r="H206" s="167" t="s">
        <v>251</v>
      </c>
      <c r="I206" s="167" t="s">
        <v>255</v>
      </c>
      <c r="J206" s="167" t="s">
        <v>473</v>
      </c>
      <c r="K206" s="167" t="s">
        <v>259</v>
      </c>
      <c r="L206" s="167" t="s">
        <v>473</v>
      </c>
      <c r="M206" s="172">
        <v>120</v>
      </c>
      <c r="N206" s="167" t="s">
        <v>253</v>
      </c>
      <c r="O206" s="167" t="s">
        <v>259</v>
      </c>
      <c r="P206" s="167" t="s">
        <v>259</v>
      </c>
      <c r="Q206" s="167" t="s">
        <v>259</v>
      </c>
      <c r="R206" s="167" t="s">
        <v>259</v>
      </c>
      <c r="S206" s="171"/>
      <c r="T206" s="167" t="s">
        <v>259</v>
      </c>
      <c r="U206" s="167" t="s">
        <v>311</v>
      </c>
      <c r="V206" s="171"/>
      <c r="W206" s="189">
        <v>171.49</v>
      </c>
      <c r="X206" s="196" t="s">
        <v>563</v>
      </c>
    </row>
    <row r="207" spans="1:24" ht="25.85">
      <c r="A207" s="169">
        <v>5</v>
      </c>
      <c r="B207" s="172">
        <v>47</v>
      </c>
      <c r="C207" s="167" t="s">
        <v>256</v>
      </c>
      <c r="D207" s="167" t="s">
        <v>477</v>
      </c>
      <c r="E207" s="167" t="s">
        <v>485</v>
      </c>
      <c r="F207" s="167" t="s">
        <v>468</v>
      </c>
      <c r="G207" s="167" t="s">
        <v>253</v>
      </c>
      <c r="H207" s="167" t="s">
        <v>251</v>
      </c>
      <c r="I207" s="167" t="s">
        <v>252</v>
      </c>
      <c r="J207" s="167" t="s">
        <v>473</v>
      </c>
      <c r="K207" s="167" t="s">
        <v>259</v>
      </c>
      <c r="L207" s="167" t="s">
        <v>473</v>
      </c>
      <c r="M207" s="172">
        <v>120</v>
      </c>
      <c r="N207" s="167" t="s">
        <v>253</v>
      </c>
      <c r="O207" s="167" t="s">
        <v>259</v>
      </c>
      <c r="P207" s="167" t="s">
        <v>259</v>
      </c>
      <c r="Q207" s="167" t="s">
        <v>259</v>
      </c>
      <c r="R207" s="167" t="s">
        <v>259</v>
      </c>
      <c r="S207" s="171"/>
      <c r="T207" s="167" t="s">
        <v>259</v>
      </c>
      <c r="U207" s="167" t="s">
        <v>311</v>
      </c>
      <c r="V207" s="171"/>
      <c r="W207" s="189">
        <v>173.43</v>
      </c>
      <c r="X207" s="196" t="s">
        <v>563</v>
      </c>
    </row>
    <row r="208" spans="1:24" ht="25.85">
      <c r="A208" s="169">
        <v>5</v>
      </c>
      <c r="B208" s="172">
        <v>48</v>
      </c>
      <c r="C208" s="167" t="s">
        <v>256</v>
      </c>
      <c r="D208" s="167" t="s">
        <v>479</v>
      </c>
      <c r="E208" s="167" t="s">
        <v>485</v>
      </c>
      <c r="F208" s="167" t="s">
        <v>445</v>
      </c>
      <c r="G208" s="172">
        <v>825</v>
      </c>
      <c r="H208" s="167" t="s">
        <v>251</v>
      </c>
      <c r="I208" s="167" t="s">
        <v>255</v>
      </c>
      <c r="J208" s="167" t="s">
        <v>473</v>
      </c>
      <c r="K208" s="167" t="s">
        <v>259</v>
      </c>
      <c r="L208" s="167" t="s">
        <v>473</v>
      </c>
      <c r="M208" s="172">
        <v>135</v>
      </c>
      <c r="N208" s="167" t="s">
        <v>253</v>
      </c>
      <c r="O208" s="167" t="s">
        <v>259</v>
      </c>
      <c r="P208" s="167" t="s">
        <v>259</v>
      </c>
      <c r="Q208" s="167" t="s">
        <v>344</v>
      </c>
      <c r="R208" s="167" t="s">
        <v>259</v>
      </c>
      <c r="S208" s="171"/>
      <c r="T208" s="167" t="s">
        <v>259</v>
      </c>
      <c r="U208" s="167" t="s">
        <v>311</v>
      </c>
      <c r="V208" s="171"/>
      <c r="W208" s="189">
        <v>181.23</v>
      </c>
      <c r="X208" s="196" t="s">
        <v>563</v>
      </c>
    </row>
    <row r="209" spans="1:24" ht="25.85">
      <c r="A209" s="169">
        <v>5</v>
      </c>
      <c r="B209" s="172">
        <v>49</v>
      </c>
      <c r="C209" s="167" t="s">
        <v>256</v>
      </c>
      <c r="D209" s="167" t="s">
        <v>479</v>
      </c>
      <c r="E209" s="167" t="s">
        <v>485</v>
      </c>
      <c r="F209" s="167" t="s">
        <v>445</v>
      </c>
      <c r="G209" s="172">
        <v>825</v>
      </c>
      <c r="H209" s="167" t="s">
        <v>251</v>
      </c>
      <c r="I209" s="167" t="s">
        <v>255</v>
      </c>
      <c r="J209" s="167" t="s">
        <v>473</v>
      </c>
      <c r="K209" s="167" t="s">
        <v>259</v>
      </c>
      <c r="L209" s="167" t="s">
        <v>473</v>
      </c>
      <c r="M209" s="172">
        <v>120</v>
      </c>
      <c r="N209" s="167" t="s">
        <v>253</v>
      </c>
      <c r="O209" s="167" t="s">
        <v>259</v>
      </c>
      <c r="P209" s="167" t="s">
        <v>259</v>
      </c>
      <c r="Q209" s="167" t="s">
        <v>259</v>
      </c>
      <c r="R209" s="167" t="s">
        <v>259</v>
      </c>
      <c r="S209" s="171"/>
      <c r="T209" s="167" t="s">
        <v>259</v>
      </c>
      <c r="U209" s="167" t="s">
        <v>311</v>
      </c>
      <c r="V209" s="171"/>
      <c r="W209" s="189">
        <v>171.49</v>
      </c>
      <c r="X209" s="196" t="s">
        <v>563</v>
      </c>
    </row>
    <row r="210" spans="1:24" ht="25.85">
      <c r="A210" s="169">
        <v>5</v>
      </c>
      <c r="B210" s="172">
        <v>50</v>
      </c>
      <c r="C210" s="167" t="s">
        <v>256</v>
      </c>
      <c r="D210" s="167" t="s">
        <v>479</v>
      </c>
      <c r="E210" s="167" t="s">
        <v>485</v>
      </c>
      <c r="F210" s="167" t="s">
        <v>445</v>
      </c>
      <c r="G210" s="172">
        <v>825</v>
      </c>
      <c r="H210" s="167" t="s">
        <v>251</v>
      </c>
      <c r="I210" s="167" t="s">
        <v>255</v>
      </c>
      <c r="J210" s="167" t="s">
        <v>473</v>
      </c>
      <c r="K210" s="167" t="s">
        <v>259</v>
      </c>
      <c r="L210" s="167" t="s">
        <v>473</v>
      </c>
      <c r="M210" s="172">
        <v>120</v>
      </c>
      <c r="N210" s="167" t="s">
        <v>253</v>
      </c>
      <c r="O210" s="167" t="s">
        <v>259</v>
      </c>
      <c r="P210" s="167" t="s">
        <v>259</v>
      </c>
      <c r="Q210" s="167" t="s">
        <v>259</v>
      </c>
      <c r="R210" s="167" t="s">
        <v>259</v>
      </c>
      <c r="S210" s="171"/>
      <c r="T210" s="167" t="s">
        <v>259</v>
      </c>
      <c r="U210" s="167" t="s">
        <v>311</v>
      </c>
      <c r="V210" s="171"/>
      <c r="W210" s="189">
        <v>171.49</v>
      </c>
      <c r="X210" s="196" t="s">
        <v>563</v>
      </c>
    </row>
    <row r="211" spans="1:24" ht="25.85">
      <c r="A211" s="169">
        <v>5</v>
      </c>
      <c r="B211" s="172">
        <v>51</v>
      </c>
      <c r="C211" s="167" t="s">
        <v>256</v>
      </c>
      <c r="D211" s="167" t="s">
        <v>479</v>
      </c>
      <c r="E211" s="167" t="s">
        <v>485</v>
      </c>
      <c r="F211" s="167" t="s">
        <v>445</v>
      </c>
      <c r="G211" s="172">
        <v>825</v>
      </c>
      <c r="H211" s="167" t="s">
        <v>251</v>
      </c>
      <c r="I211" s="167" t="s">
        <v>255</v>
      </c>
      <c r="J211" s="167" t="s">
        <v>473</v>
      </c>
      <c r="K211" s="167" t="s">
        <v>259</v>
      </c>
      <c r="L211" s="167" t="s">
        <v>473</v>
      </c>
      <c r="M211" s="172">
        <v>120</v>
      </c>
      <c r="N211" s="167" t="s">
        <v>253</v>
      </c>
      <c r="O211" s="167" t="s">
        <v>259</v>
      </c>
      <c r="P211" s="167" t="s">
        <v>259</v>
      </c>
      <c r="Q211" s="167" t="s">
        <v>259</v>
      </c>
      <c r="R211" s="167" t="s">
        <v>259</v>
      </c>
      <c r="S211" s="171"/>
      <c r="T211" s="167" t="s">
        <v>259</v>
      </c>
      <c r="U211" s="167" t="s">
        <v>311</v>
      </c>
      <c r="V211" s="171"/>
      <c r="W211" s="189">
        <v>171.49</v>
      </c>
      <c r="X211" s="196" t="s">
        <v>563</v>
      </c>
    </row>
    <row r="212" spans="1:24" ht="25.85">
      <c r="A212" s="169">
        <v>5</v>
      </c>
      <c r="B212" s="172">
        <v>52</v>
      </c>
      <c r="C212" s="167" t="s">
        <v>256</v>
      </c>
      <c r="D212" s="167" t="s">
        <v>482</v>
      </c>
      <c r="E212" s="167" t="s">
        <v>485</v>
      </c>
      <c r="F212" s="167" t="s">
        <v>483</v>
      </c>
      <c r="G212" s="172">
        <v>825</v>
      </c>
      <c r="H212" s="167" t="s">
        <v>251</v>
      </c>
      <c r="I212" s="167" t="s">
        <v>255</v>
      </c>
      <c r="J212" s="167" t="s">
        <v>473</v>
      </c>
      <c r="K212" s="167" t="s">
        <v>259</v>
      </c>
      <c r="L212" s="167" t="s">
        <v>473</v>
      </c>
      <c r="M212" s="172">
        <v>135</v>
      </c>
      <c r="N212" s="167" t="s">
        <v>253</v>
      </c>
      <c r="O212" s="167" t="s">
        <v>259</v>
      </c>
      <c r="P212" s="167" t="s">
        <v>259</v>
      </c>
      <c r="Q212" s="167" t="s">
        <v>344</v>
      </c>
      <c r="R212" s="167" t="s">
        <v>259</v>
      </c>
      <c r="S212" s="171"/>
      <c r="T212" s="167" t="s">
        <v>259</v>
      </c>
      <c r="U212" s="167" t="s">
        <v>311</v>
      </c>
      <c r="V212" s="171"/>
      <c r="W212" s="189">
        <v>0</v>
      </c>
      <c r="X212" s="196" t="s">
        <v>564</v>
      </c>
    </row>
    <row r="213" spans="1:24" ht="51.65">
      <c r="A213" s="169">
        <v>5</v>
      </c>
      <c r="B213" s="172">
        <v>53</v>
      </c>
      <c r="C213" s="167" t="s">
        <v>256</v>
      </c>
      <c r="D213" s="167" t="s">
        <v>471</v>
      </c>
      <c r="E213" s="167" t="s">
        <v>486</v>
      </c>
      <c r="F213" s="167" t="s">
        <v>445</v>
      </c>
      <c r="G213" s="172">
        <v>850</v>
      </c>
      <c r="H213" s="167" t="s">
        <v>251</v>
      </c>
      <c r="I213" s="167" t="s">
        <v>255</v>
      </c>
      <c r="J213" s="167" t="s">
        <v>473</v>
      </c>
      <c r="K213" s="167" t="s">
        <v>259</v>
      </c>
      <c r="L213" s="167" t="s">
        <v>473</v>
      </c>
      <c r="M213" s="172">
        <v>250</v>
      </c>
      <c r="N213" s="172">
        <v>29</v>
      </c>
      <c r="O213" s="167" t="s">
        <v>474</v>
      </c>
      <c r="P213" s="167" t="s">
        <v>310</v>
      </c>
      <c r="Q213" s="167" t="s">
        <v>263</v>
      </c>
      <c r="R213" s="167" t="s">
        <v>259</v>
      </c>
      <c r="S213" s="167" t="s">
        <v>475</v>
      </c>
      <c r="T213" s="167" t="s">
        <v>476</v>
      </c>
      <c r="U213" s="167" t="s">
        <v>311</v>
      </c>
      <c r="V213" s="171"/>
      <c r="W213" s="189">
        <v>427.12</v>
      </c>
      <c r="X213" s="196" t="s">
        <v>627</v>
      </c>
    </row>
    <row r="214" spans="1:24" ht="25.85">
      <c r="A214" s="169">
        <v>5</v>
      </c>
      <c r="B214" s="172">
        <v>54</v>
      </c>
      <c r="C214" s="167" t="s">
        <v>256</v>
      </c>
      <c r="D214" s="167" t="s">
        <v>479</v>
      </c>
      <c r="E214" s="167" t="s">
        <v>486</v>
      </c>
      <c r="F214" s="167" t="s">
        <v>445</v>
      </c>
      <c r="G214" s="172">
        <v>825</v>
      </c>
      <c r="H214" s="167" t="s">
        <v>251</v>
      </c>
      <c r="I214" s="167" t="s">
        <v>255</v>
      </c>
      <c r="J214" s="167" t="s">
        <v>473</v>
      </c>
      <c r="K214" s="167" t="s">
        <v>259</v>
      </c>
      <c r="L214" s="167" t="s">
        <v>473</v>
      </c>
      <c r="M214" s="172">
        <v>120</v>
      </c>
      <c r="N214" s="167" t="s">
        <v>253</v>
      </c>
      <c r="O214" s="167" t="s">
        <v>259</v>
      </c>
      <c r="P214" s="167" t="s">
        <v>259</v>
      </c>
      <c r="Q214" s="167" t="s">
        <v>259</v>
      </c>
      <c r="R214" s="167" t="s">
        <v>259</v>
      </c>
      <c r="S214" s="171"/>
      <c r="T214" s="167" t="s">
        <v>259</v>
      </c>
      <c r="U214" s="167" t="s">
        <v>311</v>
      </c>
      <c r="V214" s="171"/>
      <c r="W214" s="189">
        <v>171.49</v>
      </c>
      <c r="X214" s="196" t="s">
        <v>563</v>
      </c>
    </row>
    <row r="215" spans="1:24" ht="25.85">
      <c r="A215" s="169">
        <v>5</v>
      </c>
      <c r="B215" s="172">
        <v>55</v>
      </c>
      <c r="C215" s="167" t="s">
        <v>256</v>
      </c>
      <c r="D215" s="167" t="s">
        <v>479</v>
      </c>
      <c r="E215" s="167" t="s">
        <v>486</v>
      </c>
      <c r="F215" s="167" t="s">
        <v>445</v>
      </c>
      <c r="G215" s="172">
        <v>825</v>
      </c>
      <c r="H215" s="167" t="s">
        <v>251</v>
      </c>
      <c r="I215" s="167" t="s">
        <v>255</v>
      </c>
      <c r="J215" s="167" t="s">
        <v>473</v>
      </c>
      <c r="K215" s="167" t="s">
        <v>259</v>
      </c>
      <c r="L215" s="167" t="s">
        <v>473</v>
      </c>
      <c r="M215" s="172">
        <v>135</v>
      </c>
      <c r="N215" s="167" t="s">
        <v>253</v>
      </c>
      <c r="O215" s="167" t="s">
        <v>259</v>
      </c>
      <c r="P215" s="167" t="s">
        <v>259</v>
      </c>
      <c r="Q215" s="167" t="s">
        <v>344</v>
      </c>
      <c r="R215" s="167" t="s">
        <v>259</v>
      </c>
      <c r="S215" s="171"/>
      <c r="T215" s="167" t="s">
        <v>259</v>
      </c>
      <c r="U215" s="167" t="s">
        <v>311</v>
      </c>
      <c r="V215" s="171"/>
      <c r="W215" s="189">
        <v>181.23</v>
      </c>
      <c r="X215" s="196" t="s">
        <v>563</v>
      </c>
    </row>
    <row r="216" spans="1:24" ht="25.85">
      <c r="A216" s="169">
        <v>5</v>
      </c>
      <c r="B216" s="172">
        <v>56</v>
      </c>
      <c r="C216" s="167" t="s">
        <v>256</v>
      </c>
      <c r="D216" s="167" t="s">
        <v>479</v>
      </c>
      <c r="E216" s="167" t="s">
        <v>486</v>
      </c>
      <c r="F216" s="167" t="s">
        <v>445</v>
      </c>
      <c r="G216" s="172">
        <v>825</v>
      </c>
      <c r="H216" s="167" t="s">
        <v>251</v>
      </c>
      <c r="I216" s="167" t="s">
        <v>255</v>
      </c>
      <c r="J216" s="167" t="s">
        <v>473</v>
      </c>
      <c r="K216" s="167" t="s">
        <v>259</v>
      </c>
      <c r="L216" s="167" t="s">
        <v>473</v>
      </c>
      <c r="M216" s="172">
        <v>120</v>
      </c>
      <c r="N216" s="167" t="s">
        <v>253</v>
      </c>
      <c r="O216" s="167" t="s">
        <v>259</v>
      </c>
      <c r="P216" s="167" t="s">
        <v>259</v>
      </c>
      <c r="Q216" s="167" t="s">
        <v>259</v>
      </c>
      <c r="R216" s="167" t="s">
        <v>259</v>
      </c>
      <c r="S216" s="171"/>
      <c r="T216" s="167" t="s">
        <v>259</v>
      </c>
      <c r="U216" s="167" t="s">
        <v>311</v>
      </c>
      <c r="V216" s="171"/>
      <c r="W216" s="189">
        <v>171.49</v>
      </c>
      <c r="X216" s="196" t="s">
        <v>563</v>
      </c>
    </row>
    <row r="217" spans="1:24" ht="51.65">
      <c r="A217" s="169">
        <v>5</v>
      </c>
      <c r="B217" s="172">
        <v>57</v>
      </c>
      <c r="C217" s="167" t="s">
        <v>256</v>
      </c>
      <c r="D217" s="167" t="s">
        <v>471</v>
      </c>
      <c r="E217" s="167" t="s">
        <v>487</v>
      </c>
      <c r="F217" s="167" t="s">
        <v>445</v>
      </c>
      <c r="G217" s="172">
        <v>850</v>
      </c>
      <c r="H217" s="167" t="s">
        <v>251</v>
      </c>
      <c r="I217" s="167" t="s">
        <v>255</v>
      </c>
      <c r="J217" s="167" t="s">
        <v>473</v>
      </c>
      <c r="K217" s="167" t="s">
        <v>259</v>
      </c>
      <c r="L217" s="167" t="s">
        <v>473</v>
      </c>
      <c r="M217" s="172">
        <v>250</v>
      </c>
      <c r="N217" s="172">
        <v>29</v>
      </c>
      <c r="O217" s="167" t="s">
        <v>474</v>
      </c>
      <c r="P217" s="167" t="s">
        <v>310</v>
      </c>
      <c r="Q217" s="167" t="s">
        <v>263</v>
      </c>
      <c r="R217" s="167" t="s">
        <v>259</v>
      </c>
      <c r="S217" s="167" t="s">
        <v>475</v>
      </c>
      <c r="T217" s="167" t="s">
        <v>476</v>
      </c>
      <c r="U217" s="167" t="s">
        <v>311</v>
      </c>
      <c r="V217" s="171"/>
      <c r="W217" s="189">
        <v>427.12</v>
      </c>
      <c r="X217" s="196" t="s">
        <v>627</v>
      </c>
    </row>
    <row r="218" spans="1:24" ht="25.85">
      <c r="A218" s="169">
        <v>5</v>
      </c>
      <c r="B218" s="172">
        <v>58</v>
      </c>
      <c r="C218" s="167" t="s">
        <v>256</v>
      </c>
      <c r="D218" s="167" t="s">
        <v>479</v>
      </c>
      <c r="E218" s="167" t="s">
        <v>487</v>
      </c>
      <c r="F218" s="167" t="s">
        <v>445</v>
      </c>
      <c r="G218" s="172">
        <v>825</v>
      </c>
      <c r="H218" s="167" t="s">
        <v>251</v>
      </c>
      <c r="I218" s="167" t="s">
        <v>255</v>
      </c>
      <c r="J218" s="167" t="s">
        <v>473</v>
      </c>
      <c r="K218" s="167" t="s">
        <v>259</v>
      </c>
      <c r="L218" s="167" t="s">
        <v>473</v>
      </c>
      <c r="M218" s="172">
        <v>135</v>
      </c>
      <c r="N218" s="167" t="s">
        <v>253</v>
      </c>
      <c r="O218" s="167" t="s">
        <v>259</v>
      </c>
      <c r="P218" s="167" t="s">
        <v>259</v>
      </c>
      <c r="Q218" s="167" t="s">
        <v>344</v>
      </c>
      <c r="R218" s="167" t="s">
        <v>259</v>
      </c>
      <c r="S218" s="171"/>
      <c r="T218" s="167" t="s">
        <v>259</v>
      </c>
      <c r="U218" s="167" t="s">
        <v>311</v>
      </c>
      <c r="V218" s="171"/>
      <c r="W218" s="189">
        <v>181.23</v>
      </c>
      <c r="X218" s="196" t="s">
        <v>563</v>
      </c>
    </row>
    <row r="219" spans="1:24" ht="25.85">
      <c r="A219" s="169">
        <v>5</v>
      </c>
      <c r="B219" s="172">
        <v>59</v>
      </c>
      <c r="C219" s="167" t="s">
        <v>256</v>
      </c>
      <c r="D219" s="167" t="s">
        <v>477</v>
      </c>
      <c r="E219" s="167" t="s">
        <v>487</v>
      </c>
      <c r="F219" s="167" t="s">
        <v>456</v>
      </c>
      <c r="G219" s="167" t="s">
        <v>253</v>
      </c>
      <c r="H219" s="167" t="s">
        <v>251</v>
      </c>
      <c r="I219" s="167" t="s">
        <v>252</v>
      </c>
      <c r="J219" s="167" t="s">
        <v>473</v>
      </c>
      <c r="K219" s="167" t="s">
        <v>259</v>
      </c>
      <c r="L219" s="167" t="s">
        <v>473</v>
      </c>
      <c r="M219" s="172">
        <v>120</v>
      </c>
      <c r="N219" s="167" t="s">
        <v>253</v>
      </c>
      <c r="O219" s="167" t="s">
        <v>259</v>
      </c>
      <c r="P219" s="167" t="s">
        <v>259</v>
      </c>
      <c r="Q219" s="167" t="s">
        <v>259</v>
      </c>
      <c r="R219" s="167" t="s">
        <v>259</v>
      </c>
      <c r="S219" s="171"/>
      <c r="T219" s="167" t="s">
        <v>259</v>
      </c>
      <c r="U219" s="167" t="s">
        <v>311</v>
      </c>
      <c r="V219" s="171"/>
      <c r="W219" s="189">
        <v>179.38</v>
      </c>
      <c r="X219" s="196" t="s">
        <v>563</v>
      </c>
    </row>
    <row r="220" spans="1:24" ht="25.85">
      <c r="A220" s="169">
        <v>5</v>
      </c>
      <c r="B220" s="172">
        <v>60</v>
      </c>
      <c r="C220" s="167" t="s">
        <v>256</v>
      </c>
      <c r="D220" s="167" t="s">
        <v>479</v>
      </c>
      <c r="E220" s="167" t="s">
        <v>487</v>
      </c>
      <c r="F220" s="167" t="s">
        <v>445</v>
      </c>
      <c r="G220" s="172">
        <v>825</v>
      </c>
      <c r="H220" s="167" t="s">
        <v>251</v>
      </c>
      <c r="I220" s="167" t="s">
        <v>255</v>
      </c>
      <c r="J220" s="167" t="s">
        <v>473</v>
      </c>
      <c r="K220" s="167" t="s">
        <v>259</v>
      </c>
      <c r="L220" s="167" t="s">
        <v>473</v>
      </c>
      <c r="M220" s="172">
        <v>120</v>
      </c>
      <c r="N220" s="167" t="s">
        <v>253</v>
      </c>
      <c r="O220" s="167" t="s">
        <v>259</v>
      </c>
      <c r="P220" s="167" t="s">
        <v>259</v>
      </c>
      <c r="Q220" s="167" t="s">
        <v>259</v>
      </c>
      <c r="R220" s="167" t="s">
        <v>259</v>
      </c>
      <c r="S220" s="171"/>
      <c r="T220" s="167" t="s">
        <v>259</v>
      </c>
      <c r="U220" s="167" t="s">
        <v>311</v>
      </c>
      <c r="V220" s="171"/>
      <c r="W220" s="189">
        <v>171.49</v>
      </c>
      <c r="X220" s="196" t="s">
        <v>563</v>
      </c>
    </row>
    <row r="221" spans="1:24" ht="51.65">
      <c r="A221" s="169">
        <v>5</v>
      </c>
      <c r="B221" s="172">
        <v>62</v>
      </c>
      <c r="C221" s="167" t="s">
        <v>256</v>
      </c>
      <c r="D221" s="167" t="s">
        <v>471</v>
      </c>
      <c r="E221" s="167" t="s">
        <v>488</v>
      </c>
      <c r="F221" s="167" t="s">
        <v>445</v>
      </c>
      <c r="G221" s="172">
        <v>850</v>
      </c>
      <c r="H221" s="167" t="s">
        <v>251</v>
      </c>
      <c r="I221" s="167" t="s">
        <v>255</v>
      </c>
      <c r="J221" s="167" t="s">
        <v>473</v>
      </c>
      <c r="K221" s="167" t="s">
        <v>259</v>
      </c>
      <c r="L221" s="167" t="s">
        <v>473</v>
      </c>
      <c r="M221" s="172">
        <v>250</v>
      </c>
      <c r="N221" s="172">
        <v>29</v>
      </c>
      <c r="O221" s="167" t="s">
        <v>474</v>
      </c>
      <c r="P221" s="167" t="s">
        <v>310</v>
      </c>
      <c r="Q221" s="167" t="s">
        <v>263</v>
      </c>
      <c r="R221" s="167" t="s">
        <v>259</v>
      </c>
      <c r="S221" s="167" t="s">
        <v>475</v>
      </c>
      <c r="T221" s="167" t="s">
        <v>476</v>
      </c>
      <c r="U221" s="167" t="s">
        <v>311</v>
      </c>
      <c r="V221" s="171"/>
      <c r="W221" s="189">
        <v>427.12</v>
      </c>
      <c r="X221" s="196" t="s">
        <v>627</v>
      </c>
    </row>
    <row r="222" spans="1:24" ht="25.85">
      <c r="A222" s="169">
        <v>5</v>
      </c>
      <c r="B222" s="172">
        <v>63</v>
      </c>
      <c r="C222" s="167" t="s">
        <v>256</v>
      </c>
      <c r="D222" s="167" t="s">
        <v>477</v>
      </c>
      <c r="E222" s="167" t="s">
        <v>488</v>
      </c>
      <c r="F222" s="167" t="s">
        <v>456</v>
      </c>
      <c r="G222" s="172">
        <v>825</v>
      </c>
      <c r="H222" s="167" t="s">
        <v>251</v>
      </c>
      <c r="I222" s="167" t="s">
        <v>252</v>
      </c>
      <c r="J222" s="167" t="s">
        <v>473</v>
      </c>
      <c r="K222" s="167" t="s">
        <v>259</v>
      </c>
      <c r="L222" s="167" t="s">
        <v>473</v>
      </c>
      <c r="M222" s="172">
        <v>120</v>
      </c>
      <c r="N222" s="167" t="s">
        <v>253</v>
      </c>
      <c r="O222" s="167" t="s">
        <v>259</v>
      </c>
      <c r="P222" s="167" t="s">
        <v>259</v>
      </c>
      <c r="Q222" s="167" t="s">
        <v>259</v>
      </c>
      <c r="R222" s="167" t="s">
        <v>259</v>
      </c>
      <c r="S222" s="171"/>
      <c r="T222" s="167" t="s">
        <v>259</v>
      </c>
      <c r="U222" s="167" t="s">
        <v>311</v>
      </c>
      <c r="V222" s="171"/>
      <c r="W222" s="189">
        <v>179.38</v>
      </c>
      <c r="X222" s="196" t="s">
        <v>563</v>
      </c>
    </row>
    <row r="223" spans="1:24" ht="25.85">
      <c r="A223" s="169">
        <v>5</v>
      </c>
      <c r="B223" s="172">
        <v>64</v>
      </c>
      <c r="C223" s="167" t="s">
        <v>256</v>
      </c>
      <c r="D223" s="167" t="s">
        <v>482</v>
      </c>
      <c r="E223" s="167" t="s">
        <v>488</v>
      </c>
      <c r="F223" s="167" t="s">
        <v>483</v>
      </c>
      <c r="G223" s="172">
        <v>825</v>
      </c>
      <c r="H223" s="167" t="s">
        <v>251</v>
      </c>
      <c r="I223" s="167" t="s">
        <v>255</v>
      </c>
      <c r="J223" s="167" t="s">
        <v>473</v>
      </c>
      <c r="K223" s="167" t="s">
        <v>259</v>
      </c>
      <c r="L223" s="167" t="s">
        <v>473</v>
      </c>
      <c r="M223" s="172">
        <v>135</v>
      </c>
      <c r="N223" s="167" t="s">
        <v>253</v>
      </c>
      <c r="O223" s="167" t="s">
        <v>259</v>
      </c>
      <c r="P223" s="167" t="s">
        <v>259</v>
      </c>
      <c r="Q223" s="167" t="s">
        <v>344</v>
      </c>
      <c r="R223" s="167" t="s">
        <v>259</v>
      </c>
      <c r="S223" s="171"/>
      <c r="T223" s="167" t="s">
        <v>259</v>
      </c>
      <c r="U223" s="167" t="s">
        <v>311</v>
      </c>
      <c r="V223" s="171"/>
      <c r="W223" s="189">
        <v>0</v>
      </c>
      <c r="X223" s="196" t="s">
        <v>564</v>
      </c>
    </row>
    <row r="224" spans="1:24" ht="25.85">
      <c r="A224" s="169">
        <v>5</v>
      </c>
      <c r="B224" s="172">
        <v>65</v>
      </c>
      <c r="C224" s="167" t="s">
        <v>256</v>
      </c>
      <c r="D224" s="167" t="s">
        <v>479</v>
      </c>
      <c r="E224" s="167" t="s">
        <v>488</v>
      </c>
      <c r="F224" s="167" t="s">
        <v>445</v>
      </c>
      <c r="G224" s="172">
        <v>825</v>
      </c>
      <c r="H224" s="167" t="s">
        <v>251</v>
      </c>
      <c r="I224" s="167" t="s">
        <v>255</v>
      </c>
      <c r="J224" s="167" t="s">
        <v>473</v>
      </c>
      <c r="K224" s="167" t="s">
        <v>259</v>
      </c>
      <c r="L224" s="167" t="s">
        <v>473</v>
      </c>
      <c r="M224" s="172">
        <v>120</v>
      </c>
      <c r="N224" s="167" t="s">
        <v>253</v>
      </c>
      <c r="O224" s="167" t="s">
        <v>259</v>
      </c>
      <c r="P224" s="167" t="s">
        <v>259</v>
      </c>
      <c r="Q224" s="167" t="s">
        <v>259</v>
      </c>
      <c r="R224" s="167" t="s">
        <v>259</v>
      </c>
      <c r="S224" s="171"/>
      <c r="T224" s="167" t="s">
        <v>259</v>
      </c>
      <c r="U224" s="167" t="s">
        <v>311</v>
      </c>
      <c r="V224" s="171"/>
      <c r="W224" s="189">
        <v>171.49</v>
      </c>
      <c r="X224" s="196" t="s">
        <v>563</v>
      </c>
    </row>
    <row r="225" spans="1:24" ht="25.85">
      <c r="A225" s="169">
        <v>5</v>
      </c>
      <c r="B225" s="172">
        <v>66</v>
      </c>
      <c r="C225" s="167" t="s">
        <v>256</v>
      </c>
      <c r="D225" s="167" t="s">
        <v>479</v>
      </c>
      <c r="E225" s="167" t="s">
        <v>488</v>
      </c>
      <c r="F225" s="167" t="s">
        <v>445</v>
      </c>
      <c r="G225" s="172">
        <v>825</v>
      </c>
      <c r="H225" s="167" t="s">
        <v>251</v>
      </c>
      <c r="I225" s="167" t="s">
        <v>255</v>
      </c>
      <c r="J225" s="167" t="s">
        <v>473</v>
      </c>
      <c r="K225" s="167" t="s">
        <v>259</v>
      </c>
      <c r="L225" s="167" t="s">
        <v>473</v>
      </c>
      <c r="M225" s="172">
        <v>120</v>
      </c>
      <c r="N225" s="167" t="s">
        <v>253</v>
      </c>
      <c r="O225" s="167" t="s">
        <v>259</v>
      </c>
      <c r="P225" s="167" t="s">
        <v>259</v>
      </c>
      <c r="Q225" s="167" t="s">
        <v>259</v>
      </c>
      <c r="R225" s="167" t="s">
        <v>259</v>
      </c>
      <c r="S225" s="171"/>
      <c r="T225" s="167" t="s">
        <v>259</v>
      </c>
      <c r="U225" s="167" t="s">
        <v>311</v>
      </c>
      <c r="V225" s="171"/>
      <c r="W225" s="189">
        <v>171.49</v>
      </c>
      <c r="X225" s="196" t="s">
        <v>563</v>
      </c>
    </row>
    <row r="226" spans="1:24" ht="51.65">
      <c r="A226" s="169">
        <v>5</v>
      </c>
      <c r="B226" s="172">
        <v>67</v>
      </c>
      <c r="C226" s="167" t="s">
        <v>256</v>
      </c>
      <c r="D226" s="167" t="s">
        <v>471</v>
      </c>
      <c r="E226" s="167" t="s">
        <v>489</v>
      </c>
      <c r="F226" s="167" t="s">
        <v>445</v>
      </c>
      <c r="G226" s="172">
        <v>850</v>
      </c>
      <c r="H226" s="167" t="s">
        <v>251</v>
      </c>
      <c r="I226" s="167" t="s">
        <v>255</v>
      </c>
      <c r="J226" s="167" t="s">
        <v>473</v>
      </c>
      <c r="K226" s="167" t="s">
        <v>259</v>
      </c>
      <c r="L226" s="167" t="s">
        <v>473</v>
      </c>
      <c r="M226" s="172">
        <v>250</v>
      </c>
      <c r="N226" s="172">
        <v>29</v>
      </c>
      <c r="O226" s="167" t="s">
        <v>474</v>
      </c>
      <c r="P226" s="167" t="s">
        <v>310</v>
      </c>
      <c r="Q226" s="167" t="s">
        <v>263</v>
      </c>
      <c r="R226" s="167" t="s">
        <v>259</v>
      </c>
      <c r="S226" s="167" t="s">
        <v>475</v>
      </c>
      <c r="T226" s="167" t="s">
        <v>476</v>
      </c>
      <c r="U226" s="167" t="s">
        <v>311</v>
      </c>
      <c r="V226" s="171"/>
      <c r="W226" s="189">
        <v>427.12</v>
      </c>
      <c r="X226" s="196" t="s">
        <v>627</v>
      </c>
    </row>
    <row r="227" spans="1:24" ht="25.85">
      <c r="A227" s="169">
        <v>5</v>
      </c>
      <c r="B227" s="172">
        <v>68</v>
      </c>
      <c r="C227" s="167" t="s">
        <v>256</v>
      </c>
      <c r="D227" s="167" t="s">
        <v>479</v>
      </c>
      <c r="E227" s="167" t="s">
        <v>489</v>
      </c>
      <c r="F227" s="167" t="s">
        <v>490</v>
      </c>
      <c r="G227" s="167" t="s">
        <v>253</v>
      </c>
      <c r="H227" s="167" t="s">
        <v>251</v>
      </c>
      <c r="I227" s="167" t="s">
        <v>255</v>
      </c>
      <c r="J227" s="167" t="s">
        <v>473</v>
      </c>
      <c r="K227" s="167" t="s">
        <v>259</v>
      </c>
      <c r="L227" s="167" t="s">
        <v>473</v>
      </c>
      <c r="M227" s="172">
        <v>120</v>
      </c>
      <c r="N227" s="167" t="s">
        <v>253</v>
      </c>
      <c r="O227" s="167" t="s">
        <v>259</v>
      </c>
      <c r="P227" s="167" t="s">
        <v>259</v>
      </c>
      <c r="Q227" s="167" t="s">
        <v>259</v>
      </c>
      <c r="R227" s="167" t="s">
        <v>259</v>
      </c>
      <c r="S227" s="171"/>
      <c r="T227" s="167" t="s">
        <v>259</v>
      </c>
      <c r="U227" s="167" t="s">
        <v>311</v>
      </c>
      <c r="V227" s="171"/>
      <c r="W227" s="189">
        <v>164.65</v>
      </c>
      <c r="X227" s="196" t="s">
        <v>563</v>
      </c>
    </row>
    <row r="228" spans="1:24" ht="25.85">
      <c r="A228" s="169">
        <v>5</v>
      </c>
      <c r="B228" s="172">
        <v>69</v>
      </c>
      <c r="C228" s="167" t="s">
        <v>256</v>
      </c>
      <c r="D228" s="167" t="s">
        <v>477</v>
      </c>
      <c r="E228" s="167" t="s">
        <v>489</v>
      </c>
      <c r="F228" s="167" t="s">
        <v>478</v>
      </c>
      <c r="G228" s="167" t="s">
        <v>253</v>
      </c>
      <c r="H228" s="167" t="s">
        <v>251</v>
      </c>
      <c r="I228" s="167" t="s">
        <v>252</v>
      </c>
      <c r="J228" s="167" t="s">
        <v>473</v>
      </c>
      <c r="K228" s="167" t="s">
        <v>259</v>
      </c>
      <c r="L228" s="167" t="s">
        <v>473</v>
      </c>
      <c r="M228" s="172">
        <v>120</v>
      </c>
      <c r="N228" s="167" t="s">
        <v>253</v>
      </c>
      <c r="O228" s="167" t="s">
        <v>259</v>
      </c>
      <c r="P228" s="167" t="s">
        <v>259</v>
      </c>
      <c r="Q228" s="167" t="s">
        <v>259</v>
      </c>
      <c r="R228" s="167" t="s">
        <v>259</v>
      </c>
      <c r="S228" s="171"/>
      <c r="T228" s="167" t="s">
        <v>259</v>
      </c>
      <c r="U228" s="167" t="s">
        <v>311</v>
      </c>
      <c r="V228" s="171"/>
      <c r="W228" s="189">
        <v>176.4</v>
      </c>
      <c r="X228" s="196" t="s">
        <v>563</v>
      </c>
    </row>
    <row r="229" spans="1:24" ht="25.85">
      <c r="A229" s="169">
        <v>5</v>
      </c>
      <c r="B229" s="172">
        <v>70</v>
      </c>
      <c r="C229" s="167" t="s">
        <v>256</v>
      </c>
      <c r="D229" s="167" t="s">
        <v>482</v>
      </c>
      <c r="E229" s="167" t="s">
        <v>489</v>
      </c>
      <c r="F229" s="167" t="s">
        <v>483</v>
      </c>
      <c r="G229" s="172">
        <v>825</v>
      </c>
      <c r="H229" s="167" t="s">
        <v>251</v>
      </c>
      <c r="I229" s="167" t="s">
        <v>255</v>
      </c>
      <c r="J229" s="167" t="s">
        <v>473</v>
      </c>
      <c r="K229" s="167" t="s">
        <v>259</v>
      </c>
      <c r="L229" s="167" t="s">
        <v>473</v>
      </c>
      <c r="M229" s="172">
        <v>120</v>
      </c>
      <c r="N229" s="167" t="s">
        <v>253</v>
      </c>
      <c r="O229" s="167" t="s">
        <v>259</v>
      </c>
      <c r="P229" s="167" t="s">
        <v>259</v>
      </c>
      <c r="Q229" s="167" t="s">
        <v>259</v>
      </c>
      <c r="R229" s="167" t="s">
        <v>259</v>
      </c>
      <c r="S229" s="171"/>
      <c r="T229" s="167" t="s">
        <v>259</v>
      </c>
      <c r="U229" s="167" t="s">
        <v>311</v>
      </c>
      <c r="V229" s="171"/>
      <c r="W229" s="189">
        <v>0</v>
      </c>
      <c r="X229" s="196" t="s">
        <v>564</v>
      </c>
    </row>
    <row r="230" spans="1:24" ht="25.85">
      <c r="A230" s="169">
        <v>5</v>
      </c>
      <c r="B230" s="172">
        <v>71</v>
      </c>
      <c r="C230" s="167" t="s">
        <v>256</v>
      </c>
      <c r="D230" s="167" t="s">
        <v>479</v>
      </c>
      <c r="E230" s="167" t="s">
        <v>489</v>
      </c>
      <c r="F230" s="167" t="s">
        <v>491</v>
      </c>
      <c r="G230" s="167" t="s">
        <v>253</v>
      </c>
      <c r="H230" s="167" t="s">
        <v>251</v>
      </c>
      <c r="I230" s="167" t="s">
        <v>255</v>
      </c>
      <c r="J230" s="167" t="s">
        <v>473</v>
      </c>
      <c r="K230" s="167" t="s">
        <v>259</v>
      </c>
      <c r="L230" s="167" t="s">
        <v>473</v>
      </c>
      <c r="M230" s="172">
        <v>120</v>
      </c>
      <c r="N230" s="167" t="s">
        <v>253</v>
      </c>
      <c r="O230" s="167" t="s">
        <v>259</v>
      </c>
      <c r="P230" s="167" t="s">
        <v>259</v>
      </c>
      <c r="Q230" s="167" t="s">
        <v>259</v>
      </c>
      <c r="R230" s="167" t="s">
        <v>259</v>
      </c>
      <c r="S230" s="171"/>
      <c r="T230" s="167" t="s">
        <v>259</v>
      </c>
      <c r="U230" s="167" t="s">
        <v>311</v>
      </c>
      <c r="V230" s="171"/>
      <c r="W230" s="189">
        <v>167.03</v>
      </c>
      <c r="X230" s="196" t="s">
        <v>563</v>
      </c>
    </row>
    <row r="231" spans="1:24" ht="25.85">
      <c r="A231" s="169">
        <v>5</v>
      </c>
      <c r="B231" s="172">
        <v>72</v>
      </c>
      <c r="C231" s="167" t="s">
        <v>256</v>
      </c>
      <c r="D231" s="167" t="s">
        <v>482</v>
      </c>
      <c r="E231" s="167" t="s">
        <v>489</v>
      </c>
      <c r="F231" s="167" t="s">
        <v>483</v>
      </c>
      <c r="G231" s="172">
        <v>825</v>
      </c>
      <c r="H231" s="167" t="s">
        <v>251</v>
      </c>
      <c r="I231" s="167" t="s">
        <v>255</v>
      </c>
      <c r="J231" s="167" t="s">
        <v>473</v>
      </c>
      <c r="K231" s="167" t="s">
        <v>259</v>
      </c>
      <c r="L231" s="167" t="s">
        <v>473</v>
      </c>
      <c r="M231" s="172">
        <v>135</v>
      </c>
      <c r="N231" s="167" t="s">
        <v>253</v>
      </c>
      <c r="O231" s="167" t="s">
        <v>259</v>
      </c>
      <c r="P231" s="167" t="s">
        <v>259</v>
      </c>
      <c r="Q231" s="167" t="s">
        <v>344</v>
      </c>
      <c r="R231" s="167" t="s">
        <v>259</v>
      </c>
      <c r="S231" s="171"/>
      <c r="T231" s="167" t="s">
        <v>259</v>
      </c>
      <c r="U231" s="167" t="s">
        <v>311</v>
      </c>
      <c r="V231" s="171"/>
      <c r="W231" s="189">
        <v>0</v>
      </c>
      <c r="X231" s="196" t="s">
        <v>564</v>
      </c>
    </row>
    <row r="232" spans="1:24" ht="25.85">
      <c r="A232" s="169">
        <v>5</v>
      </c>
      <c r="B232" s="172">
        <v>73</v>
      </c>
      <c r="C232" s="167" t="s">
        <v>256</v>
      </c>
      <c r="D232" s="167" t="s">
        <v>479</v>
      </c>
      <c r="E232" s="167" t="s">
        <v>489</v>
      </c>
      <c r="F232" s="167" t="s">
        <v>454</v>
      </c>
      <c r="G232" s="172">
        <v>825</v>
      </c>
      <c r="H232" s="167" t="s">
        <v>251</v>
      </c>
      <c r="I232" s="167" t="s">
        <v>255</v>
      </c>
      <c r="J232" s="167" t="s">
        <v>473</v>
      </c>
      <c r="K232" s="167" t="s">
        <v>259</v>
      </c>
      <c r="L232" s="167" t="s">
        <v>473</v>
      </c>
      <c r="M232" s="172">
        <v>120</v>
      </c>
      <c r="N232" s="167" t="s">
        <v>253</v>
      </c>
      <c r="O232" s="167" t="s">
        <v>259</v>
      </c>
      <c r="P232" s="167" t="s">
        <v>259</v>
      </c>
      <c r="Q232" s="167" t="s">
        <v>259</v>
      </c>
      <c r="R232" s="167" t="s">
        <v>259</v>
      </c>
      <c r="S232" s="171"/>
      <c r="T232" s="167" t="s">
        <v>259</v>
      </c>
      <c r="U232" s="167" t="s">
        <v>311</v>
      </c>
      <c r="V232" s="171"/>
      <c r="W232" s="189">
        <v>170</v>
      </c>
      <c r="X232" s="196" t="s">
        <v>563</v>
      </c>
    </row>
    <row r="233" spans="1:24" ht="51.65">
      <c r="A233" s="169">
        <v>5</v>
      </c>
      <c r="B233" s="172">
        <v>74</v>
      </c>
      <c r="C233" s="167" t="s">
        <v>256</v>
      </c>
      <c r="D233" s="167" t="s">
        <v>471</v>
      </c>
      <c r="E233" s="167" t="s">
        <v>492</v>
      </c>
      <c r="F233" s="167" t="s">
        <v>445</v>
      </c>
      <c r="G233" s="172">
        <v>850</v>
      </c>
      <c r="H233" s="167" t="s">
        <v>251</v>
      </c>
      <c r="I233" s="167" t="s">
        <v>255</v>
      </c>
      <c r="J233" s="167" t="s">
        <v>473</v>
      </c>
      <c r="K233" s="167" t="s">
        <v>259</v>
      </c>
      <c r="L233" s="167" t="s">
        <v>473</v>
      </c>
      <c r="M233" s="172">
        <v>250</v>
      </c>
      <c r="N233" s="172">
        <v>29</v>
      </c>
      <c r="O233" s="167" t="s">
        <v>474</v>
      </c>
      <c r="P233" s="167" t="s">
        <v>310</v>
      </c>
      <c r="Q233" s="167" t="s">
        <v>263</v>
      </c>
      <c r="R233" s="167" t="s">
        <v>259</v>
      </c>
      <c r="S233" s="167" t="s">
        <v>475</v>
      </c>
      <c r="T233" s="167" t="s">
        <v>476</v>
      </c>
      <c r="U233" s="167" t="s">
        <v>311</v>
      </c>
      <c r="V233" s="171"/>
      <c r="W233" s="189">
        <v>427.12</v>
      </c>
      <c r="X233" s="196" t="s">
        <v>627</v>
      </c>
    </row>
    <row r="234" spans="1:24" ht="25.85">
      <c r="A234" s="169">
        <v>5</v>
      </c>
      <c r="B234" s="172">
        <v>75</v>
      </c>
      <c r="C234" s="167" t="s">
        <v>256</v>
      </c>
      <c r="D234" s="167" t="s">
        <v>479</v>
      </c>
      <c r="E234" s="167" t="s">
        <v>492</v>
      </c>
      <c r="F234" s="167" t="s">
        <v>445</v>
      </c>
      <c r="G234" s="172">
        <v>825</v>
      </c>
      <c r="H234" s="167" t="s">
        <v>251</v>
      </c>
      <c r="I234" s="167" t="s">
        <v>255</v>
      </c>
      <c r="J234" s="167" t="s">
        <v>473</v>
      </c>
      <c r="K234" s="167" t="s">
        <v>259</v>
      </c>
      <c r="L234" s="167" t="s">
        <v>473</v>
      </c>
      <c r="M234" s="172">
        <v>120</v>
      </c>
      <c r="N234" s="167" t="s">
        <v>253</v>
      </c>
      <c r="O234" s="167" t="s">
        <v>259</v>
      </c>
      <c r="P234" s="167" t="s">
        <v>259</v>
      </c>
      <c r="Q234" s="167" t="s">
        <v>259</v>
      </c>
      <c r="R234" s="167" t="s">
        <v>259</v>
      </c>
      <c r="S234" s="171"/>
      <c r="T234" s="167" t="s">
        <v>259</v>
      </c>
      <c r="U234" s="167" t="s">
        <v>311</v>
      </c>
      <c r="V234" s="171"/>
      <c r="W234" s="189">
        <v>171.49</v>
      </c>
      <c r="X234" s="196" t="s">
        <v>563</v>
      </c>
    </row>
    <row r="235" spans="1:24" ht="25.85">
      <c r="A235" s="169">
        <v>5</v>
      </c>
      <c r="B235" s="172">
        <v>76</v>
      </c>
      <c r="C235" s="167" t="s">
        <v>256</v>
      </c>
      <c r="D235" s="167" t="s">
        <v>479</v>
      </c>
      <c r="E235" s="167" t="s">
        <v>492</v>
      </c>
      <c r="F235" s="167" t="s">
        <v>445</v>
      </c>
      <c r="G235" s="172">
        <v>825</v>
      </c>
      <c r="H235" s="167" t="s">
        <v>251</v>
      </c>
      <c r="I235" s="167" t="s">
        <v>255</v>
      </c>
      <c r="J235" s="167" t="s">
        <v>473</v>
      </c>
      <c r="K235" s="167" t="s">
        <v>259</v>
      </c>
      <c r="L235" s="167" t="s">
        <v>473</v>
      </c>
      <c r="M235" s="172">
        <v>135</v>
      </c>
      <c r="N235" s="167" t="s">
        <v>253</v>
      </c>
      <c r="O235" s="167" t="s">
        <v>259</v>
      </c>
      <c r="P235" s="167" t="s">
        <v>259</v>
      </c>
      <c r="Q235" s="167" t="s">
        <v>344</v>
      </c>
      <c r="R235" s="167" t="s">
        <v>259</v>
      </c>
      <c r="S235" s="171"/>
      <c r="T235" s="167" t="s">
        <v>259</v>
      </c>
      <c r="U235" s="167" t="s">
        <v>311</v>
      </c>
      <c r="V235" s="171"/>
      <c r="W235" s="189">
        <v>181.23</v>
      </c>
      <c r="X235" s="196" t="s">
        <v>563</v>
      </c>
    </row>
    <row r="236" spans="1:24" ht="25.85">
      <c r="A236" s="169">
        <v>5</v>
      </c>
      <c r="B236" s="172">
        <v>77</v>
      </c>
      <c r="C236" s="167" t="s">
        <v>256</v>
      </c>
      <c r="D236" s="167" t="s">
        <v>477</v>
      </c>
      <c r="E236" s="167" t="s">
        <v>492</v>
      </c>
      <c r="F236" s="167" t="s">
        <v>493</v>
      </c>
      <c r="G236" s="167" t="s">
        <v>253</v>
      </c>
      <c r="H236" s="167" t="s">
        <v>251</v>
      </c>
      <c r="I236" s="167" t="s">
        <v>252</v>
      </c>
      <c r="J236" s="167" t="s">
        <v>473</v>
      </c>
      <c r="K236" s="167" t="s">
        <v>259</v>
      </c>
      <c r="L236" s="167" t="s">
        <v>473</v>
      </c>
      <c r="M236" s="172">
        <v>120</v>
      </c>
      <c r="N236" s="167" t="s">
        <v>253</v>
      </c>
      <c r="O236" s="167" t="s">
        <v>259</v>
      </c>
      <c r="P236" s="167" t="s">
        <v>259</v>
      </c>
      <c r="Q236" s="167" t="s">
        <v>259</v>
      </c>
      <c r="R236" s="167" t="s">
        <v>259</v>
      </c>
      <c r="S236" s="171"/>
      <c r="T236" s="167" t="s">
        <v>259</v>
      </c>
      <c r="U236" s="167" t="s">
        <v>311</v>
      </c>
      <c r="V236" s="171"/>
      <c r="W236" s="189">
        <v>174.24</v>
      </c>
      <c r="X236" s="196" t="s">
        <v>563</v>
      </c>
    </row>
    <row r="237" spans="1:24" ht="51.65">
      <c r="A237" s="169">
        <v>5</v>
      </c>
      <c r="B237" s="174">
        <v>78</v>
      </c>
      <c r="C237" s="167" t="s">
        <v>256</v>
      </c>
      <c r="D237" s="167" t="s">
        <v>471</v>
      </c>
      <c r="E237" s="167" t="s">
        <v>494</v>
      </c>
      <c r="F237" s="167" t="s">
        <v>445</v>
      </c>
      <c r="G237" s="172">
        <v>850</v>
      </c>
      <c r="H237" s="167" t="s">
        <v>251</v>
      </c>
      <c r="I237" s="167" t="s">
        <v>255</v>
      </c>
      <c r="J237" s="167" t="s">
        <v>473</v>
      </c>
      <c r="K237" s="167" t="s">
        <v>259</v>
      </c>
      <c r="L237" s="167" t="s">
        <v>473</v>
      </c>
      <c r="M237" s="172">
        <v>250</v>
      </c>
      <c r="N237" s="172">
        <v>29</v>
      </c>
      <c r="O237" s="167" t="s">
        <v>474</v>
      </c>
      <c r="P237" s="167" t="s">
        <v>310</v>
      </c>
      <c r="Q237" s="167" t="s">
        <v>263</v>
      </c>
      <c r="R237" s="167" t="s">
        <v>259</v>
      </c>
      <c r="S237" s="167" t="s">
        <v>475</v>
      </c>
      <c r="T237" s="167" t="s">
        <v>476</v>
      </c>
      <c r="U237" s="167" t="s">
        <v>311</v>
      </c>
      <c r="V237" s="171"/>
      <c r="W237" s="189">
        <v>427.12</v>
      </c>
      <c r="X237" s="196" t="s">
        <v>627</v>
      </c>
    </row>
    <row r="238" spans="1:24" ht="25.85">
      <c r="A238" s="169">
        <v>5</v>
      </c>
      <c r="B238" s="172">
        <v>79</v>
      </c>
      <c r="C238" s="167" t="s">
        <v>256</v>
      </c>
      <c r="D238" s="167" t="s">
        <v>479</v>
      </c>
      <c r="E238" s="167" t="s">
        <v>494</v>
      </c>
      <c r="F238" s="167" t="s">
        <v>445</v>
      </c>
      <c r="G238" s="172">
        <v>825</v>
      </c>
      <c r="H238" s="167" t="s">
        <v>251</v>
      </c>
      <c r="I238" s="167" t="s">
        <v>255</v>
      </c>
      <c r="J238" s="167" t="s">
        <v>473</v>
      </c>
      <c r="K238" s="167" t="s">
        <v>259</v>
      </c>
      <c r="L238" s="167" t="s">
        <v>473</v>
      </c>
      <c r="M238" s="172">
        <v>120</v>
      </c>
      <c r="N238" s="167" t="s">
        <v>253</v>
      </c>
      <c r="O238" s="167" t="s">
        <v>259</v>
      </c>
      <c r="P238" s="167" t="s">
        <v>259</v>
      </c>
      <c r="Q238" s="167" t="s">
        <v>259</v>
      </c>
      <c r="R238" s="167" t="s">
        <v>259</v>
      </c>
      <c r="S238" s="171"/>
      <c r="T238" s="167" t="s">
        <v>259</v>
      </c>
      <c r="U238" s="167" t="s">
        <v>311</v>
      </c>
      <c r="V238" s="171"/>
      <c r="W238" s="189">
        <v>171.49</v>
      </c>
      <c r="X238" s="196" t="s">
        <v>563</v>
      </c>
    </row>
    <row r="239" spans="1:24" ht="25.85">
      <c r="A239" s="169">
        <v>5</v>
      </c>
      <c r="B239" s="172">
        <v>80</v>
      </c>
      <c r="C239" s="167" t="s">
        <v>256</v>
      </c>
      <c r="D239" s="167" t="s">
        <v>479</v>
      </c>
      <c r="E239" s="167" t="s">
        <v>494</v>
      </c>
      <c r="F239" s="167" t="s">
        <v>445</v>
      </c>
      <c r="G239" s="172">
        <v>825</v>
      </c>
      <c r="H239" s="167" t="s">
        <v>251</v>
      </c>
      <c r="I239" s="167" t="s">
        <v>255</v>
      </c>
      <c r="J239" s="167" t="s">
        <v>473</v>
      </c>
      <c r="K239" s="167" t="s">
        <v>259</v>
      </c>
      <c r="L239" s="167" t="s">
        <v>473</v>
      </c>
      <c r="M239" s="172">
        <v>120</v>
      </c>
      <c r="N239" s="167" t="s">
        <v>253</v>
      </c>
      <c r="O239" s="167" t="s">
        <v>259</v>
      </c>
      <c r="P239" s="167" t="s">
        <v>259</v>
      </c>
      <c r="Q239" s="167" t="s">
        <v>259</v>
      </c>
      <c r="R239" s="167" t="s">
        <v>259</v>
      </c>
      <c r="S239" s="171"/>
      <c r="T239" s="167" t="s">
        <v>259</v>
      </c>
      <c r="U239" s="167" t="s">
        <v>311</v>
      </c>
      <c r="V239" s="171"/>
      <c r="W239" s="189">
        <v>171.49</v>
      </c>
      <c r="X239" s="196" t="s">
        <v>563</v>
      </c>
    </row>
    <row r="240" spans="1:24" ht="25.85">
      <c r="A240" s="169">
        <v>5</v>
      </c>
      <c r="B240" s="172">
        <v>81</v>
      </c>
      <c r="C240" s="167" t="s">
        <v>256</v>
      </c>
      <c r="D240" s="167" t="s">
        <v>479</v>
      </c>
      <c r="E240" s="167" t="s">
        <v>494</v>
      </c>
      <c r="F240" s="167" t="s">
        <v>445</v>
      </c>
      <c r="G240" s="172">
        <v>825</v>
      </c>
      <c r="H240" s="167" t="s">
        <v>251</v>
      </c>
      <c r="I240" s="167" t="s">
        <v>255</v>
      </c>
      <c r="J240" s="167" t="s">
        <v>473</v>
      </c>
      <c r="K240" s="167" t="s">
        <v>259</v>
      </c>
      <c r="L240" s="167" t="s">
        <v>473</v>
      </c>
      <c r="M240" s="172">
        <v>120</v>
      </c>
      <c r="N240" s="167" t="s">
        <v>253</v>
      </c>
      <c r="O240" s="167" t="s">
        <v>259</v>
      </c>
      <c r="P240" s="167" t="s">
        <v>259</v>
      </c>
      <c r="Q240" s="167" t="s">
        <v>259</v>
      </c>
      <c r="R240" s="167" t="s">
        <v>259</v>
      </c>
      <c r="S240" s="171"/>
      <c r="T240" s="167" t="s">
        <v>259</v>
      </c>
      <c r="U240" s="167" t="s">
        <v>311</v>
      </c>
      <c r="V240" s="171"/>
      <c r="W240" s="189">
        <v>171.49</v>
      </c>
      <c r="X240" s="196" t="s">
        <v>563</v>
      </c>
    </row>
    <row r="241" spans="1:24" ht="25.85">
      <c r="A241" s="169">
        <v>5</v>
      </c>
      <c r="B241" s="172">
        <v>82</v>
      </c>
      <c r="C241" s="167" t="s">
        <v>256</v>
      </c>
      <c r="D241" s="167" t="s">
        <v>479</v>
      </c>
      <c r="E241" s="167" t="s">
        <v>494</v>
      </c>
      <c r="F241" s="167" t="s">
        <v>445</v>
      </c>
      <c r="G241" s="172">
        <v>825</v>
      </c>
      <c r="H241" s="167" t="s">
        <v>251</v>
      </c>
      <c r="I241" s="167" t="s">
        <v>255</v>
      </c>
      <c r="J241" s="167" t="s">
        <v>473</v>
      </c>
      <c r="K241" s="167" t="s">
        <v>259</v>
      </c>
      <c r="L241" s="167" t="s">
        <v>473</v>
      </c>
      <c r="M241" s="172">
        <v>135</v>
      </c>
      <c r="N241" s="167" t="s">
        <v>253</v>
      </c>
      <c r="O241" s="167" t="s">
        <v>259</v>
      </c>
      <c r="P241" s="167" t="s">
        <v>259</v>
      </c>
      <c r="Q241" s="167" t="s">
        <v>344</v>
      </c>
      <c r="R241" s="167" t="s">
        <v>259</v>
      </c>
      <c r="S241" s="171"/>
      <c r="T241" s="167" t="s">
        <v>259</v>
      </c>
      <c r="U241" s="167" t="s">
        <v>311</v>
      </c>
      <c r="V241" s="171"/>
      <c r="W241" s="189">
        <v>181.23</v>
      </c>
      <c r="X241" s="196" t="s">
        <v>563</v>
      </c>
    </row>
    <row r="242" spans="1:24" ht="25.85">
      <c r="A242" s="169">
        <v>5</v>
      </c>
      <c r="B242" s="172">
        <v>83</v>
      </c>
      <c r="C242" s="167" t="s">
        <v>256</v>
      </c>
      <c r="D242" s="167" t="s">
        <v>482</v>
      </c>
      <c r="E242" s="167" t="s">
        <v>494</v>
      </c>
      <c r="F242" s="167" t="s">
        <v>483</v>
      </c>
      <c r="G242" s="172">
        <v>825</v>
      </c>
      <c r="H242" s="167" t="s">
        <v>251</v>
      </c>
      <c r="I242" s="167" t="s">
        <v>255</v>
      </c>
      <c r="J242" s="167" t="s">
        <v>473</v>
      </c>
      <c r="K242" s="167" t="s">
        <v>259</v>
      </c>
      <c r="L242" s="167" t="s">
        <v>473</v>
      </c>
      <c r="M242" s="172">
        <v>135</v>
      </c>
      <c r="N242" s="167" t="s">
        <v>253</v>
      </c>
      <c r="O242" s="167" t="s">
        <v>259</v>
      </c>
      <c r="P242" s="167" t="s">
        <v>259</v>
      </c>
      <c r="Q242" s="167" t="s">
        <v>344</v>
      </c>
      <c r="R242" s="167" t="s">
        <v>259</v>
      </c>
      <c r="S242" s="171"/>
      <c r="T242" s="167" t="s">
        <v>259</v>
      </c>
      <c r="U242" s="167" t="s">
        <v>311</v>
      </c>
      <c r="V242" s="171"/>
      <c r="W242" s="189">
        <v>0</v>
      </c>
      <c r="X242" s="196" t="s">
        <v>564</v>
      </c>
    </row>
    <row r="243" spans="1:24" ht="25.85">
      <c r="A243" s="169">
        <v>5</v>
      </c>
      <c r="B243" s="172">
        <v>84</v>
      </c>
      <c r="C243" s="167" t="s">
        <v>256</v>
      </c>
      <c r="D243" s="167" t="s">
        <v>477</v>
      </c>
      <c r="E243" s="167" t="s">
        <v>494</v>
      </c>
      <c r="F243" s="167" t="s">
        <v>456</v>
      </c>
      <c r="G243" s="167" t="s">
        <v>253</v>
      </c>
      <c r="H243" s="167" t="s">
        <v>251</v>
      </c>
      <c r="I243" s="167" t="s">
        <v>252</v>
      </c>
      <c r="J243" s="167" t="s">
        <v>473</v>
      </c>
      <c r="K243" s="167" t="s">
        <v>259</v>
      </c>
      <c r="L243" s="167" t="s">
        <v>473</v>
      </c>
      <c r="M243" s="172">
        <v>120</v>
      </c>
      <c r="N243" s="167" t="s">
        <v>253</v>
      </c>
      <c r="O243" s="167" t="s">
        <v>259</v>
      </c>
      <c r="P243" s="167" t="s">
        <v>259</v>
      </c>
      <c r="Q243" s="167" t="s">
        <v>259</v>
      </c>
      <c r="R243" s="167" t="s">
        <v>259</v>
      </c>
      <c r="S243" s="171"/>
      <c r="T243" s="167" t="s">
        <v>259</v>
      </c>
      <c r="U243" s="167" t="s">
        <v>311</v>
      </c>
      <c r="V243" s="171"/>
      <c r="W243" s="189">
        <v>179.38</v>
      </c>
      <c r="X243" s="196" t="s">
        <v>563</v>
      </c>
    </row>
    <row r="244" spans="1:24" ht="51.65">
      <c r="A244" s="169">
        <v>5</v>
      </c>
      <c r="B244" s="172">
        <v>85</v>
      </c>
      <c r="C244" s="167" t="s">
        <v>256</v>
      </c>
      <c r="D244" s="167" t="s">
        <v>471</v>
      </c>
      <c r="E244" s="167" t="s">
        <v>495</v>
      </c>
      <c r="F244" s="167" t="s">
        <v>445</v>
      </c>
      <c r="G244" s="172">
        <v>850</v>
      </c>
      <c r="H244" s="167" t="s">
        <v>251</v>
      </c>
      <c r="I244" s="167" t="s">
        <v>255</v>
      </c>
      <c r="J244" s="167" t="s">
        <v>473</v>
      </c>
      <c r="K244" s="167" t="s">
        <v>259</v>
      </c>
      <c r="L244" s="167" t="s">
        <v>473</v>
      </c>
      <c r="M244" s="172">
        <v>250</v>
      </c>
      <c r="N244" s="172">
        <v>29</v>
      </c>
      <c r="O244" s="167" t="s">
        <v>474</v>
      </c>
      <c r="P244" s="167" t="s">
        <v>310</v>
      </c>
      <c r="Q244" s="167" t="s">
        <v>263</v>
      </c>
      <c r="R244" s="167" t="s">
        <v>259</v>
      </c>
      <c r="S244" s="167" t="s">
        <v>475</v>
      </c>
      <c r="T244" s="167" t="s">
        <v>476</v>
      </c>
      <c r="U244" s="167" t="s">
        <v>311</v>
      </c>
      <c r="V244" s="171"/>
      <c r="W244" s="189">
        <v>427.12</v>
      </c>
      <c r="X244" s="196" t="s">
        <v>627</v>
      </c>
    </row>
    <row r="245" spans="1:24" ht="25.85">
      <c r="A245" s="169">
        <v>5</v>
      </c>
      <c r="B245" s="172">
        <v>86</v>
      </c>
      <c r="C245" s="167" t="s">
        <v>256</v>
      </c>
      <c r="D245" s="167" t="s">
        <v>479</v>
      </c>
      <c r="E245" s="167" t="s">
        <v>495</v>
      </c>
      <c r="F245" s="167" t="s">
        <v>445</v>
      </c>
      <c r="G245" s="172">
        <v>825</v>
      </c>
      <c r="H245" s="167" t="s">
        <v>251</v>
      </c>
      <c r="I245" s="167" t="s">
        <v>255</v>
      </c>
      <c r="J245" s="167" t="s">
        <v>473</v>
      </c>
      <c r="K245" s="167" t="s">
        <v>259</v>
      </c>
      <c r="L245" s="167" t="s">
        <v>473</v>
      </c>
      <c r="M245" s="172">
        <v>135</v>
      </c>
      <c r="N245" s="167" t="s">
        <v>253</v>
      </c>
      <c r="O245" s="167" t="s">
        <v>259</v>
      </c>
      <c r="P245" s="167" t="s">
        <v>259</v>
      </c>
      <c r="Q245" s="167" t="s">
        <v>344</v>
      </c>
      <c r="R245" s="167" t="s">
        <v>259</v>
      </c>
      <c r="S245" s="171"/>
      <c r="T245" s="167" t="s">
        <v>259</v>
      </c>
      <c r="U245" s="167" t="s">
        <v>311</v>
      </c>
      <c r="V245" s="171"/>
      <c r="W245" s="189">
        <v>181.23</v>
      </c>
      <c r="X245" s="196" t="s">
        <v>563</v>
      </c>
    </row>
    <row r="246" spans="1:24" ht="25.85">
      <c r="A246" s="169">
        <v>5</v>
      </c>
      <c r="B246" s="172">
        <v>87</v>
      </c>
      <c r="C246" s="167" t="s">
        <v>256</v>
      </c>
      <c r="D246" s="167" t="s">
        <v>479</v>
      </c>
      <c r="E246" s="167" t="s">
        <v>495</v>
      </c>
      <c r="F246" s="167" t="s">
        <v>445</v>
      </c>
      <c r="G246" s="172">
        <v>825</v>
      </c>
      <c r="H246" s="167" t="s">
        <v>251</v>
      </c>
      <c r="I246" s="167" t="s">
        <v>255</v>
      </c>
      <c r="J246" s="167" t="s">
        <v>473</v>
      </c>
      <c r="K246" s="167" t="s">
        <v>259</v>
      </c>
      <c r="L246" s="167" t="s">
        <v>473</v>
      </c>
      <c r="M246" s="172">
        <v>120</v>
      </c>
      <c r="N246" s="167" t="s">
        <v>253</v>
      </c>
      <c r="O246" s="167" t="s">
        <v>259</v>
      </c>
      <c r="P246" s="167" t="s">
        <v>259</v>
      </c>
      <c r="Q246" s="167" t="s">
        <v>259</v>
      </c>
      <c r="R246" s="167" t="s">
        <v>259</v>
      </c>
      <c r="S246" s="171"/>
      <c r="T246" s="167" t="s">
        <v>259</v>
      </c>
      <c r="U246" s="167" t="s">
        <v>311</v>
      </c>
      <c r="V246" s="171"/>
      <c r="W246" s="189">
        <v>171.49</v>
      </c>
      <c r="X246" s="196" t="s">
        <v>563</v>
      </c>
    </row>
    <row r="247" spans="1:24" ht="25.85">
      <c r="A247" s="169">
        <v>5</v>
      </c>
      <c r="B247" s="172">
        <v>88</v>
      </c>
      <c r="C247" s="167" t="s">
        <v>256</v>
      </c>
      <c r="D247" s="167" t="s">
        <v>482</v>
      </c>
      <c r="E247" s="167" t="s">
        <v>495</v>
      </c>
      <c r="F247" s="167" t="s">
        <v>483</v>
      </c>
      <c r="G247" s="172">
        <v>825</v>
      </c>
      <c r="H247" s="167" t="s">
        <v>251</v>
      </c>
      <c r="I247" s="167" t="s">
        <v>255</v>
      </c>
      <c r="J247" s="167" t="s">
        <v>473</v>
      </c>
      <c r="K247" s="167" t="s">
        <v>259</v>
      </c>
      <c r="L247" s="167" t="s">
        <v>473</v>
      </c>
      <c r="M247" s="172">
        <v>120</v>
      </c>
      <c r="N247" s="167" t="s">
        <v>253</v>
      </c>
      <c r="O247" s="167" t="s">
        <v>259</v>
      </c>
      <c r="P247" s="167" t="s">
        <v>259</v>
      </c>
      <c r="Q247" s="167" t="s">
        <v>259</v>
      </c>
      <c r="R247" s="167" t="s">
        <v>259</v>
      </c>
      <c r="S247" s="171"/>
      <c r="T247" s="167" t="s">
        <v>259</v>
      </c>
      <c r="U247" s="167" t="s">
        <v>311</v>
      </c>
      <c r="V247" s="171"/>
      <c r="W247" s="189">
        <v>0</v>
      </c>
      <c r="X247" s="196" t="s">
        <v>564</v>
      </c>
    </row>
    <row r="248" spans="1:24" ht="25.85">
      <c r="A248" s="169">
        <v>5</v>
      </c>
      <c r="B248" s="172">
        <v>89</v>
      </c>
      <c r="C248" s="167" t="s">
        <v>256</v>
      </c>
      <c r="D248" s="167" t="s">
        <v>479</v>
      </c>
      <c r="E248" s="167" t="s">
        <v>495</v>
      </c>
      <c r="F248" s="167" t="s">
        <v>445</v>
      </c>
      <c r="G248" s="172">
        <v>825</v>
      </c>
      <c r="H248" s="167" t="s">
        <v>251</v>
      </c>
      <c r="I248" s="167" t="s">
        <v>255</v>
      </c>
      <c r="J248" s="167" t="s">
        <v>473</v>
      </c>
      <c r="K248" s="167" t="s">
        <v>259</v>
      </c>
      <c r="L248" s="167" t="s">
        <v>473</v>
      </c>
      <c r="M248" s="172">
        <v>120</v>
      </c>
      <c r="N248" s="167" t="s">
        <v>253</v>
      </c>
      <c r="O248" s="167" t="s">
        <v>259</v>
      </c>
      <c r="P248" s="167" t="s">
        <v>259</v>
      </c>
      <c r="Q248" s="167" t="s">
        <v>259</v>
      </c>
      <c r="R248" s="167" t="s">
        <v>259</v>
      </c>
      <c r="S248" s="171"/>
      <c r="T248" s="167" t="s">
        <v>259</v>
      </c>
      <c r="U248" s="167" t="s">
        <v>311</v>
      </c>
      <c r="V248" s="171"/>
      <c r="W248" s="189">
        <v>171.49</v>
      </c>
      <c r="X248" s="196" t="s">
        <v>563</v>
      </c>
    </row>
    <row r="249" spans="1:24" ht="25.85">
      <c r="A249" s="169">
        <v>5</v>
      </c>
      <c r="B249" s="172">
        <v>90</v>
      </c>
      <c r="C249" s="167" t="s">
        <v>256</v>
      </c>
      <c r="D249" s="167" t="s">
        <v>479</v>
      </c>
      <c r="E249" s="170" t="s">
        <v>496</v>
      </c>
      <c r="F249" s="167" t="s">
        <v>445</v>
      </c>
      <c r="G249" s="172">
        <v>825</v>
      </c>
      <c r="H249" s="167" t="s">
        <v>251</v>
      </c>
      <c r="I249" s="167" t="s">
        <v>255</v>
      </c>
      <c r="J249" s="167" t="s">
        <v>473</v>
      </c>
      <c r="K249" s="167" t="s">
        <v>259</v>
      </c>
      <c r="L249" s="167" t="s">
        <v>473</v>
      </c>
      <c r="M249" s="172">
        <v>135</v>
      </c>
      <c r="N249" s="167" t="s">
        <v>253</v>
      </c>
      <c r="O249" s="167" t="s">
        <v>259</v>
      </c>
      <c r="P249" s="167" t="s">
        <v>259</v>
      </c>
      <c r="Q249" s="167" t="s">
        <v>344</v>
      </c>
      <c r="R249" s="167" t="s">
        <v>259</v>
      </c>
      <c r="S249" s="171"/>
      <c r="T249" s="167" t="s">
        <v>259</v>
      </c>
      <c r="U249" s="167" t="s">
        <v>311</v>
      </c>
      <c r="V249" s="171"/>
      <c r="W249" s="189">
        <v>181.23</v>
      </c>
      <c r="X249" s="196" t="s">
        <v>563</v>
      </c>
    </row>
    <row r="250" spans="1:24" ht="25.85">
      <c r="A250" s="169">
        <v>5</v>
      </c>
      <c r="B250" s="172">
        <v>91</v>
      </c>
      <c r="C250" s="167" t="s">
        <v>256</v>
      </c>
      <c r="D250" s="167" t="s">
        <v>477</v>
      </c>
      <c r="E250" s="167" t="s">
        <v>495</v>
      </c>
      <c r="F250" s="167" t="s">
        <v>456</v>
      </c>
      <c r="G250" s="167" t="s">
        <v>253</v>
      </c>
      <c r="H250" s="167" t="s">
        <v>251</v>
      </c>
      <c r="I250" s="167" t="s">
        <v>252</v>
      </c>
      <c r="J250" s="167" t="s">
        <v>473</v>
      </c>
      <c r="K250" s="167" t="s">
        <v>259</v>
      </c>
      <c r="L250" s="167" t="s">
        <v>473</v>
      </c>
      <c r="M250" s="172">
        <v>120</v>
      </c>
      <c r="N250" s="167" t="s">
        <v>253</v>
      </c>
      <c r="O250" s="167" t="s">
        <v>259</v>
      </c>
      <c r="P250" s="167" t="s">
        <v>259</v>
      </c>
      <c r="Q250" s="167" t="s">
        <v>259</v>
      </c>
      <c r="R250" s="167" t="s">
        <v>259</v>
      </c>
      <c r="S250" s="171"/>
      <c r="T250" s="167" t="s">
        <v>259</v>
      </c>
      <c r="U250" s="167" t="s">
        <v>311</v>
      </c>
      <c r="V250" s="171"/>
      <c r="W250" s="189">
        <v>179.38</v>
      </c>
      <c r="X250" s="196" t="s">
        <v>563</v>
      </c>
    </row>
    <row r="251" spans="1:24" ht="51.65">
      <c r="A251" s="169">
        <v>5</v>
      </c>
      <c r="B251" s="172">
        <v>92</v>
      </c>
      <c r="C251" s="167" t="s">
        <v>256</v>
      </c>
      <c r="D251" s="167" t="s">
        <v>471</v>
      </c>
      <c r="E251" s="167" t="s">
        <v>497</v>
      </c>
      <c r="F251" s="167" t="s">
        <v>445</v>
      </c>
      <c r="G251" s="172">
        <v>850</v>
      </c>
      <c r="H251" s="167" t="s">
        <v>251</v>
      </c>
      <c r="I251" s="167" t="s">
        <v>255</v>
      </c>
      <c r="J251" s="167" t="s">
        <v>473</v>
      </c>
      <c r="K251" s="167" t="s">
        <v>259</v>
      </c>
      <c r="L251" s="167" t="s">
        <v>473</v>
      </c>
      <c r="M251" s="172">
        <v>250</v>
      </c>
      <c r="N251" s="172">
        <v>29</v>
      </c>
      <c r="O251" s="167" t="s">
        <v>474</v>
      </c>
      <c r="P251" s="167" t="s">
        <v>310</v>
      </c>
      <c r="Q251" s="167" t="s">
        <v>263</v>
      </c>
      <c r="R251" s="167" t="s">
        <v>259</v>
      </c>
      <c r="S251" s="167" t="s">
        <v>475</v>
      </c>
      <c r="T251" s="167" t="s">
        <v>476</v>
      </c>
      <c r="U251" s="167" t="s">
        <v>311</v>
      </c>
      <c r="V251" s="171"/>
      <c r="W251" s="189">
        <v>427.12</v>
      </c>
      <c r="X251" s="196" t="s">
        <v>627</v>
      </c>
    </row>
    <row r="252" spans="1:24" ht="25.85">
      <c r="A252" s="169">
        <v>5</v>
      </c>
      <c r="B252" s="172">
        <v>93</v>
      </c>
      <c r="C252" s="167" t="s">
        <v>256</v>
      </c>
      <c r="D252" s="167" t="s">
        <v>479</v>
      </c>
      <c r="E252" s="167" t="s">
        <v>497</v>
      </c>
      <c r="F252" s="167" t="s">
        <v>445</v>
      </c>
      <c r="G252" s="172">
        <v>825</v>
      </c>
      <c r="H252" s="167" t="s">
        <v>251</v>
      </c>
      <c r="I252" s="167" t="s">
        <v>255</v>
      </c>
      <c r="J252" s="167" t="s">
        <v>473</v>
      </c>
      <c r="K252" s="167" t="s">
        <v>259</v>
      </c>
      <c r="L252" s="167" t="s">
        <v>473</v>
      </c>
      <c r="M252" s="172">
        <v>120</v>
      </c>
      <c r="N252" s="167" t="s">
        <v>253</v>
      </c>
      <c r="O252" s="167" t="s">
        <v>259</v>
      </c>
      <c r="P252" s="167" t="s">
        <v>259</v>
      </c>
      <c r="Q252" s="167" t="s">
        <v>259</v>
      </c>
      <c r="R252" s="167" t="s">
        <v>259</v>
      </c>
      <c r="S252" s="171"/>
      <c r="T252" s="167" t="s">
        <v>259</v>
      </c>
      <c r="U252" s="167" t="s">
        <v>311</v>
      </c>
      <c r="V252" s="171"/>
      <c r="W252" s="189">
        <v>171.49</v>
      </c>
      <c r="X252" s="196" t="s">
        <v>563</v>
      </c>
    </row>
    <row r="253" spans="1:24" ht="25.85">
      <c r="A253" s="169">
        <v>5</v>
      </c>
      <c r="B253" s="172">
        <v>94</v>
      </c>
      <c r="C253" s="167" t="s">
        <v>256</v>
      </c>
      <c r="D253" s="167" t="s">
        <v>477</v>
      </c>
      <c r="E253" s="167" t="s">
        <v>497</v>
      </c>
      <c r="F253" s="167" t="s">
        <v>478</v>
      </c>
      <c r="G253" s="167" t="s">
        <v>253</v>
      </c>
      <c r="H253" s="167" t="s">
        <v>251</v>
      </c>
      <c r="I253" s="167" t="s">
        <v>252</v>
      </c>
      <c r="J253" s="167" t="s">
        <v>473</v>
      </c>
      <c r="K253" s="167" t="s">
        <v>259</v>
      </c>
      <c r="L253" s="167" t="s">
        <v>473</v>
      </c>
      <c r="M253" s="172">
        <v>120</v>
      </c>
      <c r="N253" s="167" t="s">
        <v>253</v>
      </c>
      <c r="O253" s="167" t="s">
        <v>259</v>
      </c>
      <c r="P253" s="167" t="s">
        <v>259</v>
      </c>
      <c r="Q253" s="167" t="s">
        <v>259</v>
      </c>
      <c r="R253" s="167" t="s">
        <v>259</v>
      </c>
      <c r="S253" s="171"/>
      <c r="T253" s="167" t="s">
        <v>259</v>
      </c>
      <c r="U253" s="167" t="s">
        <v>311</v>
      </c>
      <c r="V253" s="171"/>
      <c r="W253" s="189">
        <v>176.4</v>
      </c>
      <c r="X253" s="196" t="s">
        <v>563</v>
      </c>
    </row>
    <row r="254" spans="1:24" ht="25.85">
      <c r="A254" s="169">
        <v>5</v>
      </c>
      <c r="B254" s="172">
        <v>95</v>
      </c>
      <c r="C254" s="167" t="s">
        <v>256</v>
      </c>
      <c r="D254" s="167" t="s">
        <v>479</v>
      </c>
      <c r="E254" s="167" t="s">
        <v>497</v>
      </c>
      <c r="F254" s="167" t="s">
        <v>445</v>
      </c>
      <c r="G254" s="172">
        <v>825</v>
      </c>
      <c r="H254" s="167" t="s">
        <v>251</v>
      </c>
      <c r="I254" s="167" t="s">
        <v>255</v>
      </c>
      <c r="J254" s="167" t="s">
        <v>473</v>
      </c>
      <c r="K254" s="167" t="s">
        <v>259</v>
      </c>
      <c r="L254" s="167" t="s">
        <v>473</v>
      </c>
      <c r="M254" s="172">
        <v>120</v>
      </c>
      <c r="N254" s="167" t="s">
        <v>253</v>
      </c>
      <c r="O254" s="167" t="s">
        <v>259</v>
      </c>
      <c r="P254" s="167" t="s">
        <v>259</v>
      </c>
      <c r="Q254" s="167" t="s">
        <v>259</v>
      </c>
      <c r="R254" s="167" t="s">
        <v>259</v>
      </c>
      <c r="S254" s="171"/>
      <c r="T254" s="167" t="s">
        <v>259</v>
      </c>
      <c r="U254" s="167" t="s">
        <v>311</v>
      </c>
      <c r="V254" s="171"/>
      <c r="W254" s="189">
        <v>171.49</v>
      </c>
      <c r="X254" s="196" t="s">
        <v>563</v>
      </c>
    </row>
    <row r="255" spans="1:24" ht="51.65">
      <c r="A255" s="169">
        <v>5</v>
      </c>
      <c r="B255" s="172">
        <v>96</v>
      </c>
      <c r="C255" s="167" t="s">
        <v>256</v>
      </c>
      <c r="D255" s="167" t="s">
        <v>471</v>
      </c>
      <c r="E255" s="167" t="s">
        <v>498</v>
      </c>
      <c r="F255" s="167" t="s">
        <v>445</v>
      </c>
      <c r="G255" s="172">
        <v>850</v>
      </c>
      <c r="H255" s="167" t="s">
        <v>251</v>
      </c>
      <c r="I255" s="167" t="s">
        <v>255</v>
      </c>
      <c r="J255" s="167" t="s">
        <v>473</v>
      </c>
      <c r="K255" s="167" t="s">
        <v>259</v>
      </c>
      <c r="L255" s="167" t="s">
        <v>473</v>
      </c>
      <c r="M255" s="172">
        <v>250</v>
      </c>
      <c r="N255" s="172">
        <v>29</v>
      </c>
      <c r="O255" s="167" t="s">
        <v>474</v>
      </c>
      <c r="P255" s="167" t="s">
        <v>310</v>
      </c>
      <c r="Q255" s="167" t="s">
        <v>263</v>
      </c>
      <c r="R255" s="167" t="s">
        <v>259</v>
      </c>
      <c r="S255" s="167" t="s">
        <v>475</v>
      </c>
      <c r="T255" s="167" t="s">
        <v>476</v>
      </c>
      <c r="U255" s="167" t="s">
        <v>311</v>
      </c>
      <c r="V255" s="171"/>
      <c r="W255" s="189">
        <v>427.12</v>
      </c>
      <c r="X255" s="196" t="s">
        <v>627</v>
      </c>
    </row>
    <row r="256" spans="1:24" ht="25.85">
      <c r="A256" s="169">
        <v>5</v>
      </c>
      <c r="B256" s="172">
        <v>97</v>
      </c>
      <c r="C256" s="167" t="s">
        <v>256</v>
      </c>
      <c r="D256" s="167" t="s">
        <v>477</v>
      </c>
      <c r="E256" s="167" t="s">
        <v>498</v>
      </c>
      <c r="F256" s="167" t="s">
        <v>469</v>
      </c>
      <c r="G256" s="167" t="s">
        <v>253</v>
      </c>
      <c r="H256" s="167" t="s">
        <v>251</v>
      </c>
      <c r="I256" s="167" t="s">
        <v>252</v>
      </c>
      <c r="J256" s="167" t="s">
        <v>473</v>
      </c>
      <c r="K256" s="167" t="s">
        <v>259</v>
      </c>
      <c r="L256" s="167" t="s">
        <v>473</v>
      </c>
      <c r="M256" s="172">
        <v>120</v>
      </c>
      <c r="N256" s="167" t="s">
        <v>253</v>
      </c>
      <c r="O256" s="167" t="s">
        <v>259</v>
      </c>
      <c r="P256" s="167" t="s">
        <v>259</v>
      </c>
      <c r="Q256" s="167" t="s">
        <v>259</v>
      </c>
      <c r="R256" s="167" t="s">
        <v>259</v>
      </c>
      <c r="S256" s="171"/>
      <c r="T256" s="167" t="s">
        <v>259</v>
      </c>
      <c r="U256" s="167" t="s">
        <v>311</v>
      </c>
      <c r="V256" s="171"/>
      <c r="W256" s="189">
        <v>180.2</v>
      </c>
      <c r="X256" s="196" t="s">
        <v>563</v>
      </c>
    </row>
    <row r="257" spans="1:24" ht="25.85">
      <c r="A257" s="169">
        <v>5</v>
      </c>
      <c r="B257" s="172">
        <v>98</v>
      </c>
      <c r="C257" s="167" t="s">
        <v>256</v>
      </c>
      <c r="D257" s="167" t="s">
        <v>479</v>
      </c>
      <c r="E257" s="167" t="s">
        <v>498</v>
      </c>
      <c r="F257" s="167" t="s">
        <v>445</v>
      </c>
      <c r="G257" s="172">
        <v>825</v>
      </c>
      <c r="H257" s="167" t="s">
        <v>251</v>
      </c>
      <c r="I257" s="167" t="s">
        <v>255</v>
      </c>
      <c r="J257" s="167" t="s">
        <v>473</v>
      </c>
      <c r="K257" s="167" t="s">
        <v>259</v>
      </c>
      <c r="L257" s="167" t="s">
        <v>473</v>
      </c>
      <c r="M257" s="172">
        <v>135</v>
      </c>
      <c r="N257" s="167" t="s">
        <v>253</v>
      </c>
      <c r="O257" s="167" t="s">
        <v>259</v>
      </c>
      <c r="P257" s="167" t="s">
        <v>259</v>
      </c>
      <c r="Q257" s="167" t="s">
        <v>344</v>
      </c>
      <c r="R257" s="167" t="s">
        <v>259</v>
      </c>
      <c r="S257" s="171"/>
      <c r="T257" s="167" t="s">
        <v>259</v>
      </c>
      <c r="U257" s="167" t="s">
        <v>311</v>
      </c>
      <c r="V257" s="171"/>
      <c r="W257" s="189">
        <v>181.23</v>
      </c>
      <c r="X257" s="196" t="s">
        <v>563</v>
      </c>
    </row>
    <row r="258" spans="1:24" ht="25.85">
      <c r="A258" s="169">
        <v>5</v>
      </c>
      <c r="B258" s="172">
        <v>99</v>
      </c>
      <c r="C258" s="167" t="s">
        <v>256</v>
      </c>
      <c r="D258" s="167" t="s">
        <v>479</v>
      </c>
      <c r="E258" s="167" t="s">
        <v>498</v>
      </c>
      <c r="F258" s="167" t="s">
        <v>445</v>
      </c>
      <c r="G258" s="172">
        <v>825</v>
      </c>
      <c r="H258" s="167" t="s">
        <v>251</v>
      </c>
      <c r="I258" s="167" t="s">
        <v>255</v>
      </c>
      <c r="J258" s="167" t="s">
        <v>473</v>
      </c>
      <c r="K258" s="167" t="s">
        <v>259</v>
      </c>
      <c r="L258" s="167" t="s">
        <v>473</v>
      </c>
      <c r="M258" s="172">
        <v>120</v>
      </c>
      <c r="N258" s="167" t="s">
        <v>253</v>
      </c>
      <c r="O258" s="167" t="s">
        <v>259</v>
      </c>
      <c r="P258" s="167" t="s">
        <v>259</v>
      </c>
      <c r="Q258" s="167" t="s">
        <v>259</v>
      </c>
      <c r="R258" s="167" t="s">
        <v>259</v>
      </c>
      <c r="S258" s="171"/>
      <c r="T258" s="167" t="s">
        <v>259</v>
      </c>
      <c r="U258" s="167" t="s">
        <v>311</v>
      </c>
      <c r="V258" s="171"/>
      <c r="W258" s="189">
        <v>171.49</v>
      </c>
      <c r="X258" s="196" t="s">
        <v>563</v>
      </c>
    </row>
    <row r="259" spans="1:24" ht="25.85">
      <c r="A259" s="169">
        <v>5</v>
      </c>
      <c r="B259" s="172">
        <v>100</v>
      </c>
      <c r="C259" s="167" t="s">
        <v>256</v>
      </c>
      <c r="D259" s="167" t="s">
        <v>479</v>
      </c>
      <c r="E259" s="167" t="s">
        <v>498</v>
      </c>
      <c r="F259" s="167" t="s">
        <v>445</v>
      </c>
      <c r="G259" s="172">
        <v>825</v>
      </c>
      <c r="H259" s="167" t="s">
        <v>251</v>
      </c>
      <c r="I259" s="167" t="s">
        <v>255</v>
      </c>
      <c r="J259" s="167" t="s">
        <v>473</v>
      </c>
      <c r="K259" s="167" t="s">
        <v>259</v>
      </c>
      <c r="L259" s="167" t="s">
        <v>473</v>
      </c>
      <c r="M259" s="172">
        <v>120</v>
      </c>
      <c r="N259" s="167" t="s">
        <v>253</v>
      </c>
      <c r="O259" s="167" t="s">
        <v>259</v>
      </c>
      <c r="P259" s="167" t="s">
        <v>259</v>
      </c>
      <c r="Q259" s="167" t="s">
        <v>259</v>
      </c>
      <c r="R259" s="167" t="s">
        <v>259</v>
      </c>
      <c r="S259" s="171"/>
      <c r="T259" s="167" t="s">
        <v>259</v>
      </c>
      <c r="U259" s="167" t="s">
        <v>311</v>
      </c>
      <c r="V259" s="171"/>
      <c r="W259" s="189">
        <v>171.49</v>
      </c>
      <c r="X259" s="196" t="s">
        <v>563</v>
      </c>
    </row>
    <row r="260" spans="1:24" ht="25.85">
      <c r="A260" s="169">
        <v>5</v>
      </c>
      <c r="B260" s="172">
        <v>101</v>
      </c>
      <c r="C260" s="167" t="s">
        <v>256</v>
      </c>
      <c r="D260" s="167" t="s">
        <v>479</v>
      </c>
      <c r="E260" s="167" t="s">
        <v>498</v>
      </c>
      <c r="F260" s="167" t="s">
        <v>445</v>
      </c>
      <c r="G260" s="172">
        <v>825</v>
      </c>
      <c r="H260" s="167" t="s">
        <v>251</v>
      </c>
      <c r="I260" s="167" t="s">
        <v>255</v>
      </c>
      <c r="J260" s="167" t="s">
        <v>473</v>
      </c>
      <c r="K260" s="167" t="s">
        <v>259</v>
      </c>
      <c r="L260" s="167" t="s">
        <v>473</v>
      </c>
      <c r="M260" s="172">
        <v>135</v>
      </c>
      <c r="N260" s="167" t="s">
        <v>253</v>
      </c>
      <c r="O260" s="167" t="s">
        <v>259</v>
      </c>
      <c r="P260" s="167" t="s">
        <v>259</v>
      </c>
      <c r="Q260" s="167" t="s">
        <v>344</v>
      </c>
      <c r="R260" s="167" t="s">
        <v>259</v>
      </c>
      <c r="S260" s="171"/>
      <c r="T260" s="167" t="s">
        <v>259</v>
      </c>
      <c r="U260" s="167" t="s">
        <v>311</v>
      </c>
      <c r="V260" s="171"/>
      <c r="W260" s="189">
        <v>181.23</v>
      </c>
      <c r="X260" s="196" t="s">
        <v>563</v>
      </c>
    </row>
    <row r="261" spans="1:24" ht="51.65">
      <c r="A261" s="169">
        <v>5</v>
      </c>
      <c r="B261" s="172">
        <v>102</v>
      </c>
      <c r="C261" s="167" t="s">
        <v>256</v>
      </c>
      <c r="D261" s="167" t="s">
        <v>471</v>
      </c>
      <c r="E261" s="167" t="s">
        <v>499</v>
      </c>
      <c r="F261" s="167" t="s">
        <v>445</v>
      </c>
      <c r="G261" s="172">
        <v>850</v>
      </c>
      <c r="H261" s="167" t="s">
        <v>251</v>
      </c>
      <c r="I261" s="167" t="s">
        <v>255</v>
      </c>
      <c r="J261" s="167" t="s">
        <v>473</v>
      </c>
      <c r="K261" s="167" t="s">
        <v>259</v>
      </c>
      <c r="L261" s="167" t="s">
        <v>473</v>
      </c>
      <c r="M261" s="172">
        <v>250</v>
      </c>
      <c r="N261" s="172">
        <v>29</v>
      </c>
      <c r="O261" s="167" t="s">
        <v>474</v>
      </c>
      <c r="P261" s="167" t="s">
        <v>310</v>
      </c>
      <c r="Q261" s="167" t="s">
        <v>263</v>
      </c>
      <c r="R261" s="167" t="s">
        <v>259</v>
      </c>
      <c r="S261" s="167" t="s">
        <v>475</v>
      </c>
      <c r="T261" s="167" t="s">
        <v>476</v>
      </c>
      <c r="U261" s="167" t="s">
        <v>311</v>
      </c>
      <c r="V261" s="171"/>
      <c r="W261" s="189">
        <v>427.12</v>
      </c>
      <c r="X261" s="196" t="s">
        <v>627</v>
      </c>
    </row>
    <row r="262" spans="1:24" ht="25.85">
      <c r="A262" s="169">
        <v>5</v>
      </c>
      <c r="B262" s="172">
        <v>103</v>
      </c>
      <c r="C262" s="167" t="s">
        <v>256</v>
      </c>
      <c r="D262" s="167" t="s">
        <v>477</v>
      </c>
      <c r="E262" s="167" t="s">
        <v>499</v>
      </c>
      <c r="F262" s="167" t="s">
        <v>478</v>
      </c>
      <c r="G262" s="167" t="s">
        <v>253</v>
      </c>
      <c r="H262" s="167" t="s">
        <v>251</v>
      </c>
      <c r="I262" s="167" t="s">
        <v>252</v>
      </c>
      <c r="J262" s="167" t="s">
        <v>473</v>
      </c>
      <c r="K262" s="167" t="s">
        <v>259</v>
      </c>
      <c r="L262" s="167" t="s">
        <v>473</v>
      </c>
      <c r="M262" s="172">
        <v>120</v>
      </c>
      <c r="N262" s="167" t="s">
        <v>253</v>
      </c>
      <c r="O262" s="167" t="s">
        <v>259</v>
      </c>
      <c r="P262" s="167" t="s">
        <v>259</v>
      </c>
      <c r="Q262" s="167" t="s">
        <v>259</v>
      </c>
      <c r="R262" s="167" t="s">
        <v>259</v>
      </c>
      <c r="S262" s="171"/>
      <c r="T262" s="167" t="s">
        <v>259</v>
      </c>
      <c r="U262" s="167" t="s">
        <v>311</v>
      </c>
      <c r="V262" s="171"/>
      <c r="W262" s="189">
        <v>176.4</v>
      </c>
      <c r="X262" s="196" t="s">
        <v>563</v>
      </c>
    </row>
    <row r="263" spans="1:24" ht="25.85">
      <c r="A263" s="169">
        <v>5</v>
      </c>
      <c r="B263" s="172">
        <v>104</v>
      </c>
      <c r="C263" s="167" t="s">
        <v>256</v>
      </c>
      <c r="D263" s="167" t="s">
        <v>479</v>
      </c>
      <c r="E263" s="167" t="s">
        <v>499</v>
      </c>
      <c r="F263" s="167" t="s">
        <v>445</v>
      </c>
      <c r="G263" s="172">
        <v>825</v>
      </c>
      <c r="H263" s="167" t="s">
        <v>251</v>
      </c>
      <c r="I263" s="167" t="s">
        <v>255</v>
      </c>
      <c r="J263" s="167" t="s">
        <v>473</v>
      </c>
      <c r="K263" s="167" t="s">
        <v>259</v>
      </c>
      <c r="L263" s="167" t="s">
        <v>473</v>
      </c>
      <c r="M263" s="172">
        <v>120</v>
      </c>
      <c r="N263" s="167" t="s">
        <v>253</v>
      </c>
      <c r="O263" s="167" t="s">
        <v>259</v>
      </c>
      <c r="P263" s="167" t="s">
        <v>259</v>
      </c>
      <c r="Q263" s="167" t="s">
        <v>259</v>
      </c>
      <c r="R263" s="167" t="s">
        <v>259</v>
      </c>
      <c r="S263" s="171"/>
      <c r="T263" s="167" t="s">
        <v>259</v>
      </c>
      <c r="U263" s="167" t="s">
        <v>311</v>
      </c>
      <c r="V263" s="171"/>
      <c r="W263" s="189">
        <v>171.49</v>
      </c>
      <c r="X263" s="196" t="s">
        <v>563</v>
      </c>
    </row>
    <row r="264" spans="1:24" ht="25.85">
      <c r="A264" s="169">
        <v>5</v>
      </c>
      <c r="B264" s="172">
        <v>105</v>
      </c>
      <c r="C264" s="167" t="s">
        <v>256</v>
      </c>
      <c r="D264" s="167" t="s">
        <v>479</v>
      </c>
      <c r="E264" s="167" t="s">
        <v>499</v>
      </c>
      <c r="F264" s="167" t="s">
        <v>445</v>
      </c>
      <c r="G264" s="172">
        <v>825</v>
      </c>
      <c r="H264" s="167" t="s">
        <v>251</v>
      </c>
      <c r="I264" s="167" t="s">
        <v>255</v>
      </c>
      <c r="J264" s="167" t="s">
        <v>473</v>
      </c>
      <c r="K264" s="167" t="s">
        <v>259</v>
      </c>
      <c r="L264" s="167" t="s">
        <v>473</v>
      </c>
      <c r="M264" s="172">
        <v>120</v>
      </c>
      <c r="N264" s="167" t="s">
        <v>253</v>
      </c>
      <c r="O264" s="167" t="s">
        <v>259</v>
      </c>
      <c r="P264" s="167" t="s">
        <v>259</v>
      </c>
      <c r="Q264" s="167" t="s">
        <v>259</v>
      </c>
      <c r="R264" s="167" t="s">
        <v>259</v>
      </c>
      <c r="S264" s="171"/>
      <c r="T264" s="167" t="s">
        <v>259</v>
      </c>
      <c r="U264" s="167" t="s">
        <v>311</v>
      </c>
      <c r="V264" s="171"/>
      <c r="W264" s="189">
        <v>171.49</v>
      </c>
      <c r="X264" s="196" t="s">
        <v>563</v>
      </c>
    </row>
    <row r="265" spans="1:24" ht="25.85">
      <c r="A265" s="169">
        <v>5</v>
      </c>
      <c r="B265" s="172">
        <v>106</v>
      </c>
      <c r="C265" s="167" t="s">
        <v>256</v>
      </c>
      <c r="D265" s="167" t="s">
        <v>479</v>
      </c>
      <c r="E265" s="167" t="s">
        <v>499</v>
      </c>
      <c r="F265" s="167" t="s">
        <v>445</v>
      </c>
      <c r="G265" s="172">
        <v>825</v>
      </c>
      <c r="H265" s="167" t="s">
        <v>251</v>
      </c>
      <c r="I265" s="167" t="s">
        <v>255</v>
      </c>
      <c r="J265" s="167" t="s">
        <v>473</v>
      </c>
      <c r="K265" s="167" t="s">
        <v>259</v>
      </c>
      <c r="L265" s="167" t="s">
        <v>473</v>
      </c>
      <c r="M265" s="172">
        <v>135</v>
      </c>
      <c r="N265" s="167" t="s">
        <v>253</v>
      </c>
      <c r="O265" s="167" t="s">
        <v>259</v>
      </c>
      <c r="P265" s="167" t="s">
        <v>259</v>
      </c>
      <c r="Q265" s="167" t="s">
        <v>344</v>
      </c>
      <c r="R265" s="167" t="s">
        <v>259</v>
      </c>
      <c r="S265" s="171"/>
      <c r="T265" s="167" t="s">
        <v>259</v>
      </c>
      <c r="U265" s="167" t="s">
        <v>311</v>
      </c>
      <c r="V265" s="171"/>
      <c r="W265" s="189">
        <v>181.23</v>
      </c>
      <c r="X265" s="196" t="s">
        <v>563</v>
      </c>
    </row>
    <row r="266" spans="1:24" ht="25.85">
      <c r="A266" s="169">
        <v>5</v>
      </c>
      <c r="B266" s="172">
        <v>107</v>
      </c>
      <c r="C266" s="167" t="s">
        <v>256</v>
      </c>
      <c r="D266" s="167" t="s">
        <v>479</v>
      </c>
      <c r="E266" s="167" t="s">
        <v>499</v>
      </c>
      <c r="F266" s="167" t="s">
        <v>445</v>
      </c>
      <c r="G266" s="172">
        <v>825</v>
      </c>
      <c r="H266" s="167" t="s">
        <v>251</v>
      </c>
      <c r="I266" s="167" t="s">
        <v>255</v>
      </c>
      <c r="J266" s="167" t="s">
        <v>473</v>
      </c>
      <c r="K266" s="167" t="s">
        <v>259</v>
      </c>
      <c r="L266" s="167" t="s">
        <v>473</v>
      </c>
      <c r="M266" s="172">
        <v>120</v>
      </c>
      <c r="N266" s="167" t="s">
        <v>253</v>
      </c>
      <c r="O266" s="167" t="s">
        <v>259</v>
      </c>
      <c r="P266" s="167" t="s">
        <v>259</v>
      </c>
      <c r="Q266" s="167" t="s">
        <v>259</v>
      </c>
      <c r="R266" s="167" t="s">
        <v>259</v>
      </c>
      <c r="S266" s="171"/>
      <c r="T266" s="167" t="s">
        <v>259</v>
      </c>
      <c r="U266" s="167" t="s">
        <v>311</v>
      </c>
      <c r="V266" s="171"/>
      <c r="W266" s="189">
        <v>171.49</v>
      </c>
      <c r="X266" s="196" t="s">
        <v>563</v>
      </c>
    </row>
    <row r="267" spans="1:24" ht="51.65">
      <c r="A267" s="169">
        <v>5</v>
      </c>
      <c r="B267" s="172">
        <v>108</v>
      </c>
      <c r="C267" s="167" t="s">
        <v>256</v>
      </c>
      <c r="D267" s="167" t="s">
        <v>500</v>
      </c>
      <c r="E267" s="167" t="s">
        <v>499</v>
      </c>
      <c r="F267" s="167" t="s">
        <v>501</v>
      </c>
      <c r="G267" s="172">
        <v>825</v>
      </c>
      <c r="H267" s="167" t="s">
        <v>253</v>
      </c>
      <c r="I267" s="167" t="s">
        <v>255</v>
      </c>
      <c r="J267" s="167" t="s">
        <v>502</v>
      </c>
      <c r="K267" s="167" t="s">
        <v>259</v>
      </c>
      <c r="L267" s="167" t="s">
        <v>503</v>
      </c>
      <c r="M267" s="172">
        <v>135</v>
      </c>
      <c r="N267" s="167" t="s">
        <v>253</v>
      </c>
      <c r="O267" s="167" t="s">
        <v>259</v>
      </c>
      <c r="P267" s="167" t="s">
        <v>259</v>
      </c>
      <c r="Q267" s="167" t="s">
        <v>344</v>
      </c>
      <c r="R267" s="167" t="s">
        <v>259</v>
      </c>
      <c r="S267" s="171"/>
      <c r="T267" s="167" t="s">
        <v>259</v>
      </c>
      <c r="U267" s="167" t="s">
        <v>311</v>
      </c>
      <c r="V267" s="171"/>
      <c r="W267" s="189">
        <v>0</v>
      </c>
      <c r="X267" s="196" t="s">
        <v>567</v>
      </c>
    </row>
    <row r="268" spans="1:24" ht="25.85">
      <c r="A268" s="169">
        <v>5</v>
      </c>
      <c r="B268" s="172">
        <v>109</v>
      </c>
      <c r="C268" s="167" t="s">
        <v>256</v>
      </c>
      <c r="D268" s="167" t="s">
        <v>479</v>
      </c>
      <c r="E268" s="167" t="s">
        <v>497</v>
      </c>
      <c r="F268" s="167" t="s">
        <v>445</v>
      </c>
      <c r="G268" s="172">
        <v>825</v>
      </c>
      <c r="H268" s="167" t="s">
        <v>251</v>
      </c>
      <c r="I268" s="167" t="s">
        <v>255</v>
      </c>
      <c r="J268" s="167" t="s">
        <v>473</v>
      </c>
      <c r="K268" s="167" t="s">
        <v>259</v>
      </c>
      <c r="L268" s="167" t="s">
        <v>473</v>
      </c>
      <c r="M268" s="172">
        <v>135</v>
      </c>
      <c r="N268" s="167" t="s">
        <v>253</v>
      </c>
      <c r="O268" s="167" t="s">
        <v>259</v>
      </c>
      <c r="P268" s="167" t="s">
        <v>259</v>
      </c>
      <c r="Q268" s="167" t="s">
        <v>344</v>
      </c>
      <c r="R268" s="167" t="s">
        <v>259</v>
      </c>
      <c r="S268" s="171"/>
      <c r="T268" s="167" t="s">
        <v>259</v>
      </c>
      <c r="U268" s="167" t="s">
        <v>311</v>
      </c>
      <c r="V268" s="171"/>
      <c r="W268" s="189">
        <v>181.23</v>
      </c>
      <c r="X268" s="196" t="s">
        <v>563</v>
      </c>
    </row>
    <row r="269" spans="1:24" ht="38.75">
      <c r="A269" s="169">
        <v>5</v>
      </c>
      <c r="B269" s="172">
        <v>110</v>
      </c>
      <c r="C269" s="167" t="s">
        <v>256</v>
      </c>
      <c r="D269" s="167" t="s">
        <v>392</v>
      </c>
      <c r="E269" s="167" t="s">
        <v>504</v>
      </c>
      <c r="F269" s="167" t="s">
        <v>372</v>
      </c>
      <c r="G269" s="167" t="s">
        <v>253</v>
      </c>
      <c r="H269" s="167" t="s">
        <v>251</v>
      </c>
      <c r="I269" s="167" t="s">
        <v>252</v>
      </c>
      <c r="J269" s="167" t="s">
        <v>473</v>
      </c>
      <c r="K269" s="167" t="s">
        <v>259</v>
      </c>
      <c r="L269" s="167" t="s">
        <v>473</v>
      </c>
      <c r="M269" s="167" t="s">
        <v>443</v>
      </c>
      <c r="N269" s="167" t="s">
        <v>253</v>
      </c>
      <c r="O269" s="167" t="s">
        <v>281</v>
      </c>
      <c r="P269" s="167" t="s">
        <v>259</v>
      </c>
      <c r="Q269" s="167" t="s">
        <v>263</v>
      </c>
      <c r="R269" s="167" t="s">
        <v>259</v>
      </c>
      <c r="S269" s="171"/>
      <c r="T269" s="171" t="s">
        <v>463</v>
      </c>
      <c r="U269" s="167" t="s">
        <v>311</v>
      </c>
      <c r="V269" s="171"/>
      <c r="W269" s="189">
        <v>200.12</v>
      </c>
      <c r="X269" s="195" t="s">
        <v>597</v>
      </c>
    </row>
    <row r="270" spans="1:24" ht="25.85">
      <c r="A270" s="169">
        <v>5</v>
      </c>
      <c r="B270" s="172">
        <v>111</v>
      </c>
      <c r="C270" s="167" t="s">
        <v>256</v>
      </c>
      <c r="D270" s="167" t="s">
        <v>505</v>
      </c>
      <c r="E270" s="167" t="s">
        <v>506</v>
      </c>
      <c r="F270" s="167" t="s">
        <v>507</v>
      </c>
      <c r="G270" s="167" t="s">
        <v>253</v>
      </c>
      <c r="H270" s="167" t="s">
        <v>251</v>
      </c>
      <c r="I270" s="167" t="s">
        <v>255</v>
      </c>
      <c r="J270" s="167" t="s">
        <v>473</v>
      </c>
      <c r="K270" s="167" t="s">
        <v>259</v>
      </c>
      <c r="L270" s="167" t="s">
        <v>473</v>
      </c>
      <c r="M270" s="172">
        <v>120</v>
      </c>
      <c r="N270" s="167" t="s">
        <v>253</v>
      </c>
      <c r="O270" s="167" t="s">
        <v>281</v>
      </c>
      <c r="P270" s="167" t="s">
        <v>259</v>
      </c>
      <c r="Q270" s="167" t="s">
        <v>259</v>
      </c>
      <c r="R270" s="167" t="s">
        <v>259</v>
      </c>
      <c r="S270" s="171"/>
      <c r="T270" s="167" t="s">
        <v>259</v>
      </c>
      <c r="U270" s="167" t="s">
        <v>311</v>
      </c>
      <c r="V270" s="171"/>
      <c r="W270" s="189">
        <v>193.45</v>
      </c>
      <c r="X270" s="200" t="s">
        <v>565</v>
      </c>
    </row>
    <row r="271" spans="1:24" ht="25.85">
      <c r="A271" s="169">
        <v>5</v>
      </c>
      <c r="B271" s="172">
        <v>112</v>
      </c>
      <c r="C271" s="167" t="s">
        <v>256</v>
      </c>
      <c r="D271" s="167" t="s">
        <v>505</v>
      </c>
      <c r="E271" s="167" t="s">
        <v>506</v>
      </c>
      <c r="F271" s="167" t="s">
        <v>507</v>
      </c>
      <c r="G271" s="167" t="s">
        <v>253</v>
      </c>
      <c r="H271" s="167" t="s">
        <v>251</v>
      </c>
      <c r="I271" s="167" t="s">
        <v>255</v>
      </c>
      <c r="J271" s="167" t="s">
        <v>473</v>
      </c>
      <c r="K271" s="167" t="s">
        <v>259</v>
      </c>
      <c r="L271" s="167" t="s">
        <v>473</v>
      </c>
      <c r="M271" s="172">
        <v>120</v>
      </c>
      <c r="N271" s="167" t="s">
        <v>253</v>
      </c>
      <c r="O271" s="167" t="s">
        <v>281</v>
      </c>
      <c r="P271" s="167" t="s">
        <v>259</v>
      </c>
      <c r="Q271" s="167" t="s">
        <v>259</v>
      </c>
      <c r="R271" s="167" t="s">
        <v>259</v>
      </c>
      <c r="S271" s="171"/>
      <c r="T271" s="167" t="s">
        <v>259</v>
      </c>
      <c r="U271" s="167" t="s">
        <v>311</v>
      </c>
      <c r="V271" s="171"/>
      <c r="W271" s="189">
        <v>193.45</v>
      </c>
      <c r="X271" s="200" t="s">
        <v>565</v>
      </c>
    </row>
    <row r="272" spans="1:24" ht="25.85">
      <c r="A272" s="169">
        <v>5</v>
      </c>
      <c r="B272" s="172">
        <v>113</v>
      </c>
      <c r="C272" s="167" t="s">
        <v>256</v>
      </c>
      <c r="D272" s="167" t="s">
        <v>505</v>
      </c>
      <c r="E272" s="167" t="s">
        <v>506</v>
      </c>
      <c r="F272" s="167" t="s">
        <v>507</v>
      </c>
      <c r="G272" s="167" t="s">
        <v>253</v>
      </c>
      <c r="H272" s="167" t="s">
        <v>251</v>
      </c>
      <c r="I272" s="167" t="s">
        <v>255</v>
      </c>
      <c r="J272" s="167" t="s">
        <v>473</v>
      </c>
      <c r="K272" s="167" t="s">
        <v>259</v>
      </c>
      <c r="L272" s="167" t="s">
        <v>473</v>
      </c>
      <c r="M272" s="172">
        <v>120</v>
      </c>
      <c r="N272" s="167" t="s">
        <v>253</v>
      </c>
      <c r="O272" s="167" t="s">
        <v>281</v>
      </c>
      <c r="P272" s="167" t="s">
        <v>259</v>
      </c>
      <c r="Q272" s="167" t="s">
        <v>259</v>
      </c>
      <c r="R272" s="167" t="s">
        <v>259</v>
      </c>
      <c r="S272" s="171"/>
      <c r="T272" s="167" t="s">
        <v>259</v>
      </c>
      <c r="U272" s="167" t="s">
        <v>311</v>
      </c>
      <c r="V272" s="171"/>
      <c r="W272" s="189">
        <v>193.45</v>
      </c>
      <c r="X272" s="200" t="s">
        <v>565</v>
      </c>
    </row>
    <row r="273" spans="1:24" ht="25.85">
      <c r="A273" s="169">
        <v>5</v>
      </c>
      <c r="B273" s="172">
        <v>114</v>
      </c>
      <c r="C273" s="167" t="s">
        <v>256</v>
      </c>
      <c r="D273" s="167" t="s">
        <v>505</v>
      </c>
      <c r="E273" s="167" t="s">
        <v>506</v>
      </c>
      <c r="F273" s="167" t="s">
        <v>507</v>
      </c>
      <c r="G273" s="167" t="s">
        <v>253</v>
      </c>
      <c r="H273" s="167" t="s">
        <v>251</v>
      </c>
      <c r="I273" s="167" t="s">
        <v>255</v>
      </c>
      <c r="J273" s="167" t="s">
        <v>473</v>
      </c>
      <c r="K273" s="167" t="s">
        <v>259</v>
      </c>
      <c r="L273" s="167" t="s">
        <v>473</v>
      </c>
      <c r="M273" s="172">
        <v>120</v>
      </c>
      <c r="N273" s="167" t="s">
        <v>253</v>
      </c>
      <c r="O273" s="167" t="s">
        <v>281</v>
      </c>
      <c r="P273" s="167" t="s">
        <v>259</v>
      </c>
      <c r="Q273" s="167" t="s">
        <v>259</v>
      </c>
      <c r="R273" s="167" t="s">
        <v>259</v>
      </c>
      <c r="S273" s="171"/>
      <c r="T273" s="167" t="s">
        <v>259</v>
      </c>
      <c r="U273" s="167" t="s">
        <v>311</v>
      </c>
      <c r="V273" s="171"/>
      <c r="W273" s="189">
        <v>193.45</v>
      </c>
      <c r="X273" s="200" t="s">
        <v>565</v>
      </c>
    </row>
    <row r="274" spans="1:24" ht="25.85">
      <c r="A274" s="169">
        <v>5</v>
      </c>
      <c r="B274" s="172">
        <v>115</v>
      </c>
      <c r="C274" s="167" t="s">
        <v>256</v>
      </c>
      <c r="D274" s="167" t="s">
        <v>505</v>
      </c>
      <c r="E274" s="167" t="s">
        <v>506</v>
      </c>
      <c r="F274" s="167" t="s">
        <v>507</v>
      </c>
      <c r="G274" s="167" t="s">
        <v>253</v>
      </c>
      <c r="H274" s="167" t="s">
        <v>251</v>
      </c>
      <c r="I274" s="167" t="s">
        <v>255</v>
      </c>
      <c r="J274" s="167" t="s">
        <v>473</v>
      </c>
      <c r="K274" s="167" t="s">
        <v>259</v>
      </c>
      <c r="L274" s="167" t="s">
        <v>473</v>
      </c>
      <c r="M274" s="172">
        <v>120</v>
      </c>
      <c r="N274" s="167" t="s">
        <v>253</v>
      </c>
      <c r="O274" s="167" t="s">
        <v>281</v>
      </c>
      <c r="P274" s="167" t="s">
        <v>259</v>
      </c>
      <c r="Q274" s="167" t="s">
        <v>259</v>
      </c>
      <c r="R274" s="167" t="s">
        <v>259</v>
      </c>
      <c r="S274" s="171"/>
      <c r="T274" s="167" t="s">
        <v>259</v>
      </c>
      <c r="U274" s="167" t="s">
        <v>311</v>
      </c>
      <c r="V274" s="171"/>
      <c r="W274" s="189">
        <v>193.45</v>
      </c>
      <c r="X274" s="200" t="s">
        <v>565</v>
      </c>
    </row>
    <row r="275" spans="1:24" ht="25.85">
      <c r="A275" s="169">
        <v>5</v>
      </c>
      <c r="B275" s="172">
        <v>116</v>
      </c>
      <c r="C275" s="167" t="s">
        <v>256</v>
      </c>
      <c r="D275" s="167" t="s">
        <v>505</v>
      </c>
      <c r="E275" s="167" t="s">
        <v>506</v>
      </c>
      <c r="F275" s="167" t="s">
        <v>507</v>
      </c>
      <c r="G275" s="167" t="s">
        <v>253</v>
      </c>
      <c r="H275" s="167" t="s">
        <v>251</v>
      </c>
      <c r="I275" s="167" t="s">
        <v>255</v>
      </c>
      <c r="J275" s="167" t="s">
        <v>473</v>
      </c>
      <c r="K275" s="167" t="s">
        <v>259</v>
      </c>
      <c r="L275" s="167" t="s">
        <v>473</v>
      </c>
      <c r="M275" s="172">
        <v>120</v>
      </c>
      <c r="N275" s="167" t="s">
        <v>253</v>
      </c>
      <c r="O275" s="167" t="s">
        <v>281</v>
      </c>
      <c r="P275" s="167" t="s">
        <v>259</v>
      </c>
      <c r="Q275" s="167" t="s">
        <v>259</v>
      </c>
      <c r="R275" s="167" t="s">
        <v>259</v>
      </c>
      <c r="S275" s="171"/>
      <c r="T275" s="167" t="s">
        <v>259</v>
      </c>
      <c r="U275" s="167" t="s">
        <v>311</v>
      </c>
      <c r="V275" s="171"/>
      <c r="W275" s="189">
        <v>193.45</v>
      </c>
      <c r="X275" s="200" t="s">
        <v>565</v>
      </c>
    </row>
    <row r="276" spans="1:24" ht="25.85">
      <c r="A276" s="169">
        <v>5</v>
      </c>
      <c r="B276" s="172">
        <v>117</v>
      </c>
      <c r="C276" s="167" t="s">
        <v>256</v>
      </c>
      <c r="D276" s="167" t="s">
        <v>505</v>
      </c>
      <c r="E276" s="167" t="s">
        <v>506</v>
      </c>
      <c r="F276" s="167" t="s">
        <v>507</v>
      </c>
      <c r="G276" s="167" t="s">
        <v>253</v>
      </c>
      <c r="H276" s="167" t="s">
        <v>251</v>
      </c>
      <c r="I276" s="167" t="s">
        <v>255</v>
      </c>
      <c r="J276" s="167" t="s">
        <v>473</v>
      </c>
      <c r="K276" s="167" t="s">
        <v>259</v>
      </c>
      <c r="L276" s="167" t="s">
        <v>473</v>
      </c>
      <c r="M276" s="172">
        <v>120</v>
      </c>
      <c r="N276" s="167" t="s">
        <v>253</v>
      </c>
      <c r="O276" s="167" t="s">
        <v>281</v>
      </c>
      <c r="P276" s="167" t="s">
        <v>259</v>
      </c>
      <c r="Q276" s="167" t="s">
        <v>259</v>
      </c>
      <c r="R276" s="167" t="s">
        <v>259</v>
      </c>
      <c r="S276" s="171"/>
      <c r="T276" s="167" t="s">
        <v>259</v>
      </c>
      <c r="U276" s="167" t="s">
        <v>311</v>
      </c>
      <c r="V276" s="171"/>
      <c r="W276" s="189">
        <v>193.45</v>
      </c>
      <c r="X276" s="200" t="s">
        <v>565</v>
      </c>
    </row>
    <row r="277" spans="1:24" ht="25.85">
      <c r="A277" s="169">
        <v>5</v>
      </c>
      <c r="B277" s="172">
        <v>118</v>
      </c>
      <c r="C277" s="167" t="s">
        <v>256</v>
      </c>
      <c r="D277" s="167" t="s">
        <v>505</v>
      </c>
      <c r="E277" s="167" t="s">
        <v>506</v>
      </c>
      <c r="F277" s="167" t="s">
        <v>507</v>
      </c>
      <c r="G277" s="167" t="s">
        <v>253</v>
      </c>
      <c r="H277" s="167" t="s">
        <v>251</v>
      </c>
      <c r="I277" s="167" t="s">
        <v>255</v>
      </c>
      <c r="J277" s="167" t="s">
        <v>473</v>
      </c>
      <c r="K277" s="167" t="s">
        <v>259</v>
      </c>
      <c r="L277" s="167" t="s">
        <v>473</v>
      </c>
      <c r="M277" s="172">
        <v>120</v>
      </c>
      <c r="N277" s="167" t="s">
        <v>253</v>
      </c>
      <c r="O277" s="167" t="s">
        <v>281</v>
      </c>
      <c r="P277" s="167" t="s">
        <v>259</v>
      </c>
      <c r="Q277" s="167" t="s">
        <v>259</v>
      </c>
      <c r="R277" s="167" t="s">
        <v>259</v>
      </c>
      <c r="S277" s="171"/>
      <c r="T277" s="167" t="s">
        <v>259</v>
      </c>
      <c r="U277" s="167" t="s">
        <v>311</v>
      </c>
      <c r="V277" s="171"/>
      <c r="W277" s="189">
        <v>193.45</v>
      </c>
      <c r="X277" s="200" t="s">
        <v>565</v>
      </c>
    </row>
    <row r="278" spans="1:24" ht="25.85">
      <c r="A278" s="169">
        <v>5</v>
      </c>
      <c r="B278" s="172">
        <v>119</v>
      </c>
      <c r="C278" s="167" t="s">
        <v>256</v>
      </c>
      <c r="D278" s="167" t="s">
        <v>505</v>
      </c>
      <c r="E278" s="167" t="s">
        <v>506</v>
      </c>
      <c r="F278" s="167" t="s">
        <v>507</v>
      </c>
      <c r="G278" s="167" t="s">
        <v>253</v>
      </c>
      <c r="H278" s="167" t="s">
        <v>251</v>
      </c>
      <c r="I278" s="167" t="s">
        <v>255</v>
      </c>
      <c r="J278" s="167" t="s">
        <v>473</v>
      </c>
      <c r="K278" s="167" t="s">
        <v>259</v>
      </c>
      <c r="L278" s="167" t="s">
        <v>473</v>
      </c>
      <c r="M278" s="172">
        <v>120</v>
      </c>
      <c r="N278" s="167" t="s">
        <v>253</v>
      </c>
      <c r="O278" s="167" t="s">
        <v>281</v>
      </c>
      <c r="P278" s="167" t="s">
        <v>259</v>
      </c>
      <c r="Q278" s="167" t="s">
        <v>259</v>
      </c>
      <c r="R278" s="167" t="s">
        <v>259</v>
      </c>
      <c r="S278" s="171"/>
      <c r="T278" s="167" t="s">
        <v>259</v>
      </c>
      <c r="U278" s="167" t="s">
        <v>311</v>
      </c>
      <c r="V278" s="171"/>
      <c r="W278" s="189">
        <v>193.45</v>
      </c>
      <c r="X278" s="200" t="s">
        <v>565</v>
      </c>
    </row>
    <row r="279" spans="1:24" ht="25.85">
      <c r="A279" s="169">
        <v>5</v>
      </c>
      <c r="B279" s="172">
        <v>120</v>
      </c>
      <c r="C279" s="167" t="s">
        <v>256</v>
      </c>
      <c r="D279" s="167" t="s">
        <v>505</v>
      </c>
      <c r="E279" s="167" t="s">
        <v>506</v>
      </c>
      <c r="F279" s="167" t="s">
        <v>507</v>
      </c>
      <c r="G279" s="167" t="s">
        <v>253</v>
      </c>
      <c r="H279" s="167" t="s">
        <v>251</v>
      </c>
      <c r="I279" s="167" t="s">
        <v>255</v>
      </c>
      <c r="J279" s="167" t="s">
        <v>473</v>
      </c>
      <c r="K279" s="167" t="s">
        <v>259</v>
      </c>
      <c r="L279" s="167" t="s">
        <v>473</v>
      </c>
      <c r="M279" s="172">
        <v>120</v>
      </c>
      <c r="N279" s="167" t="s">
        <v>253</v>
      </c>
      <c r="O279" s="167" t="s">
        <v>281</v>
      </c>
      <c r="P279" s="167" t="s">
        <v>259</v>
      </c>
      <c r="Q279" s="167" t="s">
        <v>259</v>
      </c>
      <c r="R279" s="167" t="s">
        <v>259</v>
      </c>
      <c r="S279" s="171"/>
      <c r="T279" s="167" t="s">
        <v>259</v>
      </c>
      <c r="U279" s="167" t="s">
        <v>311</v>
      </c>
      <c r="V279" s="171"/>
      <c r="W279" s="189">
        <v>193.45</v>
      </c>
      <c r="X279" s="200" t="s">
        <v>565</v>
      </c>
    </row>
    <row r="280" spans="1:24" ht="25.85">
      <c r="A280" s="169">
        <v>5</v>
      </c>
      <c r="B280" s="172">
        <v>121</v>
      </c>
      <c r="C280" s="167" t="s">
        <v>256</v>
      </c>
      <c r="D280" s="167" t="s">
        <v>505</v>
      </c>
      <c r="E280" s="167" t="s">
        <v>506</v>
      </c>
      <c r="F280" s="167" t="s">
        <v>507</v>
      </c>
      <c r="G280" s="167" t="s">
        <v>253</v>
      </c>
      <c r="H280" s="167" t="s">
        <v>251</v>
      </c>
      <c r="I280" s="167" t="s">
        <v>255</v>
      </c>
      <c r="J280" s="167" t="s">
        <v>473</v>
      </c>
      <c r="K280" s="167" t="s">
        <v>259</v>
      </c>
      <c r="L280" s="167" t="s">
        <v>473</v>
      </c>
      <c r="M280" s="172">
        <v>120</v>
      </c>
      <c r="N280" s="167" t="s">
        <v>253</v>
      </c>
      <c r="O280" s="167" t="s">
        <v>281</v>
      </c>
      <c r="P280" s="167" t="s">
        <v>259</v>
      </c>
      <c r="Q280" s="167" t="s">
        <v>259</v>
      </c>
      <c r="R280" s="167" t="s">
        <v>259</v>
      </c>
      <c r="S280" s="171"/>
      <c r="T280" s="167" t="s">
        <v>259</v>
      </c>
      <c r="U280" s="167" t="s">
        <v>311</v>
      </c>
      <c r="V280" s="171"/>
      <c r="W280" s="189">
        <v>193.45</v>
      </c>
      <c r="X280" s="200" t="s">
        <v>565</v>
      </c>
    </row>
    <row r="281" spans="1:24" ht="25.85">
      <c r="A281" s="175">
        <v>5</v>
      </c>
      <c r="B281" s="176">
        <v>122</v>
      </c>
      <c r="C281" s="177" t="s">
        <v>256</v>
      </c>
      <c r="D281" s="177" t="s">
        <v>505</v>
      </c>
      <c r="E281" s="177" t="s">
        <v>506</v>
      </c>
      <c r="F281" s="177" t="s">
        <v>507</v>
      </c>
      <c r="G281" s="177" t="s">
        <v>253</v>
      </c>
      <c r="H281" s="177" t="s">
        <v>251</v>
      </c>
      <c r="I281" s="177" t="s">
        <v>255</v>
      </c>
      <c r="J281" s="167" t="s">
        <v>473</v>
      </c>
      <c r="K281" s="167" t="s">
        <v>259</v>
      </c>
      <c r="L281" s="167" t="s">
        <v>473</v>
      </c>
      <c r="M281" s="172">
        <v>120</v>
      </c>
      <c r="N281" s="167" t="s">
        <v>253</v>
      </c>
      <c r="O281" s="167" t="s">
        <v>281</v>
      </c>
      <c r="P281" s="167" t="s">
        <v>259</v>
      </c>
      <c r="Q281" s="167" t="s">
        <v>259</v>
      </c>
      <c r="R281" s="167" t="s">
        <v>259</v>
      </c>
      <c r="S281" s="171"/>
      <c r="T281" s="167" t="s">
        <v>259</v>
      </c>
      <c r="U281" s="167" t="s">
        <v>311</v>
      </c>
      <c r="V281" s="178"/>
      <c r="W281" s="189">
        <v>193.45</v>
      </c>
      <c r="X281" s="200" t="s">
        <v>565</v>
      </c>
    </row>
    <row r="282" spans="1:24" ht="25.85">
      <c r="A282" s="169">
        <v>5</v>
      </c>
      <c r="B282" s="172">
        <v>123</v>
      </c>
      <c r="C282" s="167" t="s">
        <v>256</v>
      </c>
      <c r="D282" s="167" t="s">
        <v>505</v>
      </c>
      <c r="E282" s="167" t="s">
        <v>506</v>
      </c>
      <c r="F282" s="167" t="s">
        <v>507</v>
      </c>
      <c r="G282" s="167" t="s">
        <v>253</v>
      </c>
      <c r="H282" s="167" t="s">
        <v>251</v>
      </c>
      <c r="I282" s="167" t="s">
        <v>255</v>
      </c>
      <c r="J282" s="167" t="s">
        <v>473</v>
      </c>
      <c r="K282" s="167" t="s">
        <v>259</v>
      </c>
      <c r="L282" s="167" t="s">
        <v>473</v>
      </c>
      <c r="M282" s="172">
        <v>120</v>
      </c>
      <c r="N282" s="167" t="s">
        <v>253</v>
      </c>
      <c r="O282" s="167" t="s">
        <v>281</v>
      </c>
      <c r="P282" s="167" t="s">
        <v>259</v>
      </c>
      <c r="Q282" s="167" t="s">
        <v>259</v>
      </c>
      <c r="R282" s="167" t="s">
        <v>259</v>
      </c>
      <c r="S282" s="171"/>
      <c r="T282" s="167" t="s">
        <v>259</v>
      </c>
      <c r="U282" s="167" t="s">
        <v>311</v>
      </c>
      <c r="V282" s="171"/>
      <c r="W282" s="189">
        <v>193.45</v>
      </c>
      <c r="X282" s="200" t="s">
        <v>565</v>
      </c>
    </row>
    <row r="283" spans="1:24" ht="25.85">
      <c r="A283" s="169">
        <v>5</v>
      </c>
      <c r="B283" s="172">
        <v>124</v>
      </c>
      <c r="C283" s="167" t="s">
        <v>256</v>
      </c>
      <c r="D283" s="167" t="s">
        <v>505</v>
      </c>
      <c r="E283" s="167" t="s">
        <v>506</v>
      </c>
      <c r="F283" s="167" t="s">
        <v>507</v>
      </c>
      <c r="G283" s="167" t="s">
        <v>253</v>
      </c>
      <c r="H283" s="167" t="s">
        <v>251</v>
      </c>
      <c r="I283" s="167" t="s">
        <v>255</v>
      </c>
      <c r="J283" s="167" t="s">
        <v>473</v>
      </c>
      <c r="K283" s="167" t="s">
        <v>259</v>
      </c>
      <c r="L283" s="167" t="s">
        <v>473</v>
      </c>
      <c r="M283" s="172">
        <v>120</v>
      </c>
      <c r="N283" s="167" t="s">
        <v>253</v>
      </c>
      <c r="O283" s="167" t="s">
        <v>281</v>
      </c>
      <c r="P283" s="167" t="s">
        <v>259</v>
      </c>
      <c r="Q283" s="167" t="s">
        <v>259</v>
      </c>
      <c r="R283" s="167" t="s">
        <v>259</v>
      </c>
      <c r="S283" s="171"/>
      <c r="T283" s="167" t="s">
        <v>259</v>
      </c>
      <c r="U283" s="167" t="s">
        <v>311</v>
      </c>
      <c r="V283" s="171"/>
      <c r="W283" s="189">
        <v>193.45</v>
      </c>
      <c r="X283" s="200" t="s">
        <v>565</v>
      </c>
    </row>
    <row r="284" spans="1:24" ht="25.85">
      <c r="A284" s="169">
        <v>5</v>
      </c>
      <c r="B284" s="172">
        <v>125</v>
      </c>
      <c r="C284" s="167" t="s">
        <v>256</v>
      </c>
      <c r="D284" s="167" t="s">
        <v>505</v>
      </c>
      <c r="E284" s="167" t="s">
        <v>506</v>
      </c>
      <c r="F284" s="167" t="s">
        <v>507</v>
      </c>
      <c r="G284" s="167" t="s">
        <v>253</v>
      </c>
      <c r="H284" s="167" t="s">
        <v>251</v>
      </c>
      <c r="I284" s="167" t="s">
        <v>255</v>
      </c>
      <c r="J284" s="167" t="s">
        <v>473</v>
      </c>
      <c r="K284" s="167" t="s">
        <v>259</v>
      </c>
      <c r="L284" s="167" t="s">
        <v>473</v>
      </c>
      <c r="M284" s="172">
        <v>120</v>
      </c>
      <c r="N284" s="167" t="s">
        <v>253</v>
      </c>
      <c r="O284" s="167" t="s">
        <v>281</v>
      </c>
      <c r="P284" s="167" t="s">
        <v>259</v>
      </c>
      <c r="Q284" s="167" t="s">
        <v>259</v>
      </c>
      <c r="R284" s="167" t="s">
        <v>259</v>
      </c>
      <c r="S284" s="171"/>
      <c r="T284" s="167" t="s">
        <v>259</v>
      </c>
      <c r="U284" s="167" t="s">
        <v>311</v>
      </c>
      <c r="V284" s="171"/>
      <c r="W284" s="189">
        <v>193.45</v>
      </c>
      <c r="X284" s="200" t="s">
        <v>565</v>
      </c>
    </row>
    <row r="285" spans="1:24" ht="25.85">
      <c r="A285" s="169">
        <v>5</v>
      </c>
      <c r="B285" s="172">
        <v>126</v>
      </c>
      <c r="C285" s="167" t="s">
        <v>256</v>
      </c>
      <c r="D285" s="167" t="s">
        <v>505</v>
      </c>
      <c r="E285" s="167" t="s">
        <v>508</v>
      </c>
      <c r="F285" s="167" t="s">
        <v>507</v>
      </c>
      <c r="G285" s="167" t="s">
        <v>253</v>
      </c>
      <c r="H285" s="167" t="s">
        <v>251</v>
      </c>
      <c r="I285" s="167" t="s">
        <v>255</v>
      </c>
      <c r="J285" s="167" t="s">
        <v>473</v>
      </c>
      <c r="K285" s="167" t="s">
        <v>259</v>
      </c>
      <c r="L285" s="167" t="s">
        <v>473</v>
      </c>
      <c r="M285" s="172">
        <v>120</v>
      </c>
      <c r="N285" s="167" t="s">
        <v>253</v>
      </c>
      <c r="O285" s="167" t="s">
        <v>259</v>
      </c>
      <c r="P285" s="167" t="s">
        <v>259</v>
      </c>
      <c r="Q285" s="167" t="s">
        <v>259</v>
      </c>
      <c r="R285" s="167" t="s">
        <v>259</v>
      </c>
      <c r="S285" s="171"/>
      <c r="T285" s="167" t="s">
        <v>259</v>
      </c>
      <c r="U285" s="167" t="s">
        <v>311</v>
      </c>
      <c r="V285" s="171"/>
      <c r="W285" s="189">
        <v>180.46</v>
      </c>
      <c r="X285" s="200" t="s">
        <v>565</v>
      </c>
    </row>
    <row r="286" spans="1:24" ht="25.85">
      <c r="A286" s="169">
        <v>5</v>
      </c>
      <c r="B286" s="172">
        <v>127</v>
      </c>
      <c r="C286" s="167" t="s">
        <v>256</v>
      </c>
      <c r="D286" s="167" t="s">
        <v>505</v>
      </c>
      <c r="E286" s="167" t="s">
        <v>508</v>
      </c>
      <c r="F286" s="167" t="s">
        <v>507</v>
      </c>
      <c r="G286" s="167" t="s">
        <v>253</v>
      </c>
      <c r="H286" s="167" t="s">
        <v>251</v>
      </c>
      <c r="I286" s="167" t="s">
        <v>255</v>
      </c>
      <c r="J286" s="167" t="s">
        <v>473</v>
      </c>
      <c r="K286" s="167" t="s">
        <v>259</v>
      </c>
      <c r="L286" s="167" t="s">
        <v>473</v>
      </c>
      <c r="M286" s="172">
        <v>120</v>
      </c>
      <c r="N286" s="167" t="s">
        <v>253</v>
      </c>
      <c r="O286" s="167" t="s">
        <v>259</v>
      </c>
      <c r="P286" s="167" t="s">
        <v>259</v>
      </c>
      <c r="Q286" s="167" t="s">
        <v>259</v>
      </c>
      <c r="R286" s="167" t="s">
        <v>259</v>
      </c>
      <c r="S286" s="171"/>
      <c r="T286" s="167" t="s">
        <v>259</v>
      </c>
      <c r="U286" s="167" t="s">
        <v>311</v>
      </c>
      <c r="V286" s="171"/>
      <c r="W286" s="189">
        <v>180.46</v>
      </c>
      <c r="X286" s="200" t="s">
        <v>565</v>
      </c>
    </row>
    <row r="287" spans="1:24" ht="25.85">
      <c r="A287" s="169">
        <v>5</v>
      </c>
      <c r="B287" s="172">
        <v>128</v>
      </c>
      <c r="C287" s="167" t="s">
        <v>256</v>
      </c>
      <c r="D287" s="167" t="s">
        <v>505</v>
      </c>
      <c r="E287" s="167" t="s">
        <v>508</v>
      </c>
      <c r="F287" s="167" t="s">
        <v>507</v>
      </c>
      <c r="G287" s="167" t="s">
        <v>253</v>
      </c>
      <c r="H287" s="167" t="s">
        <v>251</v>
      </c>
      <c r="I287" s="167" t="s">
        <v>255</v>
      </c>
      <c r="J287" s="167" t="s">
        <v>473</v>
      </c>
      <c r="K287" s="167" t="s">
        <v>259</v>
      </c>
      <c r="L287" s="167" t="s">
        <v>473</v>
      </c>
      <c r="M287" s="172">
        <v>120</v>
      </c>
      <c r="N287" s="167" t="s">
        <v>253</v>
      </c>
      <c r="O287" s="167" t="s">
        <v>259</v>
      </c>
      <c r="P287" s="167" t="s">
        <v>259</v>
      </c>
      <c r="Q287" s="167" t="s">
        <v>259</v>
      </c>
      <c r="R287" s="167" t="s">
        <v>259</v>
      </c>
      <c r="S287" s="171"/>
      <c r="T287" s="167" t="s">
        <v>259</v>
      </c>
      <c r="U287" s="167" t="s">
        <v>311</v>
      </c>
      <c r="V287" s="171"/>
      <c r="W287" s="189">
        <v>180.46</v>
      </c>
      <c r="X287" s="200" t="s">
        <v>565</v>
      </c>
    </row>
    <row r="288" spans="1:24" ht="25.85">
      <c r="A288" s="169">
        <v>5</v>
      </c>
      <c r="B288" s="172">
        <v>129</v>
      </c>
      <c r="C288" s="167" t="s">
        <v>256</v>
      </c>
      <c r="D288" s="167" t="s">
        <v>505</v>
      </c>
      <c r="E288" s="167" t="s">
        <v>508</v>
      </c>
      <c r="F288" s="167" t="s">
        <v>507</v>
      </c>
      <c r="G288" s="167" t="s">
        <v>253</v>
      </c>
      <c r="H288" s="167" t="s">
        <v>251</v>
      </c>
      <c r="I288" s="167" t="s">
        <v>255</v>
      </c>
      <c r="J288" s="167" t="s">
        <v>473</v>
      </c>
      <c r="K288" s="167" t="s">
        <v>259</v>
      </c>
      <c r="L288" s="167" t="s">
        <v>473</v>
      </c>
      <c r="M288" s="172">
        <v>120</v>
      </c>
      <c r="N288" s="167" t="s">
        <v>253</v>
      </c>
      <c r="O288" s="167" t="s">
        <v>259</v>
      </c>
      <c r="P288" s="167" t="s">
        <v>259</v>
      </c>
      <c r="Q288" s="167" t="s">
        <v>259</v>
      </c>
      <c r="R288" s="167" t="s">
        <v>259</v>
      </c>
      <c r="S288" s="171"/>
      <c r="T288" s="167" t="s">
        <v>259</v>
      </c>
      <c r="U288" s="167" t="s">
        <v>311</v>
      </c>
      <c r="V288" s="171"/>
      <c r="W288" s="189">
        <v>180.46</v>
      </c>
      <c r="X288" s="200" t="s">
        <v>565</v>
      </c>
    </row>
    <row r="289" spans="1:24" ht="25.85">
      <c r="A289" s="169">
        <v>5</v>
      </c>
      <c r="B289" s="172">
        <v>130</v>
      </c>
      <c r="C289" s="167" t="s">
        <v>256</v>
      </c>
      <c r="D289" s="167" t="s">
        <v>505</v>
      </c>
      <c r="E289" s="167" t="s">
        <v>508</v>
      </c>
      <c r="F289" s="167" t="s">
        <v>507</v>
      </c>
      <c r="G289" s="167" t="s">
        <v>253</v>
      </c>
      <c r="H289" s="167" t="s">
        <v>251</v>
      </c>
      <c r="I289" s="167" t="s">
        <v>255</v>
      </c>
      <c r="J289" s="167" t="s">
        <v>473</v>
      </c>
      <c r="K289" s="167" t="s">
        <v>259</v>
      </c>
      <c r="L289" s="167" t="s">
        <v>473</v>
      </c>
      <c r="M289" s="172">
        <v>120</v>
      </c>
      <c r="N289" s="167" t="s">
        <v>253</v>
      </c>
      <c r="O289" s="167" t="s">
        <v>259</v>
      </c>
      <c r="P289" s="167" t="s">
        <v>259</v>
      </c>
      <c r="Q289" s="167" t="s">
        <v>259</v>
      </c>
      <c r="R289" s="167" t="s">
        <v>259</v>
      </c>
      <c r="S289" s="171"/>
      <c r="T289" s="167" t="s">
        <v>259</v>
      </c>
      <c r="U289" s="167" t="s">
        <v>311</v>
      </c>
      <c r="V289" s="171"/>
      <c r="W289" s="189">
        <v>180.46</v>
      </c>
      <c r="X289" s="200" t="s">
        <v>565</v>
      </c>
    </row>
    <row r="290" spans="1:24" ht="25.85">
      <c r="A290" s="169">
        <v>5</v>
      </c>
      <c r="B290" s="172">
        <v>131</v>
      </c>
      <c r="C290" s="167" t="s">
        <v>256</v>
      </c>
      <c r="D290" s="167" t="s">
        <v>505</v>
      </c>
      <c r="E290" s="167" t="s">
        <v>508</v>
      </c>
      <c r="F290" s="167" t="s">
        <v>507</v>
      </c>
      <c r="G290" s="167" t="s">
        <v>253</v>
      </c>
      <c r="H290" s="167" t="s">
        <v>251</v>
      </c>
      <c r="I290" s="167" t="s">
        <v>255</v>
      </c>
      <c r="J290" s="167" t="s">
        <v>473</v>
      </c>
      <c r="K290" s="167" t="s">
        <v>259</v>
      </c>
      <c r="L290" s="167" t="s">
        <v>473</v>
      </c>
      <c r="M290" s="172">
        <v>120</v>
      </c>
      <c r="N290" s="167" t="s">
        <v>253</v>
      </c>
      <c r="O290" s="167" t="s">
        <v>259</v>
      </c>
      <c r="P290" s="167" t="s">
        <v>259</v>
      </c>
      <c r="Q290" s="167" t="s">
        <v>259</v>
      </c>
      <c r="R290" s="167" t="s">
        <v>259</v>
      </c>
      <c r="S290" s="171"/>
      <c r="T290" s="167" t="s">
        <v>259</v>
      </c>
      <c r="U290" s="171"/>
      <c r="V290" s="171"/>
      <c r="W290" s="189">
        <v>180.46</v>
      </c>
      <c r="X290" s="200" t="s">
        <v>565</v>
      </c>
    </row>
    <row r="291" spans="1:24" ht="38.75">
      <c r="A291" s="169">
        <v>5</v>
      </c>
      <c r="B291" s="172">
        <v>132</v>
      </c>
      <c r="C291" s="167" t="s">
        <v>256</v>
      </c>
      <c r="D291" s="167" t="s">
        <v>322</v>
      </c>
      <c r="E291" s="167" t="s">
        <v>317</v>
      </c>
      <c r="F291" s="167" t="s">
        <v>323</v>
      </c>
      <c r="G291" s="167" t="s">
        <v>324</v>
      </c>
      <c r="H291" s="167" t="s">
        <v>251</v>
      </c>
      <c r="I291" s="167" t="s">
        <v>255</v>
      </c>
      <c r="J291" s="167" t="s">
        <v>347</v>
      </c>
      <c r="K291" s="167" t="s">
        <v>259</v>
      </c>
      <c r="L291" s="167" t="s">
        <v>325</v>
      </c>
      <c r="M291" s="172">
        <v>102</v>
      </c>
      <c r="N291" s="167" t="s">
        <v>253</v>
      </c>
      <c r="O291" s="167" t="s">
        <v>254</v>
      </c>
      <c r="P291" s="167" t="s">
        <v>259</v>
      </c>
      <c r="Q291" s="167" t="s">
        <v>326</v>
      </c>
      <c r="R291" s="167" t="s">
        <v>259</v>
      </c>
      <c r="S291" s="171"/>
      <c r="T291" s="167" t="s">
        <v>327</v>
      </c>
      <c r="U291" s="167" t="s">
        <v>311</v>
      </c>
      <c r="V291" s="171"/>
      <c r="W291" s="189">
        <v>0</v>
      </c>
      <c r="X291" s="196" t="s">
        <v>594</v>
      </c>
    </row>
    <row r="292" spans="1:24" ht="38.75">
      <c r="A292" s="169">
        <v>5</v>
      </c>
      <c r="B292" s="172">
        <v>133</v>
      </c>
      <c r="C292" s="167" t="s">
        <v>256</v>
      </c>
      <c r="D292" s="167" t="s">
        <v>392</v>
      </c>
      <c r="E292" s="167" t="s">
        <v>367</v>
      </c>
      <c r="F292" s="167" t="s">
        <v>456</v>
      </c>
      <c r="G292" s="167" t="s">
        <v>253</v>
      </c>
      <c r="H292" s="167" t="s">
        <v>251</v>
      </c>
      <c r="I292" s="167" t="s">
        <v>252</v>
      </c>
      <c r="J292" s="167" t="s">
        <v>289</v>
      </c>
      <c r="K292" s="167" t="s">
        <v>259</v>
      </c>
      <c r="L292" s="167" t="s">
        <v>289</v>
      </c>
      <c r="M292" s="167" t="s">
        <v>443</v>
      </c>
      <c r="N292" s="167" t="s">
        <v>253</v>
      </c>
      <c r="O292" s="167" t="s">
        <v>254</v>
      </c>
      <c r="P292" s="167" t="s">
        <v>259</v>
      </c>
      <c r="Q292" s="167" t="s">
        <v>263</v>
      </c>
      <c r="R292" s="167" t="s">
        <v>259</v>
      </c>
      <c r="S292" s="171"/>
      <c r="T292" s="171" t="s">
        <v>463</v>
      </c>
      <c r="U292" s="167" t="s">
        <v>311</v>
      </c>
      <c r="V292" s="171"/>
      <c r="W292" s="189">
        <v>238.57</v>
      </c>
      <c r="X292" s="195" t="s">
        <v>601</v>
      </c>
    </row>
    <row r="293" spans="1:24" ht="38.75">
      <c r="A293" s="169">
        <v>5</v>
      </c>
      <c r="B293" s="172">
        <v>134</v>
      </c>
      <c r="C293" s="167" t="s">
        <v>256</v>
      </c>
      <c r="D293" s="167" t="s">
        <v>392</v>
      </c>
      <c r="E293" s="167" t="s">
        <v>367</v>
      </c>
      <c r="F293" s="167" t="s">
        <v>456</v>
      </c>
      <c r="G293" s="167" t="s">
        <v>253</v>
      </c>
      <c r="H293" s="167" t="s">
        <v>251</v>
      </c>
      <c r="I293" s="167" t="s">
        <v>252</v>
      </c>
      <c r="J293" s="167" t="s">
        <v>289</v>
      </c>
      <c r="K293" s="167" t="s">
        <v>259</v>
      </c>
      <c r="L293" s="167" t="s">
        <v>289</v>
      </c>
      <c r="M293" s="167" t="s">
        <v>443</v>
      </c>
      <c r="N293" s="167" t="s">
        <v>253</v>
      </c>
      <c r="O293" s="167" t="s">
        <v>254</v>
      </c>
      <c r="P293" s="167" t="s">
        <v>259</v>
      </c>
      <c r="Q293" s="167" t="s">
        <v>263</v>
      </c>
      <c r="R293" s="167" t="s">
        <v>259</v>
      </c>
      <c r="S293" s="171"/>
      <c r="T293" s="171" t="s">
        <v>463</v>
      </c>
      <c r="U293" s="167" t="s">
        <v>311</v>
      </c>
      <c r="V293" s="171"/>
      <c r="W293" s="189">
        <v>238.57</v>
      </c>
      <c r="X293" s="195" t="s">
        <v>601</v>
      </c>
    </row>
    <row r="294" spans="1:24" ht="38.75">
      <c r="A294" s="167" t="s">
        <v>509</v>
      </c>
      <c r="B294" s="172">
        <v>1</v>
      </c>
      <c r="C294" s="167" t="s">
        <v>256</v>
      </c>
      <c r="D294" s="167" t="s">
        <v>510</v>
      </c>
      <c r="E294" s="167" t="s">
        <v>511</v>
      </c>
      <c r="F294" s="167" t="s">
        <v>512</v>
      </c>
      <c r="G294" s="167" t="s">
        <v>253</v>
      </c>
      <c r="H294" s="167" t="s">
        <v>251</v>
      </c>
      <c r="I294" s="167" t="s">
        <v>255</v>
      </c>
      <c r="J294" s="167" t="s">
        <v>513</v>
      </c>
      <c r="K294" s="167" t="s">
        <v>259</v>
      </c>
      <c r="L294" s="167" t="s">
        <v>513</v>
      </c>
      <c r="M294" s="172">
        <v>100</v>
      </c>
      <c r="N294" s="167" t="s">
        <v>253</v>
      </c>
      <c r="O294" s="167" t="s">
        <v>281</v>
      </c>
      <c r="P294" s="167" t="s">
        <v>259</v>
      </c>
      <c r="Q294" s="167" t="s">
        <v>263</v>
      </c>
      <c r="R294" s="167" t="s">
        <v>259</v>
      </c>
      <c r="S294" s="171"/>
      <c r="T294" s="171"/>
      <c r="U294" s="167" t="s">
        <v>284</v>
      </c>
      <c r="V294" s="171"/>
      <c r="W294" s="189">
        <v>0</v>
      </c>
      <c r="X294" s="196" t="s">
        <v>594</v>
      </c>
    </row>
    <row r="295" spans="1:24" ht="38.75">
      <c r="A295" s="167" t="s">
        <v>509</v>
      </c>
      <c r="B295" s="172">
        <v>2</v>
      </c>
      <c r="C295" s="167" t="s">
        <v>256</v>
      </c>
      <c r="D295" s="167" t="s">
        <v>510</v>
      </c>
      <c r="E295" s="167" t="s">
        <v>511</v>
      </c>
      <c r="F295" s="167" t="s">
        <v>512</v>
      </c>
      <c r="G295" s="167" t="s">
        <v>253</v>
      </c>
      <c r="H295" s="167" t="s">
        <v>251</v>
      </c>
      <c r="I295" s="167" t="s">
        <v>255</v>
      </c>
      <c r="J295" s="167" t="s">
        <v>513</v>
      </c>
      <c r="K295" s="167" t="s">
        <v>259</v>
      </c>
      <c r="L295" s="167" t="s">
        <v>513</v>
      </c>
      <c r="M295" s="172">
        <v>100</v>
      </c>
      <c r="N295" s="167" t="s">
        <v>253</v>
      </c>
      <c r="O295" s="167" t="s">
        <v>281</v>
      </c>
      <c r="P295" s="167" t="s">
        <v>259</v>
      </c>
      <c r="Q295" s="167" t="s">
        <v>263</v>
      </c>
      <c r="R295" s="167" t="s">
        <v>259</v>
      </c>
      <c r="S295" s="171"/>
      <c r="T295" s="171"/>
      <c r="U295" s="167" t="s">
        <v>284</v>
      </c>
      <c r="V295" s="171"/>
      <c r="W295" s="189">
        <v>0</v>
      </c>
      <c r="X295" s="196" t="s">
        <v>594</v>
      </c>
    </row>
    <row r="296" spans="1:24" ht="38.75">
      <c r="A296" s="167" t="s">
        <v>509</v>
      </c>
      <c r="B296" s="172">
        <v>3</v>
      </c>
      <c r="C296" s="167" t="s">
        <v>256</v>
      </c>
      <c r="D296" s="167" t="s">
        <v>510</v>
      </c>
      <c r="E296" s="167" t="s">
        <v>511</v>
      </c>
      <c r="F296" s="167" t="s">
        <v>512</v>
      </c>
      <c r="G296" s="167" t="s">
        <v>253</v>
      </c>
      <c r="H296" s="167" t="s">
        <v>251</v>
      </c>
      <c r="I296" s="167" t="s">
        <v>255</v>
      </c>
      <c r="J296" s="167" t="s">
        <v>513</v>
      </c>
      <c r="K296" s="167" t="s">
        <v>259</v>
      </c>
      <c r="L296" s="167" t="s">
        <v>513</v>
      </c>
      <c r="M296" s="172">
        <v>100</v>
      </c>
      <c r="N296" s="167" t="s">
        <v>253</v>
      </c>
      <c r="O296" s="167" t="s">
        <v>281</v>
      </c>
      <c r="P296" s="167" t="s">
        <v>259</v>
      </c>
      <c r="Q296" s="167" t="s">
        <v>263</v>
      </c>
      <c r="R296" s="167" t="s">
        <v>259</v>
      </c>
      <c r="S296" s="171"/>
      <c r="T296" s="171"/>
      <c r="U296" s="167" t="s">
        <v>284</v>
      </c>
      <c r="V296" s="171"/>
      <c r="W296" s="189">
        <v>0</v>
      </c>
      <c r="X296" s="196" t="s">
        <v>594</v>
      </c>
    </row>
    <row r="297" spans="1:24" ht="38.75">
      <c r="A297" s="167" t="s">
        <v>509</v>
      </c>
      <c r="B297" s="172">
        <v>4</v>
      </c>
      <c r="C297" s="167" t="s">
        <v>256</v>
      </c>
      <c r="D297" s="167" t="s">
        <v>510</v>
      </c>
      <c r="E297" s="167" t="s">
        <v>511</v>
      </c>
      <c r="F297" s="167" t="s">
        <v>512</v>
      </c>
      <c r="G297" s="167" t="s">
        <v>253</v>
      </c>
      <c r="H297" s="167" t="s">
        <v>251</v>
      </c>
      <c r="I297" s="167" t="s">
        <v>255</v>
      </c>
      <c r="J297" s="167" t="s">
        <v>513</v>
      </c>
      <c r="K297" s="167" t="s">
        <v>259</v>
      </c>
      <c r="L297" s="167" t="s">
        <v>513</v>
      </c>
      <c r="M297" s="172">
        <v>100</v>
      </c>
      <c r="N297" s="167" t="s">
        <v>253</v>
      </c>
      <c r="O297" s="167" t="s">
        <v>281</v>
      </c>
      <c r="P297" s="167" t="s">
        <v>259</v>
      </c>
      <c r="Q297" s="167" t="s">
        <v>263</v>
      </c>
      <c r="R297" s="167" t="s">
        <v>259</v>
      </c>
      <c r="S297" s="171"/>
      <c r="T297" s="171"/>
      <c r="U297" s="167" t="s">
        <v>284</v>
      </c>
      <c r="V297" s="171"/>
      <c r="W297" s="189">
        <v>0</v>
      </c>
      <c r="X297" s="196" t="s">
        <v>594</v>
      </c>
    </row>
    <row r="298" spans="1:24" ht="38.75">
      <c r="A298" s="167" t="s">
        <v>509</v>
      </c>
      <c r="B298" s="172">
        <v>5</v>
      </c>
      <c r="C298" s="167" t="s">
        <v>256</v>
      </c>
      <c r="D298" s="167" t="s">
        <v>510</v>
      </c>
      <c r="E298" s="167" t="s">
        <v>511</v>
      </c>
      <c r="F298" s="167" t="s">
        <v>512</v>
      </c>
      <c r="G298" s="167" t="s">
        <v>253</v>
      </c>
      <c r="H298" s="167" t="s">
        <v>251</v>
      </c>
      <c r="I298" s="167" t="s">
        <v>255</v>
      </c>
      <c r="J298" s="167" t="s">
        <v>513</v>
      </c>
      <c r="K298" s="167" t="s">
        <v>259</v>
      </c>
      <c r="L298" s="167" t="s">
        <v>513</v>
      </c>
      <c r="M298" s="172">
        <v>100</v>
      </c>
      <c r="N298" s="167" t="s">
        <v>253</v>
      </c>
      <c r="O298" s="167" t="s">
        <v>281</v>
      </c>
      <c r="P298" s="167" t="s">
        <v>259</v>
      </c>
      <c r="Q298" s="167" t="s">
        <v>263</v>
      </c>
      <c r="R298" s="167" t="s">
        <v>259</v>
      </c>
      <c r="S298" s="171"/>
      <c r="T298" s="171"/>
      <c r="U298" s="167" t="s">
        <v>284</v>
      </c>
      <c r="V298" s="171"/>
      <c r="W298" s="189">
        <v>0</v>
      </c>
      <c r="X298" s="196" t="s">
        <v>594</v>
      </c>
    </row>
    <row r="299" spans="1:24" ht="38.75">
      <c r="A299" s="167" t="s">
        <v>509</v>
      </c>
      <c r="B299" s="172">
        <v>6</v>
      </c>
      <c r="C299" s="167" t="s">
        <v>256</v>
      </c>
      <c r="D299" s="167" t="s">
        <v>510</v>
      </c>
      <c r="E299" s="167" t="s">
        <v>511</v>
      </c>
      <c r="F299" s="167" t="s">
        <v>512</v>
      </c>
      <c r="G299" s="167" t="s">
        <v>253</v>
      </c>
      <c r="H299" s="167" t="s">
        <v>251</v>
      </c>
      <c r="I299" s="167" t="s">
        <v>255</v>
      </c>
      <c r="J299" s="167" t="s">
        <v>513</v>
      </c>
      <c r="K299" s="167" t="s">
        <v>259</v>
      </c>
      <c r="L299" s="167" t="s">
        <v>513</v>
      </c>
      <c r="M299" s="172">
        <v>100</v>
      </c>
      <c r="N299" s="167" t="s">
        <v>253</v>
      </c>
      <c r="O299" s="167" t="s">
        <v>281</v>
      </c>
      <c r="P299" s="167" t="s">
        <v>259</v>
      </c>
      <c r="Q299" s="167" t="s">
        <v>263</v>
      </c>
      <c r="R299" s="167" t="s">
        <v>259</v>
      </c>
      <c r="S299" s="171"/>
      <c r="T299" s="171"/>
      <c r="U299" s="167" t="s">
        <v>284</v>
      </c>
      <c r="V299" s="171"/>
      <c r="W299" s="189">
        <v>0</v>
      </c>
      <c r="X299" s="196" t="s">
        <v>594</v>
      </c>
    </row>
    <row r="300" spans="1:24" ht="38.75">
      <c r="A300" s="167" t="s">
        <v>509</v>
      </c>
      <c r="B300" s="172">
        <v>7</v>
      </c>
      <c r="C300" s="167" t="s">
        <v>256</v>
      </c>
      <c r="D300" s="167" t="s">
        <v>510</v>
      </c>
      <c r="E300" s="167" t="s">
        <v>511</v>
      </c>
      <c r="F300" s="167" t="s">
        <v>512</v>
      </c>
      <c r="G300" s="167" t="s">
        <v>253</v>
      </c>
      <c r="H300" s="167" t="s">
        <v>251</v>
      </c>
      <c r="I300" s="167" t="s">
        <v>255</v>
      </c>
      <c r="J300" s="167" t="s">
        <v>513</v>
      </c>
      <c r="K300" s="167" t="s">
        <v>259</v>
      </c>
      <c r="L300" s="167" t="s">
        <v>513</v>
      </c>
      <c r="M300" s="172">
        <v>100</v>
      </c>
      <c r="N300" s="167" t="s">
        <v>253</v>
      </c>
      <c r="O300" s="167" t="s">
        <v>281</v>
      </c>
      <c r="P300" s="167" t="s">
        <v>259</v>
      </c>
      <c r="Q300" s="167" t="s">
        <v>263</v>
      </c>
      <c r="R300" s="167" t="s">
        <v>259</v>
      </c>
      <c r="S300" s="171"/>
      <c r="T300" s="171"/>
      <c r="U300" s="167" t="s">
        <v>284</v>
      </c>
      <c r="V300" s="171"/>
      <c r="W300" s="189">
        <v>0</v>
      </c>
      <c r="X300" s="196" t="s">
        <v>594</v>
      </c>
    </row>
    <row r="301" spans="1:24" ht="38.75">
      <c r="A301" s="167" t="s">
        <v>509</v>
      </c>
      <c r="B301" s="172">
        <v>8</v>
      </c>
      <c r="C301" s="167" t="s">
        <v>256</v>
      </c>
      <c r="D301" s="167" t="s">
        <v>510</v>
      </c>
      <c r="E301" s="167" t="s">
        <v>511</v>
      </c>
      <c r="F301" s="167" t="s">
        <v>512</v>
      </c>
      <c r="G301" s="167" t="s">
        <v>253</v>
      </c>
      <c r="H301" s="167" t="s">
        <v>251</v>
      </c>
      <c r="I301" s="167" t="s">
        <v>255</v>
      </c>
      <c r="J301" s="167" t="s">
        <v>513</v>
      </c>
      <c r="K301" s="167" t="s">
        <v>259</v>
      </c>
      <c r="L301" s="167" t="s">
        <v>513</v>
      </c>
      <c r="M301" s="172">
        <v>100</v>
      </c>
      <c r="N301" s="167" t="s">
        <v>253</v>
      </c>
      <c r="O301" s="167" t="s">
        <v>281</v>
      </c>
      <c r="P301" s="167" t="s">
        <v>259</v>
      </c>
      <c r="Q301" s="167" t="s">
        <v>263</v>
      </c>
      <c r="R301" s="167" t="s">
        <v>259</v>
      </c>
      <c r="S301" s="171"/>
      <c r="T301" s="171"/>
      <c r="U301" s="167" t="s">
        <v>284</v>
      </c>
      <c r="V301" s="171"/>
      <c r="W301" s="189">
        <v>0</v>
      </c>
      <c r="X301" s="196" t="s">
        <v>594</v>
      </c>
    </row>
    <row r="302" spans="1:24" ht="38.75">
      <c r="A302" s="167" t="s">
        <v>509</v>
      </c>
      <c r="B302" s="172">
        <v>9</v>
      </c>
      <c r="C302" s="167" t="s">
        <v>256</v>
      </c>
      <c r="D302" s="167" t="s">
        <v>510</v>
      </c>
      <c r="E302" s="167" t="s">
        <v>511</v>
      </c>
      <c r="F302" s="167" t="s">
        <v>512</v>
      </c>
      <c r="G302" s="167" t="s">
        <v>253</v>
      </c>
      <c r="H302" s="167" t="s">
        <v>251</v>
      </c>
      <c r="I302" s="167" t="s">
        <v>255</v>
      </c>
      <c r="J302" s="167" t="s">
        <v>513</v>
      </c>
      <c r="K302" s="167" t="s">
        <v>259</v>
      </c>
      <c r="L302" s="167" t="s">
        <v>513</v>
      </c>
      <c r="M302" s="172">
        <v>100</v>
      </c>
      <c r="N302" s="167" t="s">
        <v>253</v>
      </c>
      <c r="O302" s="167" t="s">
        <v>281</v>
      </c>
      <c r="P302" s="167" t="s">
        <v>259</v>
      </c>
      <c r="Q302" s="167" t="s">
        <v>263</v>
      </c>
      <c r="R302" s="167" t="s">
        <v>259</v>
      </c>
      <c r="S302" s="171"/>
      <c r="T302" s="171"/>
      <c r="U302" s="167" t="s">
        <v>284</v>
      </c>
      <c r="V302" s="171"/>
      <c r="W302" s="189">
        <v>0</v>
      </c>
      <c r="X302" s="196" t="s">
        <v>594</v>
      </c>
    </row>
    <row r="303" spans="1:24" ht="38.75">
      <c r="A303" s="167" t="s">
        <v>509</v>
      </c>
      <c r="B303" s="172">
        <v>10</v>
      </c>
      <c r="C303" s="167" t="s">
        <v>256</v>
      </c>
      <c r="D303" s="167" t="s">
        <v>510</v>
      </c>
      <c r="E303" s="167" t="s">
        <v>511</v>
      </c>
      <c r="F303" s="167" t="s">
        <v>512</v>
      </c>
      <c r="G303" s="167" t="s">
        <v>253</v>
      </c>
      <c r="H303" s="167" t="s">
        <v>251</v>
      </c>
      <c r="I303" s="167" t="s">
        <v>255</v>
      </c>
      <c r="J303" s="167" t="s">
        <v>513</v>
      </c>
      <c r="K303" s="167" t="s">
        <v>259</v>
      </c>
      <c r="L303" s="167" t="s">
        <v>513</v>
      </c>
      <c r="M303" s="172">
        <v>100</v>
      </c>
      <c r="N303" s="167" t="s">
        <v>253</v>
      </c>
      <c r="O303" s="167" t="s">
        <v>281</v>
      </c>
      <c r="P303" s="167" t="s">
        <v>259</v>
      </c>
      <c r="Q303" s="167" t="s">
        <v>263</v>
      </c>
      <c r="R303" s="167" t="s">
        <v>259</v>
      </c>
      <c r="S303" s="171"/>
      <c r="T303" s="171"/>
      <c r="U303" s="167" t="s">
        <v>284</v>
      </c>
      <c r="V303" s="171"/>
      <c r="W303" s="189">
        <v>0</v>
      </c>
      <c r="X303" s="196" t="s">
        <v>594</v>
      </c>
    </row>
    <row r="304" spans="1:24" ht="38.75">
      <c r="A304" s="167" t="s">
        <v>509</v>
      </c>
      <c r="B304" s="172">
        <v>11</v>
      </c>
      <c r="C304" s="167" t="s">
        <v>256</v>
      </c>
      <c r="D304" s="167" t="s">
        <v>510</v>
      </c>
      <c r="E304" s="167" t="s">
        <v>511</v>
      </c>
      <c r="F304" s="167" t="s">
        <v>512</v>
      </c>
      <c r="G304" s="167" t="s">
        <v>253</v>
      </c>
      <c r="H304" s="167" t="s">
        <v>251</v>
      </c>
      <c r="I304" s="167" t="s">
        <v>255</v>
      </c>
      <c r="J304" s="167" t="s">
        <v>513</v>
      </c>
      <c r="K304" s="167" t="s">
        <v>259</v>
      </c>
      <c r="L304" s="167" t="s">
        <v>513</v>
      </c>
      <c r="M304" s="172">
        <v>100</v>
      </c>
      <c r="N304" s="167" t="s">
        <v>253</v>
      </c>
      <c r="O304" s="167" t="s">
        <v>281</v>
      </c>
      <c r="P304" s="167" t="s">
        <v>259</v>
      </c>
      <c r="Q304" s="167" t="s">
        <v>263</v>
      </c>
      <c r="R304" s="167" t="s">
        <v>259</v>
      </c>
      <c r="S304" s="171"/>
      <c r="T304" s="171"/>
      <c r="U304" s="167" t="s">
        <v>284</v>
      </c>
      <c r="V304" s="171"/>
      <c r="W304" s="189">
        <v>0</v>
      </c>
      <c r="X304" s="196" t="s">
        <v>594</v>
      </c>
    </row>
    <row r="305" spans="1:24" ht="38.75">
      <c r="A305" s="167" t="s">
        <v>509</v>
      </c>
      <c r="B305" s="172">
        <v>12</v>
      </c>
      <c r="C305" s="167" t="s">
        <v>256</v>
      </c>
      <c r="D305" s="167" t="s">
        <v>510</v>
      </c>
      <c r="E305" s="167" t="s">
        <v>511</v>
      </c>
      <c r="F305" s="167" t="s">
        <v>512</v>
      </c>
      <c r="G305" s="167" t="s">
        <v>253</v>
      </c>
      <c r="H305" s="167" t="s">
        <v>251</v>
      </c>
      <c r="I305" s="167" t="s">
        <v>255</v>
      </c>
      <c r="J305" s="167" t="s">
        <v>513</v>
      </c>
      <c r="K305" s="167" t="s">
        <v>259</v>
      </c>
      <c r="L305" s="167" t="s">
        <v>513</v>
      </c>
      <c r="M305" s="172">
        <v>100</v>
      </c>
      <c r="N305" s="167" t="s">
        <v>253</v>
      </c>
      <c r="O305" s="167" t="s">
        <v>281</v>
      </c>
      <c r="P305" s="167" t="s">
        <v>259</v>
      </c>
      <c r="Q305" s="167" t="s">
        <v>263</v>
      </c>
      <c r="R305" s="167" t="s">
        <v>259</v>
      </c>
      <c r="S305" s="171"/>
      <c r="T305" s="171"/>
      <c r="U305" s="167" t="s">
        <v>284</v>
      </c>
      <c r="V305" s="171"/>
      <c r="W305" s="189">
        <v>0</v>
      </c>
      <c r="X305" s="196" t="s">
        <v>594</v>
      </c>
    </row>
    <row r="306" spans="1:24" ht="38.75">
      <c r="A306" s="167" t="s">
        <v>509</v>
      </c>
      <c r="B306" s="172">
        <v>13</v>
      </c>
      <c r="C306" s="167" t="s">
        <v>256</v>
      </c>
      <c r="D306" s="167" t="s">
        <v>510</v>
      </c>
      <c r="E306" s="167" t="s">
        <v>511</v>
      </c>
      <c r="F306" s="167" t="s">
        <v>512</v>
      </c>
      <c r="G306" s="167" t="s">
        <v>253</v>
      </c>
      <c r="H306" s="167" t="s">
        <v>251</v>
      </c>
      <c r="I306" s="167" t="s">
        <v>255</v>
      </c>
      <c r="J306" s="167" t="s">
        <v>513</v>
      </c>
      <c r="K306" s="167" t="s">
        <v>259</v>
      </c>
      <c r="L306" s="167" t="s">
        <v>513</v>
      </c>
      <c r="M306" s="172">
        <v>100</v>
      </c>
      <c r="N306" s="167" t="s">
        <v>253</v>
      </c>
      <c r="O306" s="167" t="s">
        <v>281</v>
      </c>
      <c r="P306" s="167" t="s">
        <v>259</v>
      </c>
      <c r="Q306" s="167" t="s">
        <v>263</v>
      </c>
      <c r="R306" s="167" t="s">
        <v>259</v>
      </c>
      <c r="S306" s="171"/>
      <c r="T306" s="171"/>
      <c r="U306" s="167" t="s">
        <v>284</v>
      </c>
      <c r="V306" s="171"/>
      <c r="W306" s="189">
        <v>0</v>
      </c>
      <c r="X306" s="196" t="s">
        <v>594</v>
      </c>
    </row>
    <row r="307" spans="1:24" ht="38.75">
      <c r="A307" s="167" t="s">
        <v>509</v>
      </c>
      <c r="B307" s="172">
        <v>14</v>
      </c>
      <c r="C307" s="167" t="s">
        <v>256</v>
      </c>
      <c r="D307" s="167" t="s">
        <v>510</v>
      </c>
      <c r="E307" s="167" t="s">
        <v>511</v>
      </c>
      <c r="F307" s="167" t="s">
        <v>512</v>
      </c>
      <c r="G307" s="167" t="s">
        <v>253</v>
      </c>
      <c r="H307" s="167" t="s">
        <v>251</v>
      </c>
      <c r="I307" s="167" t="s">
        <v>255</v>
      </c>
      <c r="J307" s="167" t="s">
        <v>513</v>
      </c>
      <c r="K307" s="167" t="s">
        <v>259</v>
      </c>
      <c r="L307" s="167" t="s">
        <v>513</v>
      </c>
      <c r="M307" s="172">
        <v>100</v>
      </c>
      <c r="N307" s="167" t="s">
        <v>253</v>
      </c>
      <c r="O307" s="167" t="s">
        <v>281</v>
      </c>
      <c r="P307" s="167" t="s">
        <v>259</v>
      </c>
      <c r="Q307" s="167" t="s">
        <v>263</v>
      </c>
      <c r="R307" s="167" t="s">
        <v>259</v>
      </c>
      <c r="S307" s="171"/>
      <c r="T307" s="171"/>
      <c r="U307" s="167" t="s">
        <v>284</v>
      </c>
      <c r="V307" s="171"/>
      <c r="W307" s="189">
        <v>0</v>
      </c>
      <c r="X307" s="196" t="s">
        <v>594</v>
      </c>
    </row>
    <row r="308" spans="1:24" ht="38.75">
      <c r="A308" s="167" t="s">
        <v>509</v>
      </c>
      <c r="B308" s="172">
        <v>15</v>
      </c>
      <c r="C308" s="167" t="s">
        <v>256</v>
      </c>
      <c r="D308" s="167" t="s">
        <v>510</v>
      </c>
      <c r="E308" s="167" t="s">
        <v>511</v>
      </c>
      <c r="F308" s="167" t="s">
        <v>512</v>
      </c>
      <c r="G308" s="167" t="s">
        <v>253</v>
      </c>
      <c r="H308" s="167" t="s">
        <v>251</v>
      </c>
      <c r="I308" s="167" t="s">
        <v>255</v>
      </c>
      <c r="J308" s="167" t="s">
        <v>513</v>
      </c>
      <c r="K308" s="167" t="s">
        <v>259</v>
      </c>
      <c r="L308" s="167" t="s">
        <v>513</v>
      </c>
      <c r="M308" s="172">
        <v>100</v>
      </c>
      <c r="N308" s="167" t="s">
        <v>253</v>
      </c>
      <c r="O308" s="167" t="s">
        <v>281</v>
      </c>
      <c r="P308" s="167" t="s">
        <v>259</v>
      </c>
      <c r="Q308" s="167" t="s">
        <v>263</v>
      </c>
      <c r="R308" s="167" t="s">
        <v>259</v>
      </c>
      <c r="S308" s="171"/>
      <c r="T308" s="171"/>
      <c r="U308" s="167" t="s">
        <v>284</v>
      </c>
      <c r="V308" s="171"/>
      <c r="W308" s="189">
        <v>0</v>
      </c>
      <c r="X308" s="196" t="s">
        <v>594</v>
      </c>
    </row>
    <row r="309" spans="1:24" ht="38.75">
      <c r="A309" s="167" t="s">
        <v>509</v>
      </c>
      <c r="B309" s="172">
        <v>16</v>
      </c>
      <c r="C309" s="167" t="s">
        <v>256</v>
      </c>
      <c r="D309" s="167" t="s">
        <v>510</v>
      </c>
      <c r="E309" s="167" t="s">
        <v>511</v>
      </c>
      <c r="F309" s="167" t="s">
        <v>512</v>
      </c>
      <c r="G309" s="167" t="s">
        <v>253</v>
      </c>
      <c r="H309" s="167" t="s">
        <v>251</v>
      </c>
      <c r="I309" s="167" t="s">
        <v>255</v>
      </c>
      <c r="J309" s="167" t="s">
        <v>513</v>
      </c>
      <c r="K309" s="167" t="s">
        <v>259</v>
      </c>
      <c r="L309" s="167" t="s">
        <v>513</v>
      </c>
      <c r="M309" s="172">
        <v>100</v>
      </c>
      <c r="N309" s="167" t="s">
        <v>253</v>
      </c>
      <c r="O309" s="167" t="s">
        <v>281</v>
      </c>
      <c r="P309" s="167" t="s">
        <v>259</v>
      </c>
      <c r="Q309" s="167" t="s">
        <v>263</v>
      </c>
      <c r="R309" s="167" t="s">
        <v>259</v>
      </c>
      <c r="S309" s="171"/>
      <c r="T309" s="171"/>
      <c r="U309" s="167" t="s">
        <v>284</v>
      </c>
      <c r="V309" s="171"/>
      <c r="W309" s="189">
        <v>0</v>
      </c>
      <c r="X309" s="196" t="s">
        <v>594</v>
      </c>
    </row>
    <row r="310" spans="1:24" ht="38.75">
      <c r="A310" s="167" t="s">
        <v>509</v>
      </c>
      <c r="B310" s="172">
        <v>17</v>
      </c>
      <c r="C310" s="167" t="s">
        <v>256</v>
      </c>
      <c r="D310" s="167" t="s">
        <v>510</v>
      </c>
      <c r="E310" s="167" t="s">
        <v>511</v>
      </c>
      <c r="F310" s="167" t="s">
        <v>512</v>
      </c>
      <c r="G310" s="167" t="s">
        <v>253</v>
      </c>
      <c r="H310" s="167" t="s">
        <v>251</v>
      </c>
      <c r="I310" s="167" t="s">
        <v>255</v>
      </c>
      <c r="J310" s="167" t="s">
        <v>513</v>
      </c>
      <c r="K310" s="167" t="s">
        <v>259</v>
      </c>
      <c r="L310" s="167" t="s">
        <v>513</v>
      </c>
      <c r="M310" s="172">
        <v>100</v>
      </c>
      <c r="N310" s="167" t="s">
        <v>253</v>
      </c>
      <c r="O310" s="167" t="s">
        <v>281</v>
      </c>
      <c r="P310" s="167" t="s">
        <v>259</v>
      </c>
      <c r="Q310" s="167" t="s">
        <v>263</v>
      </c>
      <c r="R310" s="167" t="s">
        <v>259</v>
      </c>
      <c r="S310" s="171"/>
      <c r="T310" s="171"/>
      <c r="U310" s="167" t="s">
        <v>284</v>
      </c>
      <c r="V310" s="171"/>
      <c r="W310" s="189">
        <v>0</v>
      </c>
      <c r="X310" s="196" t="s">
        <v>594</v>
      </c>
    </row>
    <row r="311" spans="1:24" ht="38.75">
      <c r="A311" s="167" t="s">
        <v>509</v>
      </c>
      <c r="B311" s="172">
        <v>18</v>
      </c>
      <c r="C311" s="167" t="s">
        <v>256</v>
      </c>
      <c r="D311" s="167" t="s">
        <v>510</v>
      </c>
      <c r="E311" s="167" t="s">
        <v>511</v>
      </c>
      <c r="F311" s="167" t="s">
        <v>512</v>
      </c>
      <c r="G311" s="167" t="s">
        <v>253</v>
      </c>
      <c r="H311" s="167" t="s">
        <v>251</v>
      </c>
      <c r="I311" s="167" t="s">
        <v>255</v>
      </c>
      <c r="J311" s="167" t="s">
        <v>513</v>
      </c>
      <c r="K311" s="167" t="s">
        <v>259</v>
      </c>
      <c r="L311" s="167" t="s">
        <v>513</v>
      </c>
      <c r="M311" s="172">
        <v>100</v>
      </c>
      <c r="N311" s="167" t="s">
        <v>253</v>
      </c>
      <c r="O311" s="167" t="s">
        <v>281</v>
      </c>
      <c r="P311" s="167" t="s">
        <v>259</v>
      </c>
      <c r="Q311" s="167" t="s">
        <v>263</v>
      </c>
      <c r="R311" s="167" t="s">
        <v>259</v>
      </c>
      <c r="S311" s="171"/>
      <c r="T311" s="171"/>
      <c r="U311" s="167" t="s">
        <v>284</v>
      </c>
      <c r="V311" s="171"/>
      <c r="W311" s="189">
        <v>0</v>
      </c>
      <c r="X311" s="196" t="s">
        <v>594</v>
      </c>
    </row>
    <row r="312" spans="1:24" ht="38.75">
      <c r="A312" s="167" t="s">
        <v>509</v>
      </c>
      <c r="B312" s="172">
        <v>19</v>
      </c>
      <c r="C312" s="167" t="s">
        <v>256</v>
      </c>
      <c r="D312" s="167" t="s">
        <v>510</v>
      </c>
      <c r="E312" s="167" t="s">
        <v>511</v>
      </c>
      <c r="F312" s="167" t="s">
        <v>512</v>
      </c>
      <c r="G312" s="167" t="s">
        <v>253</v>
      </c>
      <c r="H312" s="167" t="s">
        <v>251</v>
      </c>
      <c r="I312" s="167" t="s">
        <v>255</v>
      </c>
      <c r="J312" s="167" t="s">
        <v>513</v>
      </c>
      <c r="K312" s="167" t="s">
        <v>259</v>
      </c>
      <c r="L312" s="167" t="s">
        <v>513</v>
      </c>
      <c r="M312" s="172">
        <v>100</v>
      </c>
      <c r="N312" s="167" t="s">
        <v>253</v>
      </c>
      <c r="O312" s="167" t="s">
        <v>281</v>
      </c>
      <c r="P312" s="167" t="s">
        <v>259</v>
      </c>
      <c r="Q312" s="167" t="s">
        <v>263</v>
      </c>
      <c r="R312" s="167" t="s">
        <v>259</v>
      </c>
      <c r="S312" s="171"/>
      <c r="T312" s="171"/>
      <c r="U312" s="167" t="s">
        <v>284</v>
      </c>
      <c r="V312" s="171"/>
      <c r="W312" s="189">
        <v>0</v>
      </c>
      <c r="X312" s="196" t="s">
        <v>594</v>
      </c>
    </row>
    <row r="313" spans="1:24" ht="38.75">
      <c r="A313" s="167" t="s">
        <v>509</v>
      </c>
      <c r="B313" s="172">
        <v>20</v>
      </c>
      <c r="C313" s="167" t="s">
        <v>256</v>
      </c>
      <c r="D313" s="167" t="s">
        <v>510</v>
      </c>
      <c r="E313" s="167" t="s">
        <v>511</v>
      </c>
      <c r="F313" s="167" t="s">
        <v>512</v>
      </c>
      <c r="G313" s="167" t="s">
        <v>253</v>
      </c>
      <c r="H313" s="167" t="s">
        <v>251</v>
      </c>
      <c r="I313" s="167" t="s">
        <v>255</v>
      </c>
      <c r="J313" s="167" t="s">
        <v>513</v>
      </c>
      <c r="K313" s="167" t="s">
        <v>259</v>
      </c>
      <c r="L313" s="167" t="s">
        <v>513</v>
      </c>
      <c r="M313" s="172">
        <v>100</v>
      </c>
      <c r="N313" s="167" t="s">
        <v>253</v>
      </c>
      <c r="O313" s="167" t="s">
        <v>281</v>
      </c>
      <c r="P313" s="167" t="s">
        <v>259</v>
      </c>
      <c r="Q313" s="167" t="s">
        <v>263</v>
      </c>
      <c r="R313" s="167" t="s">
        <v>259</v>
      </c>
      <c r="S313" s="171"/>
      <c r="T313" s="171"/>
      <c r="U313" s="167" t="s">
        <v>284</v>
      </c>
      <c r="V313" s="171"/>
      <c r="W313" s="189">
        <v>0</v>
      </c>
      <c r="X313" s="196" t="s">
        <v>594</v>
      </c>
    </row>
    <row r="314" spans="1:24" ht="38.75">
      <c r="A314" s="167" t="s">
        <v>509</v>
      </c>
      <c r="B314" s="172">
        <v>21</v>
      </c>
      <c r="C314" s="167" t="s">
        <v>256</v>
      </c>
      <c r="D314" s="167" t="s">
        <v>510</v>
      </c>
      <c r="E314" s="167" t="s">
        <v>511</v>
      </c>
      <c r="F314" s="167" t="s">
        <v>512</v>
      </c>
      <c r="G314" s="167" t="s">
        <v>253</v>
      </c>
      <c r="H314" s="167" t="s">
        <v>251</v>
      </c>
      <c r="I314" s="167" t="s">
        <v>255</v>
      </c>
      <c r="J314" s="167" t="s">
        <v>513</v>
      </c>
      <c r="K314" s="167" t="s">
        <v>259</v>
      </c>
      <c r="L314" s="167" t="s">
        <v>513</v>
      </c>
      <c r="M314" s="172">
        <v>100</v>
      </c>
      <c r="N314" s="167" t="s">
        <v>253</v>
      </c>
      <c r="O314" s="167" t="s">
        <v>281</v>
      </c>
      <c r="P314" s="167" t="s">
        <v>259</v>
      </c>
      <c r="Q314" s="167" t="s">
        <v>263</v>
      </c>
      <c r="R314" s="167" t="s">
        <v>259</v>
      </c>
      <c r="S314" s="171"/>
      <c r="T314" s="171"/>
      <c r="U314" s="167" t="s">
        <v>284</v>
      </c>
      <c r="V314" s="171"/>
      <c r="W314" s="189">
        <v>0</v>
      </c>
      <c r="X314" s="196" t="s">
        <v>594</v>
      </c>
    </row>
    <row r="315" spans="1:24" ht="38.75">
      <c r="A315" s="167" t="s">
        <v>509</v>
      </c>
      <c r="B315" s="172">
        <v>22</v>
      </c>
      <c r="C315" s="167" t="s">
        <v>256</v>
      </c>
      <c r="D315" s="167" t="s">
        <v>510</v>
      </c>
      <c r="E315" s="167" t="s">
        <v>511</v>
      </c>
      <c r="F315" s="167" t="s">
        <v>512</v>
      </c>
      <c r="G315" s="167" t="s">
        <v>253</v>
      </c>
      <c r="H315" s="167" t="s">
        <v>251</v>
      </c>
      <c r="I315" s="167" t="s">
        <v>255</v>
      </c>
      <c r="J315" s="167" t="s">
        <v>513</v>
      </c>
      <c r="K315" s="167" t="s">
        <v>259</v>
      </c>
      <c r="L315" s="167" t="s">
        <v>513</v>
      </c>
      <c r="M315" s="172">
        <v>100</v>
      </c>
      <c r="N315" s="167" t="s">
        <v>253</v>
      </c>
      <c r="O315" s="167" t="s">
        <v>281</v>
      </c>
      <c r="P315" s="167" t="s">
        <v>259</v>
      </c>
      <c r="Q315" s="167" t="s">
        <v>263</v>
      </c>
      <c r="R315" s="167" t="s">
        <v>259</v>
      </c>
      <c r="S315" s="171"/>
      <c r="T315" s="171"/>
      <c r="U315" s="167" t="s">
        <v>284</v>
      </c>
      <c r="V315" s="171"/>
      <c r="W315" s="189">
        <v>0</v>
      </c>
      <c r="X315" s="196" t="s">
        <v>594</v>
      </c>
    </row>
    <row r="316" spans="1:24" ht="38.75">
      <c r="A316" s="167" t="s">
        <v>509</v>
      </c>
      <c r="B316" s="172">
        <v>23</v>
      </c>
      <c r="C316" s="167" t="s">
        <v>256</v>
      </c>
      <c r="D316" s="167" t="s">
        <v>510</v>
      </c>
      <c r="E316" s="167" t="s">
        <v>511</v>
      </c>
      <c r="F316" s="167" t="s">
        <v>512</v>
      </c>
      <c r="G316" s="167" t="s">
        <v>253</v>
      </c>
      <c r="H316" s="167" t="s">
        <v>251</v>
      </c>
      <c r="I316" s="167" t="s">
        <v>255</v>
      </c>
      <c r="J316" s="167" t="s">
        <v>513</v>
      </c>
      <c r="K316" s="167" t="s">
        <v>259</v>
      </c>
      <c r="L316" s="167" t="s">
        <v>513</v>
      </c>
      <c r="M316" s="172">
        <v>100</v>
      </c>
      <c r="N316" s="167" t="s">
        <v>253</v>
      </c>
      <c r="O316" s="167" t="s">
        <v>281</v>
      </c>
      <c r="P316" s="167" t="s">
        <v>259</v>
      </c>
      <c r="Q316" s="167" t="s">
        <v>263</v>
      </c>
      <c r="R316" s="167" t="s">
        <v>259</v>
      </c>
      <c r="S316" s="171"/>
      <c r="T316" s="171"/>
      <c r="U316" s="167" t="s">
        <v>284</v>
      </c>
      <c r="V316" s="171"/>
      <c r="W316" s="189">
        <v>0</v>
      </c>
      <c r="X316" s="196" t="s">
        <v>594</v>
      </c>
    </row>
    <row r="317" spans="1:24" ht="38.75">
      <c r="A317" s="167" t="s">
        <v>509</v>
      </c>
      <c r="B317" s="172">
        <v>24</v>
      </c>
      <c r="C317" s="167" t="s">
        <v>256</v>
      </c>
      <c r="D317" s="167" t="s">
        <v>510</v>
      </c>
      <c r="E317" s="167" t="s">
        <v>511</v>
      </c>
      <c r="F317" s="167" t="s">
        <v>512</v>
      </c>
      <c r="G317" s="167" t="s">
        <v>253</v>
      </c>
      <c r="H317" s="167" t="s">
        <v>251</v>
      </c>
      <c r="I317" s="167" t="s">
        <v>255</v>
      </c>
      <c r="J317" s="167" t="s">
        <v>513</v>
      </c>
      <c r="K317" s="167" t="s">
        <v>259</v>
      </c>
      <c r="L317" s="167" t="s">
        <v>513</v>
      </c>
      <c r="M317" s="172">
        <v>100</v>
      </c>
      <c r="N317" s="167" t="s">
        <v>253</v>
      </c>
      <c r="O317" s="167" t="s">
        <v>281</v>
      </c>
      <c r="P317" s="167" t="s">
        <v>259</v>
      </c>
      <c r="Q317" s="167" t="s">
        <v>263</v>
      </c>
      <c r="R317" s="167" t="s">
        <v>259</v>
      </c>
      <c r="S317" s="171"/>
      <c r="T317" s="171"/>
      <c r="U317" s="167" t="s">
        <v>284</v>
      </c>
      <c r="V317" s="171"/>
      <c r="W317" s="189">
        <v>0</v>
      </c>
      <c r="X317" s="196" t="s">
        <v>594</v>
      </c>
    </row>
    <row r="318" spans="1:24" ht="38.75">
      <c r="A318" s="167" t="s">
        <v>509</v>
      </c>
      <c r="B318" s="172">
        <v>25</v>
      </c>
      <c r="C318" s="167" t="s">
        <v>256</v>
      </c>
      <c r="D318" s="167" t="s">
        <v>510</v>
      </c>
      <c r="E318" s="167" t="s">
        <v>511</v>
      </c>
      <c r="F318" s="167" t="s">
        <v>512</v>
      </c>
      <c r="G318" s="167" t="s">
        <v>253</v>
      </c>
      <c r="H318" s="167" t="s">
        <v>251</v>
      </c>
      <c r="I318" s="167" t="s">
        <v>255</v>
      </c>
      <c r="J318" s="167" t="s">
        <v>513</v>
      </c>
      <c r="K318" s="167" t="s">
        <v>259</v>
      </c>
      <c r="L318" s="167" t="s">
        <v>513</v>
      </c>
      <c r="M318" s="172">
        <v>100</v>
      </c>
      <c r="N318" s="167" t="s">
        <v>253</v>
      </c>
      <c r="O318" s="167" t="s">
        <v>281</v>
      </c>
      <c r="P318" s="167" t="s">
        <v>259</v>
      </c>
      <c r="Q318" s="167" t="s">
        <v>263</v>
      </c>
      <c r="R318" s="167" t="s">
        <v>259</v>
      </c>
      <c r="S318" s="171"/>
      <c r="T318" s="171"/>
      <c r="U318" s="167" t="s">
        <v>284</v>
      </c>
      <c r="V318" s="171"/>
      <c r="W318" s="189">
        <v>0</v>
      </c>
      <c r="X318" s="196" t="s">
        <v>594</v>
      </c>
    </row>
    <row r="319" spans="1:24" ht="38.75">
      <c r="A319" s="167" t="s">
        <v>509</v>
      </c>
      <c r="B319" s="172">
        <v>26</v>
      </c>
      <c r="C319" s="167" t="s">
        <v>256</v>
      </c>
      <c r="D319" s="167" t="s">
        <v>510</v>
      </c>
      <c r="E319" s="167" t="s">
        <v>511</v>
      </c>
      <c r="F319" s="167" t="s">
        <v>512</v>
      </c>
      <c r="G319" s="167" t="s">
        <v>253</v>
      </c>
      <c r="H319" s="167" t="s">
        <v>251</v>
      </c>
      <c r="I319" s="167" t="s">
        <v>255</v>
      </c>
      <c r="J319" s="167" t="s">
        <v>513</v>
      </c>
      <c r="K319" s="167" t="s">
        <v>259</v>
      </c>
      <c r="L319" s="167" t="s">
        <v>513</v>
      </c>
      <c r="M319" s="172">
        <v>100</v>
      </c>
      <c r="N319" s="167" t="s">
        <v>253</v>
      </c>
      <c r="O319" s="167" t="s">
        <v>281</v>
      </c>
      <c r="P319" s="167" t="s">
        <v>259</v>
      </c>
      <c r="Q319" s="167" t="s">
        <v>263</v>
      </c>
      <c r="R319" s="167" t="s">
        <v>259</v>
      </c>
      <c r="S319" s="171"/>
      <c r="T319" s="171"/>
      <c r="U319" s="167" t="s">
        <v>284</v>
      </c>
      <c r="V319" s="171"/>
      <c r="W319" s="189">
        <v>0</v>
      </c>
      <c r="X319" s="196" t="s">
        <v>594</v>
      </c>
    </row>
    <row r="320" spans="1:24" ht="38.75">
      <c r="A320" s="167" t="s">
        <v>509</v>
      </c>
      <c r="B320" s="172">
        <v>27</v>
      </c>
      <c r="C320" s="167" t="s">
        <v>256</v>
      </c>
      <c r="D320" s="167" t="s">
        <v>510</v>
      </c>
      <c r="E320" s="167" t="s">
        <v>511</v>
      </c>
      <c r="F320" s="167" t="s">
        <v>512</v>
      </c>
      <c r="G320" s="167" t="s">
        <v>253</v>
      </c>
      <c r="H320" s="167" t="s">
        <v>251</v>
      </c>
      <c r="I320" s="167" t="s">
        <v>255</v>
      </c>
      <c r="J320" s="167" t="s">
        <v>513</v>
      </c>
      <c r="K320" s="167" t="s">
        <v>259</v>
      </c>
      <c r="L320" s="167" t="s">
        <v>513</v>
      </c>
      <c r="M320" s="172">
        <v>100</v>
      </c>
      <c r="N320" s="167" t="s">
        <v>253</v>
      </c>
      <c r="O320" s="167" t="s">
        <v>281</v>
      </c>
      <c r="P320" s="167" t="s">
        <v>259</v>
      </c>
      <c r="Q320" s="167" t="s">
        <v>263</v>
      </c>
      <c r="R320" s="167" t="s">
        <v>259</v>
      </c>
      <c r="S320" s="171"/>
      <c r="T320" s="171"/>
      <c r="U320" s="167" t="s">
        <v>284</v>
      </c>
      <c r="V320" s="171"/>
      <c r="W320" s="189">
        <v>0</v>
      </c>
      <c r="X320" s="196" t="s">
        <v>594</v>
      </c>
    </row>
    <row r="321" spans="1:24" ht="38.75">
      <c r="A321" s="167" t="s">
        <v>509</v>
      </c>
      <c r="B321" s="172">
        <v>28</v>
      </c>
      <c r="C321" s="167" t="s">
        <v>256</v>
      </c>
      <c r="D321" s="167" t="s">
        <v>510</v>
      </c>
      <c r="E321" s="167" t="s">
        <v>511</v>
      </c>
      <c r="F321" s="167" t="s">
        <v>512</v>
      </c>
      <c r="G321" s="167" t="s">
        <v>253</v>
      </c>
      <c r="H321" s="167" t="s">
        <v>251</v>
      </c>
      <c r="I321" s="167" t="s">
        <v>255</v>
      </c>
      <c r="J321" s="167" t="s">
        <v>513</v>
      </c>
      <c r="K321" s="167" t="s">
        <v>259</v>
      </c>
      <c r="L321" s="167" t="s">
        <v>513</v>
      </c>
      <c r="M321" s="172">
        <v>100</v>
      </c>
      <c r="N321" s="167" t="s">
        <v>253</v>
      </c>
      <c r="O321" s="167" t="s">
        <v>281</v>
      </c>
      <c r="P321" s="167" t="s">
        <v>259</v>
      </c>
      <c r="Q321" s="167" t="s">
        <v>263</v>
      </c>
      <c r="R321" s="167" t="s">
        <v>259</v>
      </c>
      <c r="S321" s="171"/>
      <c r="T321" s="171"/>
      <c r="U321" s="167" t="s">
        <v>284</v>
      </c>
      <c r="V321" s="171"/>
      <c r="W321" s="189">
        <v>0</v>
      </c>
      <c r="X321" s="196" t="s">
        <v>594</v>
      </c>
    </row>
    <row r="322" spans="1:24" ht="38.75">
      <c r="A322" s="167" t="s">
        <v>509</v>
      </c>
      <c r="B322" s="172">
        <v>29</v>
      </c>
      <c r="C322" s="167" t="s">
        <v>256</v>
      </c>
      <c r="D322" s="167" t="s">
        <v>510</v>
      </c>
      <c r="E322" s="167" t="s">
        <v>511</v>
      </c>
      <c r="F322" s="167" t="s">
        <v>512</v>
      </c>
      <c r="G322" s="167" t="s">
        <v>253</v>
      </c>
      <c r="H322" s="167" t="s">
        <v>251</v>
      </c>
      <c r="I322" s="167" t="s">
        <v>255</v>
      </c>
      <c r="J322" s="167" t="s">
        <v>513</v>
      </c>
      <c r="K322" s="167" t="s">
        <v>259</v>
      </c>
      <c r="L322" s="167" t="s">
        <v>513</v>
      </c>
      <c r="M322" s="172">
        <v>100</v>
      </c>
      <c r="N322" s="167" t="s">
        <v>253</v>
      </c>
      <c r="O322" s="167" t="s">
        <v>281</v>
      </c>
      <c r="P322" s="167" t="s">
        <v>259</v>
      </c>
      <c r="Q322" s="167" t="s">
        <v>263</v>
      </c>
      <c r="R322" s="167" t="s">
        <v>259</v>
      </c>
      <c r="S322" s="171"/>
      <c r="T322" s="171"/>
      <c r="U322" s="167" t="s">
        <v>284</v>
      </c>
      <c r="V322" s="171"/>
      <c r="W322" s="189">
        <v>0</v>
      </c>
      <c r="X322" s="196" t="s">
        <v>594</v>
      </c>
    </row>
    <row r="323" spans="1:24" ht="38.75">
      <c r="A323" s="169">
        <v>6</v>
      </c>
      <c r="B323" s="172">
        <v>1</v>
      </c>
      <c r="C323" s="167" t="s">
        <v>256</v>
      </c>
      <c r="D323" s="167" t="s">
        <v>276</v>
      </c>
      <c r="E323" s="167" t="s">
        <v>367</v>
      </c>
      <c r="F323" s="167" t="s">
        <v>353</v>
      </c>
      <c r="G323" s="172">
        <v>1200</v>
      </c>
      <c r="H323" s="167" t="s">
        <v>251</v>
      </c>
      <c r="I323" s="167" t="s">
        <v>252</v>
      </c>
      <c r="J323" s="167" t="s">
        <v>514</v>
      </c>
      <c r="K323" s="167" t="s">
        <v>259</v>
      </c>
      <c r="L323" s="167" t="s">
        <v>515</v>
      </c>
      <c r="M323" s="171"/>
      <c r="N323" s="167" t="s">
        <v>253</v>
      </c>
      <c r="O323" s="167" t="s">
        <v>259</v>
      </c>
      <c r="P323" s="167" t="s">
        <v>259</v>
      </c>
      <c r="Q323" s="167" t="s">
        <v>263</v>
      </c>
      <c r="R323" s="167" t="s">
        <v>259</v>
      </c>
      <c r="S323" s="171"/>
      <c r="T323" s="167" t="s">
        <v>259</v>
      </c>
      <c r="U323" s="167" t="s">
        <v>284</v>
      </c>
      <c r="V323" s="171"/>
      <c r="W323" s="189">
        <v>0</v>
      </c>
      <c r="X323" s="196" t="s">
        <v>595</v>
      </c>
    </row>
    <row r="324" spans="1:24" ht="38.75">
      <c r="A324" s="169">
        <v>6</v>
      </c>
      <c r="B324" s="172">
        <v>2</v>
      </c>
      <c r="C324" s="167" t="s">
        <v>256</v>
      </c>
      <c r="D324" s="167" t="s">
        <v>276</v>
      </c>
      <c r="E324" s="167" t="s">
        <v>367</v>
      </c>
      <c r="F324" s="167" t="s">
        <v>334</v>
      </c>
      <c r="G324" s="172">
        <v>925</v>
      </c>
      <c r="H324" s="167" t="s">
        <v>251</v>
      </c>
      <c r="I324" s="167" t="s">
        <v>255</v>
      </c>
      <c r="J324" s="167" t="s">
        <v>514</v>
      </c>
      <c r="K324" s="167" t="s">
        <v>259</v>
      </c>
      <c r="L324" s="167" t="s">
        <v>515</v>
      </c>
      <c r="M324" s="171"/>
      <c r="N324" s="167" t="s">
        <v>253</v>
      </c>
      <c r="O324" s="167" t="s">
        <v>259</v>
      </c>
      <c r="P324" s="167" t="s">
        <v>253</v>
      </c>
      <c r="Q324" s="171"/>
      <c r="R324" s="171"/>
      <c r="S324" s="171"/>
      <c r="T324" s="171"/>
      <c r="U324" s="167" t="s">
        <v>284</v>
      </c>
      <c r="V324" s="171"/>
      <c r="W324" s="189">
        <v>0</v>
      </c>
      <c r="X324" s="196" t="s">
        <v>595</v>
      </c>
    </row>
    <row r="325" spans="1:24" ht="38.75">
      <c r="A325" s="169">
        <v>6</v>
      </c>
      <c r="B325" s="172">
        <v>3</v>
      </c>
      <c r="C325" s="167" t="s">
        <v>256</v>
      </c>
      <c r="D325" s="167" t="s">
        <v>276</v>
      </c>
      <c r="E325" s="167" t="s">
        <v>367</v>
      </c>
      <c r="F325" s="167" t="s">
        <v>353</v>
      </c>
      <c r="G325" s="172">
        <v>1200</v>
      </c>
      <c r="H325" s="167" t="s">
        <v>251</v>
      </c>
      <c r="I325" s="167" t="s">
        <v>252</v>
      </c>
      <c r="J325" s="167" t="s">
        <v>514</v>
      </c>
      <c r="K325" s="167" t="s">
        <v>259</v>
      </c>
      <c r="L325" s="167" t="s">
        <v>515</v>
      </c>
      <c r="M325" s="171"/>
      <c r="N325" s="167" t="s">
        <v>253</v>
      </c>
      <c r="O325" s="167" t="s">
        <v>259</v>
      </c>
      <c r="P325" s="167" t="s">
        <v>253</v>
      </c>
      <c r="Q325" s="171"/>
      <c r="R325" s="171"/>
      <c r="S325" s="171"/>
      <c r="T325" s="171"/>
      <c r="U325" s="167" t="s">
        <v>284</v>
      </c>
      <c r="V325" s="171"/>
      <c r="W325" s="189">
        <v>0</v>
      </c>
      <c r="X325" s="196" t="s">
        <v>595</v>
      </c>
    </row>
    <row r="326" spans="1:24" ht="38.75">
      <c r="A326" s="169">
        <v>6</v>
      </c>
      <c r="B326" s="172">
        <v>6</v>
      </c>
      <c r="C326" s="167" t="s">
        <v>256</v>
      </c>
      <c r="D326" s="167" t="s">
        <v>312</v>
      </c>
      <c r="E326" s="167" t="s">
        <v>416</v>
      </c>
      <c r="F326" s="167" t="s">
        <v>445</v>
      </c>
      <c r="G326" s="172">
        <v>825</v>
      </c>
      <c r="H326" s="167" t="s">
        <v>251</v>
      </c>
      <c r="I326" s="167" t="s">
        <v>255</v>
      </c>
      <c r="J326" s="167" t="s">
        <v>269</v>
      </c>
      <c r="K326" s="167" t="s">
        <v>259</v>
      </c>
      <c r="L326" s="167" t="s">
        <v>270</v>
      </c>
      <c r="M326" s="172">
        <v>102</v>
      </c>
      <c r="N326" s="167" t="s">
        <v>253</v>
      </c>
      <c r="O326" s="167" t="s">
        <v>259</v>
      </c>
      <c r="P326" s="167" t="s">
        <v>425</v>
      </c>
      <c r="Q326" s="167" t="s">
        <v>344</v>
      </c>
      <c r="R326" s="167" t="s">
        <v>259</v>
      </c>
      <c r="S326" s="171"/>
      <c r="T326" s="167" t="s">
        <v>416</v>
      </c>
      <c r="U326" s="167" t="s">
        <v>311</v>
      </c>
      <c r="V326" s="171"/>
      <c r="W326" s="189">
        <v>315.38</v>
      </c>
      <c r="X326" s="196" t="s">
        <v>573</v>
      </c>
    </row>
    <row r="327" spans="1:24" ht="38.75">
      <c r="A327" s="169">
        <v>6</v>
      </c>
      <c r="B327" s="172">
        <v>7</v>
      </c>
      <c r="C327" s="167" t="s">
        <v>256</v>
      </c>
      <c r="D327" s="167" t="s">
        <v>312</v>
      </c>
      <c r="E327" s="167" t="s">
        <v>416</v>
      </c>
      <c r="F327" s="167" t="s">
        <v>445</v>
      </c>
      <c r="G327" s="172">
        <v>825</v>
      </c>
      <c r="H327" s="167" t="s">
        <v>251</v>
      </c>
      <c r="I327" s="167" t="s">
        <v>255</v>
      </c>
      <c r="J327" s="167" t="s">
        <v>269</v>
      </c>
      <c r="K327" s="167" t="s">
        <v>290</v>
      </c>
      <c r="L327" s="167" t="s">
        <v>270</v>
      </c>
      <c r="M327" s="172">
        <v>102</v>
      </c>
      <c r="N327" s="167" t="s">
        <v>253</v>
      </c>
      <c r="O327" s="167" t="s">
        <v>254</v>
      </c>
      <c r="P327" s="167" t="s">
        <v>310</v>
      </c>
      <c r="Q327" s="167" t="s">
        <v>263</v>
      </c>
      <c r="R327" s="167" t="s">
        <v>259</v>
      </c>
      <c r="S327" s="171"/>
      <c r="T327" s="167" t="s">
        <v>294</v>
      </c>
      <c r="U327" s="171"/>
      <c r="V327" s="171"/>
      <c r="W327" s="189">
        <v>345.04</v>
      </c>
      <c r="X327" s="196" t="s">
        <v>573</v>
      </c>
    </row>
    <row r="328" spans="1:24" ht="38.75">
      <c r="A328" s="169">
        <v>6</v>
      </c>
      <c r="B328" s="172">
        <v>8</v>
      </c>
      <c r="C328" s="167" t="s">
        <v>256</v>
      </c>
      <c r="D328" s="167" t="s">
        <v>312</v>
      </c>
      <c r="E328" s="167" t="s">
        <v>416</v>
      </c>
      <c r="F328" s="167" t="s">
        <v>516</v>
      </c>
      <c r="G328" s="172">
        <v>750</v>
      </c>
      <c r="H328" s="167" t="s">
        <v>251</v>
      </c>
      <c r="I328" s="167" t="s">
        <v>255</v>
      </c>
      <c r="J328" s="167" t="s">
        <v>269</v>
      </c>
      <c r="K328" s="167" t="s">
        <v>259</v>
      </c>
      <c r="L328" s="167" t="s">
        <v>270</v>
      </c>
      <c r="M328" s="172">
        <v>102</v>
      </c>
      <c r="N328" s="167" t="s">
        <v>253</v>
      </c>
      <c r="O328" s="167" t="s">
        <v>254</v>
      </c>
      <c r="P328" s="167" t="s">
        <v>425</v>
      </c>
      <c r="Q328" s="167" t="s">
        <v>344</v>
      </c>
      <c r="R328" s="167" t="s">
        <v>259</v>
      </c>
      <c r="S328" s="171"/>
      <c r="T328" s="167" t="s">
        <v>416</v>
      </c>
      <c r="U328" s="167" t="s">
        <v>311</v>
      </c>
      <c r="V328" s="171"/>
      <c r="W328" s="189">
        <v>335.9</v>
      </c>
      <c r="X328" s="196" t="s">
        <v>573</v>
      </c>
    </row>
    <row r="329" spans="1:24" ht="38.75">
      <c r="A329" s="169">
        <v>6</v>
      </c>
      <c r="B329" s="172">
        <v>9</v>
      </c>
      <c r="C329" s="167" t="s">
        <v>256</v>
      </c>
      <c r="D329" s="167" t="s">
        <v>322</v>
      </c>
      <c r="E329" s="167" t="s">
        <v>317</v>
      </c>
      <c r="F329" s="167" t="s">
        <v>323</v>
      </c>
      <c r="G329" s="167" t="s">
        <v>324</v>
      </c>
      <c r="H329" s="167" t="s">
        <v>251</v>
      </c>
      <c r="I329" s="167" t="s">
        <v>255</v>
      </c>
      <c r="J329" s="167" t="s">
        <v>258</v>
      </c>
      <c r="K329" s="167" t="s">
        <v>259</v>
      </c>
      <c r="L329" s="167" t="s">
        <v>325</v>
      </c>
      <c r="M329" s="172">
        <v>119</v>
      </c>
      <c r="N329" s="167" t="s">
        <v>253</v>
      </c>
      <c r="O329" s="167" t="s">
        <v>254</v>
      </c>
      <c r="P329" s="167" t="s">
        <v>259</v>
      </c>
      <c r="Q329" s="167" t="s">
        <v>326</v>
      </c>
      <c r="R329" s="167" t="s">
        <v>259</v>
      </c>
      <c r="S329" s="171"/>
      <c r="T329" s="167" t="s">
        <v>327</v>
      </c>
      <c r="U329" s="167" t="s">
        <v>311</v>
      </c>
      <c r="V329" s="171"/>
      <c r="W329" s="189">
        <v>0</v>
      </c>
      <c r="X329" s="196" t="s">
        <v>594</v>
      </c>
    </row>
    <row r="330" spans="1:24" ht="38.75">
      <c r="A330" s="169">
        <v>6</v>
      </c>
      <c r="B330" s="172">
        <v>10</v>
      </c>
      <c r="C330" s="167" t="s">
        <v>256</v>
      </c>
      <c r="D330" s="167" t="s">
        <v>319</v>
      </c>
      <c r="E330" s="167" t="s">
        <v>257</v>
      </c>
      <c r="F330" s="167" t="s">
        <v>456</v>
      </c>
      <c r="G330" s="167" t="s">
        <v>253</v>
      </c>
      <c r="H330" s="167" t="s">
        <v>251</v>
      </c>
      <c r="I330" s="167" t="s">
        <v>252</v>
      </c>
      <c r="J330" s="167" t="s">
        <v>258</v>
      </c>
      <c r="K330" s="167" t="s">
        <v>259</v>
      </c>
      <c r="L330" s="167" t="s">
        <v>325</v>
      </c>
      <c r="M330" s="172">
        <v>102</v>
      </c>
      <c r="N330" s="167" t="s">
        <v>253</v>
      </c>
      <c r="O330" s="167" t="s">
        <v>254</v>
      </c>
      <c r="P330" s="167" t="s">
        <v>259</v>
      </c>
      <c r="Q330" s="167" t="s">
        <v>263</v>
      </c>
      <c r="R330" s="167" t="s">
        <v>259</v>
      </c>
      <c r="S330" s="171"/>
      <c r="T330" s="167" t="s">
        <v>466</v>
      </c>
      <c r="U330" s="167" t="s">
        <v>311</v>
      </c>
      <c r="V330" s="171"/>
      <c r="W330" s="189">
        <v>0</v>
      </c>
      <c r="X330" s="196" t="s">
        <v>594</v>
      </c>
    </row>
    <row r="331" spans="1:24" ht="38.75">
      <c r="A331" s="169">
        <v>6</v>
      </c>
      <c r="B331" s="172">
        <v>11</v>
      </c>
      <c r="C331" s="167" t="s">
        <v>256</v>
      </c>
      <c r="D331" s="167" t="s">
        <v>319</v>
      </c>
      <c r="E331" s="167" t="s">
        <v>257</v>
      </c>
      <c r="F331" s="167" t="s">
        <v>456</v>
      </c>
      <c r="G331" s="167" t="s">
        <v>253</v>
      </c>
      <c r="H331" s="167" t="s">
        <v>251</v>
      </c>
      <c r="I331" s="167" t="s">
        <v>252</v>
      </c>
      <c r="J331" s="167" t="s">
        <v>258</v>
      </c>
      <c r="K331" s="167" t="s">
        <v>259</v>
      </c>
      <c r="L331" s="167" t="s">
        <v>325</v>
      </c>
      <c r="M331" s="172">
        <v>102</v>
      </c>
      <c r="N331" s="167" t="s">
        <v>253</v>
      </c>
      <c r="O331" s="167" t="s">
        <v>254</v>
      </c>
      <c r="P331" s="167" t="s">
        <v>259</v>
      </c>
      <c r="Q331" s="167" t="s">
        <v>263</v>
      </c>
      <c r="R331" s="167" t="s">
        <v>259</v>
      </c>
      <c r="S331" s="171"/>
      <c r="T331" s="167" t="s">
        <v>466</v>
      </c>
      <c r="U331" s="167" t="s">
        <v>311</v>
      </c>
      <c r="V331" s="171"/>
      <c r="W331" s="189">
        <v>0</v>
      </c>
      <c r="X331" s="196" t="s">
        <v>594</v>
      </c>
    </row>
    <row r="332" spans="1:24">
      <c r="A332" s="169">
        <v>6</v>
      </c>
      <c r="B332" s="172">
        <v>12</v>
      </c>
      <c r="C332" s="167" t="s">
        <v>256</v>
      </c>
      <c r="D332" s="167" t="s">
        <v>316</v>
      </c>
      <c r="E332" s="167" t="s">
        <v>517</v>
      </c>
      <c r="F332" s="171"/>
      <c r="G332" s="172">
        <v>900</v>
      </c>
      <c r="H332" s="171"/>
      <c r="I332" s="167" t="s">
        <v>252</v>
      </c>
      <c r="J332" s="171"/>
      <c r="K332" s="171"/>
      <c r="L332" s="171"/>
      <c r="M332" s="171"/>
      <c r="N332" s="171"/>
      <c r="O332" s="167" t="s">
        <v>262</v>
      </c>
      <c r="P332" s="167" t="s">
        <v>253</v>
      </c>
      <c r="Q332" s="171"/>
      <c r="R332" s="171"/>
      <c r="S332" s="171"/>
      <c r="T332" s="171"/>
      <c r="U332" s="167" t="s">
        <v>311</v>
      </c>
      <c r="V332" s="171"/>
      <c r="W332" s="189">
        <v>0</v>
      </c>
      <c r="X332" s="199" t="s">
        <v>596</v>
      </c>
    </row>
    <row r="333" spans="1:24" ht="38.75">
      <c r="A333" s="169">
        <v>6</v>
      </c>
      <c r="B333" s="172">
        <v>13</v>
      </c>
      <c r="C333" s="167" t="s">
        <v>256</v>
      </c>
      <c r="D333" s="167" t="s">
        <v>319</v>
      </c>
      <c r="E333" s="167" t="s">
        <v>257</v>
      </c>
      <c r="F333" s="167" t="s">
        <v>478</v>
      </c>
      <c r="G333" s="167" t="s">
        <v>253</v>
      </c>
      <c r="H333" s="167" t="s">
        <v>251</v>
      </c>
      <c r="I333" s="167" t="s">
        <v>252</v>
      </c>
      <c r="J333" s="167" t="s">
        <v>258</v>
      </c>
      <c r="K333" s="167" t="s">
        <v>259</v>
      </c>
      <c r="L333" s="167" t="s">
        <v>325</v>
      </c>
      <c r="M333" s="172">
        <v>119</v>
      </c>
      <c r="N333" s="167" t="s">
        <v>253</v>
      </c>
      <c r="O333" s="167" t="s">
        <v>254</v>
      </c>
      <c r="P333" s="167" t="s">
        <v>259</v>
      </c>
      <c r="Q333" s="167" t="s">
        <v>263</v>
      </c>
      <c r="R333" s="167" t="s">
        <v>259</v>
      </c>
      <c r="S333" s="171"/>
      <c r="T333" s="167" t="s">
        <v>466</v>
      </c>
      <c r="U333" s="167" t="s">
        <v>311</v>
      </c>
      <c r="V333" s="171"/>
      <c r="W333" s="189">
        <v>0</v>
      </c>
      <c r="X333" s="196" t="s">
        <v>594</v>
      </c>
    </row>
    <row r="334" spans="1:24" ht="38.75">
      <c r="A334" s="169">
        <v>6</v>
      </c>
      <c r="B334" s="172">
        <v>14</v>
      </c>
      <c r="C334" s="167" t="s">
        <v>256</v>
      </c>
      <c r="D334" s="167" t="s">
        <v>312</v>
      </c>
      <c r="E334" s="167" t="s">
        <v>518</v>
      </c>
      <c r="F334" s="167" t="s">
        <v>445</v>
      </c>
      <c r="G334" s="172">
        <v>825</v>
      </c>
      <c r="H334" s="167" t="s">
        <v>251</v>
      </c>
      <c r="I334" s="167" t="s">
        <v>255</v>
      </c>
      <c r="J334" s="167" t="s">
        <v>269</v>
      </c>
      <c r="K334" s="167" t="s">
        <v>259</v>
      </c>
      <c r="L334" s="167" t="s">
        <v>270</v>
      </c>
      <c r="M334" s="172">
        <v>102</v>
      </c>
      <c r="N334" s="167" t="s">
        <v>253</v>
      </c>
      <c r="O334" s="167" t="s">
        <v>281</v>
      </c>
      <c r="P334" s="167" t="s">
        <v>310</v>
      </c>
      <c r="Q334" s="167" t="s">
        <v>263</v>
      </c>
      <c r="R334" s="171" t="s">
        <v>407</v>
      </c>
      <c r="S334" s="171"/>
      <c r="T334" s="171" t="s">
        <v>358</v>
      </c>
      <c r="U334" s="167" t="s">
        <v>311</v>
      </c>
      <c r="V334" s="171"/>
      <c r="W334" s="189">
        <v>333.66</v>
      </c>
      <c r="X334" s="196" t="s">
        <v>573</v>
      </c>
    </row>
    <row r="335" spans="1:24" ht="38.75">
      <c r="A335" s="169">
        <v>6</v>
      </c>
      <c r="B335" s="172">
        <v>15</v>
      </c>
      <c r="C335" s="167" t="s">
        <v>256</v>
      </c>
      <c r="D335" s="167" t="s">
        <v>392</v>
      </c>
      <c r="E335" s="167" t="s">
        <v>257</v>
      </c>
      <c r="F335" s="167" t="s">
        <v>456</v>
      </c>
      <c r="G335" s="167" t="s">
        <v>253</v>
      </c>
      <c r="H335" s="167" t="s">
        <v>251</v>
      </c>
      <c r="I335" s="167" t="s">
        <v>252</v>
      </c>
      <c r="J335" s="167" t="s">
        <v>289</v>
      </c>
      <c r="K335" s="167" t="s">
        <v>259</v>
      </c>
      <c r="L335" s="167" t="s">
        <v>289</v>
      </c>
      <c r="M335" s="172">
        <v>119</v>
      </c>
      <c r="N335" s="167" t="s">
        <v>253</v>
      </c>
      <c r="O335" s="167" t="s">
        <v>262</v>
      </c>
      <c r="P335" s="167" t="s">
        <v>259</v>
      </c>
      <c r="Q335" s="167" t="s">
        <v>263</v>
      </c>
      <c r="R335" s="167" t="s">
        <v>259</v>
      </c>
      <c r="S335" s="171"/>
      <c r="T335" s="171" t="s">
        <v>463</v>
      </c>
      <c r="U335" s="167" t="s">
        <v>311</v>
      </c>
      <c r="V335" s="171"/>
      <c r="W335" s="189">
        <v>238.57</v>
      </c>
      <c r="X335" s="195" t="s">
        <v>575</v>
      </c>
    </row>
    <row r="336" spans="1:24" ht="51.65">
      <c r="A336" s="175">
        <v>6</v>
      </c>
      <c r="B336" s="176">
        <v>17</v>
      </c>
      <c r="C336" s="177" t="s">
        <v>256</v>
      </c>
      <c r="D336" s="177" t="s">
        <v>519</v>
      </c>
      <c r="E336" s="177" t="s">
        <v>520</v>
      </c>
      <c r="F336" s="177" t="s">
        <v>313</v>
      </c>
      <c r="G336" s="176">
        <v>1150</v>
      </c>
      <c r="H336" s="177" t="s">
        <v>251</v>
      </c>
      <c r="I336" s="177" t="s">
        <v>255</v>
      </c>
      <c r="J336" s="177" t="s">
        <v>521</v>
      </c>
      <c r="K336" s="177" t="s">
        <v>253</v>
      </c>
      <c r="L336" s="177" t="s">
        <v>521</v>
      </c>
      <c r="M336" s="178"/>
      <c r="N336" s="177" t="s">
        <v>253</v>
      </c>
      <c r="O336" s="177" t="s">
        <v>253</v>
      </c>
      <c r="P336" s="177" t="s">
        <v>253</v>
      </c>
      <c r="Q336" s="177" t="s">
        <v>263</v>
      </c>
      <c r="R336" s="177" t="s">
        <v>259</v>
      </c>
      <c r="S336" s="178"/>
      <c r="T336" s="177" t="s">
        <v>259</v>
      </c>
      <c r="U336" s="167" t="s">
        <v>284</v>
      </c>
      <c r="V336" s="178"/>
      <c r="W336" s="189">
        <v>0</v>
      </c>
      <c r="X336" s="196" t="s">
        <v>594</v>
      </c>
    </row>
    <row r="337" spans="1:24" ht="38.75">
      <c r="A337" s="169">
        <v>6</v>
      </c>
      <c r="B337" s="172">
        <v>18</v>
      </c>
      <c r="C337" s="167" t="s">
        <v>256</v>
      </c>
      <c r="D337" s="167" t="s">
        <v>522</v>
      </c>
      <c r="E337" s="167" t="s">
        <v>318</v>
      </c>
      <c r="F337" s="167" t="s">
        <v>523</v>
      </c>
      <c r="G337" s="172">
        <v>1050</v>
      </c>
      <c r="H337" s="167" t="s">
        <v>253</v>
      </c>
      <c r="I337" s="167" t="s">
        <v>255</v>
      </c>
      <c r="J337" s="167" t="s">
        <v>405</v>
      </c>
      <c r="K337" s="210" t="s">
        <v>524</v>
      </c>
      <c r="L337" s="167" t="s">
        <v>270</v>
      </c>
      <c r="M337" s="167" t="s">
        <v>253</v>
      </c>
      <c r="N337" s="167" t="s">
        <v>253</v>
      </c>
      <c r="O337" s="167" t="s">
        <v>281</v>
      </c>
      <c r="P337" s="167" t="s">
        <v>310</v>
      </c>
      <c r="Q337" s="167" t="s">
        <v>263</v>
      </c>
      <c r="R337" s="167" t="s">
        <v>525</v>
      </c>
      <c r="S337" s="171"/>
      <c r="T337" s="167" t="s">
        <v>294</v>
      </c>
      <c r="U337" s="167" t="s">
        <v>311</v>
      </c>
      <c r="V337" s="171"/>
      <c r="W337" s="189">
        <v>0</v>
      </c>
      <c r="X337" s="196" t="s">
        <v>593</v>
      </c>
    </row>
    <row r="338" spans="1:24" ht="38.75">
      <c r="A338" s="169">
        <v>6</v>
      </c>
      <c r="B338" s="172">
        <v>19</v>
      </c>
      <c r="C338" s="167" t="s">
        <v>256</v>
      </c>
      <c r="D338" s="167" t="s">
        <v>276</v>
      </c>
      <c r="E338" s="167" t="s">
        <v>367</v>
      </c>
      <c r="F338" s="167" t="s">
        <v>334</v>
      </c>
      <c r="G338" s="172">
        <v>925</v>
      </c>
      <c r="H338" s="167" t="s">
        <v>251</v>
      </c>
      <c r="I338" s="167" t="s">
        <v>255</v>
      </c>
      <c r="J338" s="167" t="s">
        <v>514</v>
      </c>
      <c r="K338" s="211"/>
      <c r="L338" s="167" t="s">
        <v>515</v>
      </c>
      <c r="M338" s="171"/>
      <c r="N338" s="167" t="s">
        <v>253</v>
      </c>
      <c r="O338" s="167" t="s">
        <v>259</v>
      </c>
      <c r="P338" s="167" t="s">
        <v>259</v>
      </c>
      <c r="Q338" s="167" t="s">
        <v>263</v>
      </c>
      <c r="R338" s="167" t="s">
        <v>259</v>
      </c>
      <c r="S338" s="171"/>
      <c r="T338" s="167" t="s">
        <v>259</v>
      </c>
      <c r="U338" s="167" t="s">
        <v>284</v>
      </c>
      <c r="V338" s="171"/>
      <c r="W338" s="189">
        <v>0</v>
      </c>
      <c r="X338" s="196" t="s">
        <v>595</v>
      </c>
    </row>
    <row r="339" spans="1:24" ht="38.75">
      <c r="A339" s="169">
        <v>6</v>
      </c>
      <c r="B339" s="172">
        <v>20</v>
      </c>
      <c r="C339" s="167" t="s">
        <v>256</v>
      </c>
      <c r="D339" s="167" t="s">
        <v>276</v>
      </c>
      <c r="E339" s="167" t="s">
        <v>367</v>
      </c>
      <c r="F339" s="167" t="s">
        <v>353</v>
      </c>
      <c r="G339" s="172">
        <v>1200</v>
      </c>
      <c r="H339" s="167" t="s">
        <v>251</v>
      </c>
      <c r="I339" s="167" t="s">
        <v>252</v>
      </c>
      <c r="J339" s="167" t="s">
        <v>514</v>
      </c>
      <c r="K339" s="167" t="s">
        <v>259</v>
      </c>
      <c r="L339" s="167" t="s">
        <v>515</v>
      </c>
      <c r="M339" s="171"/>
      <c r="N339" s="167" t="s">
        <v>253</v>
      </c>
      <c r="O339" s="167" t="s">
        <v>259</v>
      </c>
      <c r="P339" s="167" t="s">
        <v>259</v>
      </c>
      <c r="Q339" s="167" t="s">
        <v>263</v>
      </c>
      <c r="R339" s="167" t="s">
        <v>259</v>
      </c>
      <c r="S339" s="171"/>
      <c r="T339" s="167" t="s">
        <v>259</v>
      </c>
      <c r="U339" s="167" t="s">
        <v>284</v>
      </c>
      <c r="V339" s="171"/>
      <c r="W339" s="189">
        <v>0</v>
      </c>
      <c r="X339" s="196" t="s">
        <v>595</v>
      </c>
    </row>
    <row r="340" spans="1:24" ht="38.75">
      <c r="A340" s="169">
        <v>6</v>
      </c>
      <c r="B340" s="172">
        <v>21</v>
      </c>
      <c r="C340" s="167" t="s">
        <v>256</v>
      </c>
      <c r="D340" s="167" t="s">
        <v>276</v>
      </c>
      <c r="E340" s="167" t="s">
        <v>367</v>
      </c>
      <c r="F340" s="167" t="s">
        <v>334</v>
      </c>
      <c r="G340" s="172">
        <v>925</v>
      </c>
      <c r="H340" s="167" t="s">
        <v>251</v>
      </c>
      <c r="I340" s="167" t="s">
        <v>255</v>
      </c>
      <c r="J340" s="167" t="s">
        <v>514</v>
      </c>
      <c r="K340" s="167" t="s">
        <v>259</v>
      </c>
      <c r="L340" s="167" t="s">
        <v>515</v>
      </c>
      <c r="M340" s="171"/>
      <c r="N340" s="167" t="s">
        <v>253</v>
      </c>
      <c r="O340" s="167" t="s">
        <v>259</v>
      </c>
      <c r="P340" s="167" t="s">
        <v>259</v>
      </c>
      <c r="Q340" s="167" t="s">
        <v>263</v>
      </c>
      <c r="R340" s="167" t="s">
        <v>259</v>
      </c>
      <c r="S340" s="171"/>
      <c r="T340" s="167" t="s">
        <v>259</v>
      </c>
      <c r="U340" s="167" t="s">
        <v>284</v>
      </c>
      <c r="V340" s="171"/>
      <c r="W340" s="189">
        <v>0</v>
      </c>
      <c r="X340" s="196" t="s">
        <v>595</v>
      </c>
    </row>
    <row r="341" spans="1:24" ht="38.75">
      <c r="A341" s="167" t="s">
        <v>526</v>
      </c>
      <c r="B341" s="172">
        <v>1</v>
      </c>
      <c r="C341" s="167" t="s">
        <v>256</v>
      </c>
      <c r="D341" s="167" t="s">
        <v>286</v>
      </c>
      <c r="E341" s="167" t="s">
        <v>527</v>
      </c>
      <c r="F341" s="167" t="s">
        <v>528</v>
      </c>
      <c r="G341" s="167" t="s">
        <v>253</v>
      </c>
      <c r="H341" s="167" t="s">
        <v>251</v>
      </c>
      <c r="I341" s="167" t="s">
        <v>252</v>
      </c>
      <c r="J341" s="167" t="s">
        <v>339</v>
      </c>
      <c r="K341" s="167" t="s">
        <v>259</v>
      </c>
      <c r="L341" s="167" t="s">
        <v>339</v>
      </c>
      <c r="M341" s="167" t="s">
        <v>357</v>
      </c>
      <c r="N341" s="167" t="s">
        <v>253</v>
      </c>
      <c r="O341" s="167" t="s">
        <v>254</v>
      </c>
      <c r="P341" s="167" t="s">
        <v>259</v>
      </c>
      <c r="Q341" s="167" t="s">
        <v>263</v>
      </c>
      <c r="R341" s="167" t="s">
        <v>259</v>
      </c>
      <c r="S341" s="171"/>
      <c r="T341" s="167" t="s">
        <v>294</v>
      </c>
      <c r="U341" s="167" t="s">
        <v>284</v>
      </c>
      <c r="V341" s="212"/>
      <c r="W341" s="189">
        <v>202.92</v>
      </c>
      <c r="X341" s="195" t="s">
        <v>589</v>
      </c>
    </row>
    <row r="342" spans="1:24" ht="38.75">
      <c r="A342" s="167" t="s">
        <v>526</v>
      </c>
      <c r="B342" s="172">
        <v>2</v>
      </c>
      <c r="C342" s="167" t="s">
        <v>256</v>
      </c>
      <c r="D342" s="167" t="s">
        <v>286</v>
      </c>
      <c r="E342" s="167" t="s">
        <v>527</v>
      </c>
      <c r="F342" s="167" t="s">
        <v>529</v>
      </c>
      <c r="G342" s="167" t="s">
        <v>253</v>
      </c>
      <c r="H342" s="167" t="s">
        <v>251</v>
      </c>
      <c r="I342" s="167" t="s">
        <v>252</v>
      </c>
      <c r="J342" s="167" t="s">
        <v>339</v>
      </c>
      <c r="K342" s="167" t="s">
        <v>259</v>
      </c>
      <c r="L342" s="167" t="s">
        <v>339</v>
      </c>
      <c r="M342" s="167" t="s">
        <v>357</v>
      </c>
      <c r="N342" s="167" t="s">
        <v>253</v>
      </c>
      <c r="O342" s="167" t="s">
        <v>254</v>
      </c>
      <c r="P342" s="167" t="s">
        <v>259</v>
      </c>
      <c r="Q342" s="167" t="s">
        <v>263</v>
      </c>
      <c r="R342" s="167" t="s">
        <v>259</v>
      </c>
      <c r="S342" s="171"/>
      <c r="T342" s="167" t="s">
        <v>294</v>
      </c>
      <c r="U342" s="167" t="s">
        <v>284</v>
      </c>
      <c r="V342" s="212"/>
      <c r="W342" s="189">
        <v>230.13</v>
      </c>
      <c r="X342" s="195" t="s">
        <v>589</v>
      </c>
    </row>
    <row r="343" spans="1:24" ht="38.75">
      <c r="A343" s="167" t="s">
        <v>526</v>
      </c>
      <c r="B343" s="172">
        <v>3</v>
      </c>
      <c r="C343" s="167" t="s">
        <v>256</v>
      </c>
      <c r="D343" s="167" t="s">
        <v>286</v>
      </c>
      <c r="E343" s="167" t="s">
        <v>527</v>
      </c>
      <c r="F343" s="167" t="s">
        <v>530</v>
      </c>
      <c r="G343" s="167" t="s">
        <v>253</v>
      </c>
      <c r="H343" s="167" t="s">
        <v>251</v>
      </c>
      <c r="I343" s="167" t="s">
        <v>252</v>
      </c>
      <c r="J343" s="167" t="s">
        <v>339</v>
      </c>
      <c r="K343" s="167" t="s">
        <v>259</v>
      </c>
      <c r="L343" s="167" t="s">
        <v>339</v>
      </c>
      <c r="M343" s="167" t="s">
        <v>357</v>
      </c>
      <c r="N343" s="167" t="s">
        <v>253</v>
      </c>
      <c r="O343" s="167" t="s">
        <v>254</v>
      </c>
      <c r="P343" s="167" t="s">
        <v>259</v>
      </c>
      <c r="Q343" s="167" t="s">
        <v>263</v>
      </c>
      <c r="R343" s="167" t="s">
        <v>259</v>
      </c>
      <c r="S343" s="171"/>
      <c r="T343" s="167" t="s">
        <v>294</v>
      </c>
      <c r="U343" s="167" t="s">
        <v>284</v>
      </c>
      <c r="V343" s="212"/>
      <c r="W343" s="189">
        <v>258.16000000000003</v>
      </c>
      <c r="X343" s="195" t="s">
        <v>589</v>
      </c>
    </row>
    <row r="344" spans="1:24" ht="38.75">
      <c r="A344" s="167" t="s">
        <v>526</v>
      </c>
      <c r="B344" s="172">
        <v>4</v>
      </c>
      <c r="C344" s="167" t="s">
        <v>256</v>
      </c>
      <c r="D344" s="167" t="s">
        <v>286</v>
      </c>
      <c r="E344" s="167" t="s">
        <v>527</v>
      </c>
      <c r="F344" s="167" t="s">
        <v>531</v>
      </c>
      <c r="G344" s="167" t="s">
        <v>253</v>
      </c>
      <c r="H344" s="167" t="s">
        <v>251</v>
      </c>
      <c r="I344" s="167" t="s">
        <v>252</v>
      </c>
      <c r="J344" s="167" t="s">
        <v>339</v>
      </c>
      <c r="K344" s="167" t="s">
        <v>259</v>
      </c>
      <c r="L344" s="167" t="s">
        <v>339</v>
      </c>
      <c r="M344" s="167" t="s">
        <v>357</v>
      </c>
      <c r="N344" s="167" t="s">
        <v>253</v>
      </c>
      <c r="O344" s="167" t="s">
        <v>254</v>
      </c>
      <c r="P344" s="167" t="s">
        <v>259</v>
      </c>
      <c r="Q344" s="167" t="s">
        <v>263</v>
      </c>
      <c r="R344" s="167" t="s">
        <v>259</v>
      </c>
      <c r="S344" s="171"/>
      <c r="T344" s="167" t="s">
        <v>294</v>
      </c>
      <c r="U344" s="167" t="s">
        <v>284</v>
      </c>
      <c r="V344" s="212"/>
      <c r="W344" s="189">
        <v>257.08</v>
      </c>
      <c r="X344" s="195" t="s">
        <v>589</v>
      </c>
    </row>
    <row r="345" spans="1:24" ht="38.75">
      <c r="A345" s="167" t="s">
        <v>532</v>
      </c>
      <c r="B345" s="172">
        <v>1</v>
      </c>
      <c r="C345" s="167" t="s">
        <v>256</v>
      </c>
      <c r="D345" s="167" t="s">
        <v>337</v>
      </c>
      <c r="E345" s="167" t="s">
        <v>370</v>
      </c>
      <c r="F345" s="167" t="s">
        <v>334</v>
      </c>
      <c r="G345" s="172">
        <v>925</v>
      </c>
      <c r="H345" s="167" t="s">
        <v>251</v>
      </c>
      <c r="I345" s="167" t="s">
        <v>255</v>
      </c>
      <c r="J345" s="167" t="s">
        <v>289</v>
      </c>
      <c r="K345" s="167" t="s">
        <v>290</v>
      </c>
      <c r="L345" s="167" t="s">
        <v>289</v>
      </c>
      <c r="M345" s="167" t="s">
        <v>357</v>
      </c>
      <c r="N345" s="167" t="s">
        <v>253</v>
      </c>
      <c r="O345" s="167" t="s">
        <v>254</v>
      </c>
      <c r="P345" s="167" t="s">
        <v>259</v>
      </c>
      <c r="Q345" s="167" t="s">
        <v>263</v>
      </c>
      <c r="R345" s="167" t="s">
        <v>259</v>
      </c>
      <c r="S345" s="171"/>
      <c r="T345" s="171" t="s">
        <v>463</v>
      </c>
      <c r="U345" s="167" t="s">
        <v>284</v>
      </c>
      <c r="V345" s="171"/>
      <c r="W345" s="189">
        <v>258.85000000000002</v>
      </c>
      <c r="X345" s="195" t="s">
        <v>589</v>
      </c>
    </row>
    <row r="346" spans="1:24" ht="38.75">
      <c r="A346" s="167" t="s">
        <v>532</v>
      </c>
      <c r="B346" s="172">
        <v>2</v>
      </c>
      <c r="C346" s="167" t="s">
        <v>256</v>
      </c>
      <c r="D346" s="167" t="s">
        <v>286</v>
      </c>
      <c r="E346" s="167" t="s">
        <v>370</v>
      </c>
      <c r="F346" s="167" t="s">
        <v>353</v>
      </c>
      <c r="G346" s="172">
        <v>1200</v>
      </c>
      <c r="H346" s="167" t="s">
        <v>251</v>
      </c>
      <c r="I346" s="167" t="s">
        <v>252</v>
      </c>
      <c r="J346" s="167" t="s">
        <v>289</v>
      </c>
      <c r="K346" s="167" t="s">
        <v>290</v>
      </c>
      <c r="L346" s="167" t="s">
        <v>289</v>
      </c>
      <c r="M346" s="167" t="s">
        <v>357</v>
      </c>
      <c r="N346" s="167" t="s">
        <v>253</v>
      </c>
      <c r="O346" s="167" t="s">
        <v>254</v>
      </c>
      <c r="P346" s="167" t="s">
        <v>259</v>
      </c>
      <c r="Q346" s="167" t="s">
        <v>263</v>
      </c>
      <c r="R346" s="167" t="s">
        <v>259</v>
      </c>
      <c r="S346" s="171"/>
      <c r="T346" s="171" t="s">
        <v>463</v>
      </c>
      <c r="U346" s="167" t="s">
        <v>284</v>
      </c>
      <c r="V346" s="171"/>
      <c r="W346" s="189">
        <v>260.82</v>
      </c>
      <c r="X346" s="195" t="s">
        <v>589</v>
      </c>
    </row>
    <row r="347" spans="1:24" ht="38.75">
      <c r="A347" s="167" t="s">
        <v>532</v>
      </c>
      <c r="B347" s="172">
        <v>3</v>
      </c>
      <c r="C347" s="167" t="s">
        <v>256</v>
      </c>
      <c r="D347" s="167" t="s">
        <v>337</v>
      </c>
      <c r="E347" s="167" t="s">
        <v>257</v>
      </c>
      <c r="F347" s="167" t="s">
        <v>334</v>
      </c>
      <c r="G347" s="172">
        <v>925</v>
      </c>
      <c r="H347" s="167" t="s">
        <v>251</v>
      </c>
      <c r="I347" s="167" t="s">
        <v>255</v>
      </c>
      <c r="J347" s="167" t="s">
        <v>289</v>
      </c>
      <c r="K347" s="167" t="s">
        <v>290</v>
      </c>
      <c r="L347" s="167" t="s">
        <v>289</v>
      </c>
      <c r="M347" s="167" t="s">
        <v>357</v>
      </c>
      <c r="N347" s="167" t="s">
        <v>253</v>
      </c>
      <c r="O347" s="167" t="s">
        <v>254</v>
      </c>
      <c r="P347" s="167" t="s">
        <v>352</v>
      </c>
      <c r="Q347" s="167" t="s">
        <v>263</v>
      </c>
      <c r="R347" s="167" t="s">
        <v>259</v>
      </c>
      <c r="S347" s="171"/>
      <c r="T347" s="171" t="s">
        <v>358</v>
      </c>
      <c r="U347" s="167" t="s">
        <v>284</v>
      </c>
      <c r="V347" s="171"/>
      <c r="W347" s="189">
        <v>258.85000000000002</v>
      </c>
      <c r="X347" s="195" t="s">
        <v>589</v>
      </c>
    </row>
    <row r="348" spans="1:24" ht="38.75">
      <c r="A348" s="167" t="s">
        <v>532</v>
      </c>
      <c r="B348" s="172">
        <v>4</v>
      </c>
      <c r="C348" s="167" t="s">
        <v>256</v>
      </c>
      <c r="D348" s="167" t="s">
        <v>286</v>
      </c>
      <c r="E348" s="167" t="s">
        <v>370</v>
      </c>
      <c r="F348" s="167" t="s">
        <v>353</v>
      </c>
      <c r="G348" s="172">
        <v>1200</v>
      </c>
      <c r="H348" s="167" t="s">
        <v>251</v>
      </c>
      <c r="I348" s="167" t="s">
        <v>252</v>
      </c>
      <c r="J348" s="167" t="s">
        <v>289</v>
      </c>
      <c r="K348" s="167" t="s">
        <v>290</v>
      </c>
      <c r="L348" s="167" t="s">
        <v>289</v>
      </c>
      <c r="M348" s="167" t="s">
        <v>357</v>
      </c>
      <c r="N348" s="167" t="s">
        <v>253</v>
      </c>
      <c r="O348" s="167" t="s">
        <v>254</v>
      </c>
      <c r="P348" s="167" t="s">
        <v>259</v>
      </c>
      <c r="Q348" s="167" t="s">
        <v>263</v>
      </c>
      <c r="R348" s="167" t="s">
        <v>259</v>
      </c>
      <c r="S348" s="171"/>
      <c r="T348" s="171" t="s">
        <v>463</v>
      </c>
      <c r="U348" s="167" t="s">
        <v>284</v>
      </c>
      <c r="V348" s="171"/>
      <c r="W348" s="189">
        <v>260.82</v>
      </c>
      <c r="X348" s="195" t="s">
        <v>589</v>
      </c>
    </row>
    <row r="349" spans="1:24" ht="38.75">
      <c r="A349" s="167" t="s">
        <v>532</v>
      </c>
      <c r="B349" s="172">
        <v>5</v>
      </c>
      <c r="C349" s="167" t="s">
        <v>256</v>
      </c>
      <c r="D349" s="167" t="s">
        <v>286</v>
      </c>
      <c r="E349" s="167" t="s">
        <v>257</v>
      </c>
      <c r="F349" s="167" t="s">
        <v>353</v>
      </c>
      <c r="G349" s="172">
        <v>1200</v>
      </c>
      <c r="H349" s="167" t="s">
        <v>251</v>
      </c>
      <c r="I349" s="167" t="s">
        <v>252</v>
      </c>
      <c r="J349" s="167" t="s">
        <v>289</v>
      </c>
      <c r="K349" s="167" t="s">
        <v>290</v>
      </c>
      <c r="L349" s="167" t="s">
        <v>289</v>
      </c>
      <c r="M349" s="167" t="s">
        <v>357</v>
      </c>
      <c r="N349" s="167" t="s">
        <v>253</v>
      </c>
      <c r="O349" s="167" t="s">
        <v>254</v>
      </c>
      <c r="P349" s="167" t="s">
        <v>259</v>
      </c>
      <c r="Q349" s="167" t="s">
        <v>263</v>
      </c>
      <c r="R349" s="167" t="s">
        <v>259</v>
      </c>
      <c r="S349" s="171"/>
      <c r="T349" s="171" t="s">
        <v>463</v>
      </c>
      <c r="U349" s="167" t="s">
        <v>284</v>
      </c>
      <c r="V349" s="171"/>
      <c r="W349" s="189">
        <v>260.82</v>
      </c>
      <c r="X349" s="195" t="s">
        <v>589</v>
      </c>
    </row>
    <row r="350" spans="1:24" ht="51.65">
      <c r="A350" s="167" t="s">
        <v>532</v>
      </c>
      <c r="B350" s="172">
        <v>6</v>
      </c>
      <c r="C350" s="167" t="s">
        <v>256</v>
      </c>
      <c r="D350" s="167" t="s">
        <v>286</v>
      </c>
      <c r="E350" s="167" t="s">
        <v>533</v>
      </c>
      <c r="F350" s="167" t="s">
        <v>534</v>
      </c>
      <c r="G350" s="172">
        <v>2000</v>
      </c>
      <c r="H350" s="167" t="s">
        <v>338</v>
      </c>
      <c r="I350" s="167" t="s">
        <v>252</v>
      </c>
      <c r="J350" s="167" t="s">
        <v>289</v>
      </c>
      <c r="K350" s="167" t="s">
        <v>290</v>
      </c>
      <c r="L350" s="167" t="s">
        <v>289</v>
      </c>
      <c r="M350" s="167" t="s">
        <v>357</v>
      </c>
      <c r="N350" s="167" t="s">
        <v>253</v>
      </c>
      <c r="O350" s="167" t="s">
        <v>254</v>
      </c>
      <c r="P350" s="167" t="s">
        <v>310</v>
      </c>
      <c r="Q350" s="167" t="s">
        <v>263</v>
      </c>
      <c r="R350" s="167" t="s">
        <v>535</v>
      </c>
      <c r="S350" s="171"/>
      <c r="T350" s="171"/>
      <c r="U350" s="167" t="s">
        <v>284</v>
      </c>
      <c r="V350" s="171"/>
      <c r="W350" s="189">
        <v>300.62</v>
      </c>
      <c r="X350" s="195" t="s">
        <v>589</v>
      </c>
    </row>
    <row r="351" spans="1:24" ht="38.75">
      <c r="A351" s="167" t="s">
        <v>532</v>
      </c>
      <c r="B351" s="172">
        <v>7</v>
      </c>
      <c r="C351" s="167" t="s">
        <v>256</v>
      </c>
      <c r="D351" s="167" t="s">
        <v>337</v>
      </c>
      <c r="E351" s="167" t="s">
        <v>370</v>
      </c>
      <c r="F351" s="167" t="s">
        <v>348</v>
      </c>
      <c r="G351" s="167" t="s">
        <v>253</v>
      </c>
      <c r="H351" s="167" t="s">
        <v>251</v>
      </c>
      <c r="I351" s="167" t="s">
        <v>255</v>
      </c>
      <c r="J351" s="167" t="s">
        <v>289</v>
      </c>
      <c r="K351" s="167" t="s">
        <v>290</v>
      </c>
      <c r="L351" s="167" t="s">
        <v>289</v>
      </c>
      <c r="M351" s="167" t="s">
        <v>357</v>
      </c>
      <c r="N351" s="167" t="s">
        <v>253</v>
      </c>
      <c r="O351" s="167" t="s">
        <v>254</v>
      </c>
      <c r="P351" s="167" t="s">
        <v>259</v>
      </c>
      <c r="Q351" s="167" t="s">
        <v>263</v>
      </c>
      <c r="R351" s="167" t="s">
        <v>259</v>
      </c>
      <c r="S351" s="171"/>
      <c r="T351" s="171" t="s">
        <v>463</v>
      </c>
      <c r="U351" s="167" t="s">
        <v>284</v>
      </c>
      <c r="V351" s="171"/>
      <c r="W351" s="189">
        <v>242.46</v>
      </c>
      <c r="X351" s="195" t="s">
        <v>589</v>
      </c>
    </row>
    <row r="352" spans="1:24" ht="77.45">
      <c r="A352" s="167" t="s">
        <v>532</v>
      </c>
      <c r="B352" s="172">
        <v>8</v>
      </c>
      <c r="C352" s="167" t="s">
        <v>256</v>
      </c>
      <c r="D352" s="167" t="s">
        <v>536</v>
      </c>
      <c r="E352" s="167" t="s">
        <v>537</v>
      </c>
      <c r="F352" s="167" t="s">
        <v>538</v>
      </c>
      <c r="G352" s="167" t="s">
        <v>253</v>
      </c>
      <c r="H352" s="167" t="s">
        <v>338</v>
      </c>
      <c r="I352" s="167" t="s">
        <v>252</v>
      </c>
      <c r="J352" s="167" t="s">
        <v>289</v>
      </c>
      <c r="K352" s="167" t="s">
        <v>290</v>
      </c>
      <c r="L352" s="167" t="s">
        <v>289</v>
      </c>
      <c r="M352" s="167" t="s">
        <v>357</v>
      </c>
      <c r="N352" s="167" t="s">
        <v>253</v>
      </c>
      <c r="O352" s="167" t="s">
        <v>254</v>
      </c>
      <c r="P352" s="167" t="s">
        <v>352</v>
      </c>
      <c r="Q352" s="171" t="s">
        <v>539</v>
      </c>
      <c r="R352" s="167" t="s">
        <v>540</v>
      </c>
      <c r="S352" s="171"/>
      <c r="T352" s="167" t="s">
        <v>294</v>
      </c>
      <c r="U352" s="167" t="s">
        <v>284</v>
      </c>
      <c r="V352" s="171"/>
      <c r="W352" s="189">
        <v>297.08</v>
      </c>
      <c r="X352" s="195" t="s">
        <v>575</v>
      </c>
    </row>
    <row r="353" spans="1:24" ht="38.75">
      <c r="A353" s="167" t="s">
        <v>532</v>
      </c>
      <c r="B353" s="172">
        <v>9</v>
      </c>
      <c r="C353" s="167" t="s">
        <v>256</v>
      </c>
      <c r="D353" s="167" t="s">
        <v>337</v>
      </c>
      <c r="E353" s="167" t="s">
        <v>541</v>
      </c>
      <c r="F353" s="167" t="s">
        <v>542</v>
      </c>
      <c r="G353" s="167" t="s">
        <v>443</v>
      </c>
      <c r="H353" s="167" t="s">
        <v>251</v>
      </c>
      <c r="I353" s="167" t="s">
        <v>255</v>
      </c>
      <c r="J353" s="167" t="s">
        <v>289</v>
      </c>
      <c r="K353" s="167" t="s">
        <v>290</v>
      </c>
      <c r="L353" s="167" t="s">
        <v>289</v>
      </c>
      <c r="M353" s="167" t="s">
        <v>248</v>
      </c>
      <c r="N353" s="167" t="s">
        <v>253</v>
      </c>
      <c r="O353" s="171" t="s">
        <v>543</v>
      </c>
      <c r="P353" s="167" t="s">
        <v>352</v>
      </c>
      <c r="Q353" s="167" t="s">
        <v>544</v>
      </c>
      <c r="R353" s="167" t="s">
        <v>259</v>
      </c>
      <c r="S353" s="171"/>
      <c r="T353" s="171" t="s">
        <v>358</v>
      </c>
      <c r="U353" s="167" t="s">
        <v>284</v>
      </c>
      <c r="V353" s="171"/>
      <c r="W353" s="189">
        <v>0</v>
      </c>
      <c r="X353" s="196" t="s">
        <v>582</v>
      </c>
    </row>
    <row r="354" spans="1:24" ht="38.75">
      <c r="A354" s="167" t="s">
        <v>532</v>
      </c>
      <c r="B354" s="172">
        <v>12</v>
      </c>
      <c r="C354" s="167" t="s">
        <v>256</v>
      </c>
      <c r="D354" s="167" t="s">
        <v>286</v>
      </c>
      <c r="E354" s="167" t="s">
        <v>367</v>
      </c>
      <c r="F354" s="167" t="s">
        <v>353</v>
      </c>
      <c r="G354" s="172">
        <v>1200</v>
      </c>
      <c r="H354" s="167" t="s">
        <v>251</v>
      </c>
      <c r="I354" s="167" t="s">
        <v>252</v>
      </c>
      <c r="J354" s="167" t="s">
        <v>289</v>
      </c>
      <c r="K354" s="167" t="s">
        <v>290</v>
      </c>
      <c r="L354" s="167" t="s">
        <v>289</v>
      </c>
      <c r="M354" s="167" t="s">
        <v>357</v>
      </c>
      <c r="N354" s="167" t="s">
        <v>253</v>
      </c>
      <c r="O354" s="167" t="s">
        <v>254</v>
      </c>
      <c r="P354" s="167" t="s">
        <v>259</v>
      </c>
      <c r="Q354" s="167" t="s">
        <v>263</v>
      </c>
      <c r="R354" s="167" t="s">
        <v>259</v>
      </c>
      <c r="S354" s="171"/>
      <c r="T354" s="171" t="s">
        <v>463</v>
      </c>
      <c r="U354" s="167" t="s">
        <v>284</v>
      </c>
      <c r="V354" s="171"/>
      <c r="W354" s="189">
        <v>260.82</v>
      </c>
      <c r="X354" s="195" t="s">
        <v>589</v>
      </c>
    </row>
    <row r="355" spans="1:24" ht="38.75">
      <c r="A355" s="167" t="s">
        <v>532</v>
      </c>
      <c r="B355" s="172">
        <v>13</v>
      </c>
      <c r="C355" s="167" t="s">
        <v>256</v>
      </c>
      <c r="D355" s="167" t="s">
        <v>286</v>
      </c>
      <c r="E355" s="167" t="s">
        <v>367</v>
      </c>
      <c r="F355" s="167" t="s">
        <v>545</v>
      </c>
      <c r="G355" s="167" t="s">
        <v>443</v>
      </c>
      <c r="H355" s="167" t="s">
        <v>251</v>
      </c>
      <c r="I355" s="167" t="s">
        <v>252</v>
      </c>
      <c r="J355" s="167" t="s">
        <v>289</v>
      </c>
      <c r="K355" s="167" t="s">
        <v>290</v>
      </c>
      <c r="L355" s="167" t="s">
        <v>289</v>
      </c>
      <c r="M355" s="167" t="s">
        <v>248</v>
      </c>
      <c r="N355" s="167" t="s">
        <v>253</v>
      </c>
      <c r="O355" s="171" t="s">
        <v>543</v>
      </c>
      <c r="P355" s="167" t="s">
        <v>352</v>
      </c>
      <c r="Q355" s="167" t="s">
        <v>263</v>
      </c>
      <c r="R355" s="167" t="s">
        <v>259</v>
      </c>
      <c r="S355" s="171"/>
      <c r="T355" s="171" t="s">
        <v>358</v>
      </c>
      <c r="U355" s="167" t="s">
        <v>284</v>
      </c>
      <c r="V355" s="171"/>
      <c r="W355" s="189">
        <v>0</v>
      </c>
      <c r="X355" s="196" t="s">
        <v>582</v>
      </c>
    </row>
    <row r="356" spans="1:24" ht="38.75">
      <c r="A356" s="167" t="s">
        <v>532</v>
      </c>
      <c r="B356" s="172">
        <v>14</v>
      </c>
      <c r="C356" s="167" t="s">
        <v>256</v>
      </c>
      <c r="D356" s="167" t="s">
        <v>286</v>
      </c>
      <c r="E356" s="167" t="s">
        <v>367</v>
      </c>
      <c r="F356" s="167" t="s">
        <v>353</v>
      </c>
      <c r="G356" s="172">
        <v>1200</v>
      </c>
      <c r="H356" s="167" t="s">
        <v>251</v>
      </c>
      <c r="I356" s="167" t="s">
        <v>252</v>
      </c>
      <c r="J356" s="167" t="s">
        <v>289</v>
      </c>
      <c r="K356" s="167" t="s">
        <v>290</v>
      </c>
      <c r="L356" s="167" t="s">
        <v>289</v>
      </c>
      <c r="M356" s="167" t="s">
        <v>357</v>
      </c>
      <c r="N356" s="167" t="s">
        <v>253</v>
      </c>
      <c r="O356" s="167" t="s">
        <v>254</v>
      </c>
      <c r="P356" s="167" t="s">
        <v>259</v>
      </c>
      <c r="Q356" s="167" t="s">
        <v>263</v>
      </c>
      <c r="R356" s="167" t="s">
        <v>259</v>
      </c>
      <c r="S356" s="171"/>
      <c r="T356" s="171" t="s">
        <v>463</v>
      </c>
      <c r="U356" s="167" t="s">
        <v>284</v>
      </c>
      <c r="V356" s="171"/>
      <c r="W356" s="189">
        <v>260.82</v>
      </c>
      <c r="X356" s="195" t="s">
        <v>589</v>
      </c>
    </row>
    <row r="357" spans="1:24" ht="38.75">
      <c r="A357" s="167" t="s">
        <v>532</v>
      </c>
      <c r="B357" s="172">
        <v>15</v>
      </c>
      <c r="C357" s="167" t="s">
        <v>256</v>
      </c>
      <c r="D357" s="167" t="s">
        <v>286</v>
      </c>
      <c r="E357" s="167" t="s">
        <v>367</v>
      </c>
      <c r="F357" s="167" t="s">
        <v>353</v>
      </c>
      <c r="G357" s="172">
        <v>1200</v>
      </c>
      <c r="H357" s="167" t="s">
        <v>251</v>
      </c>
      <c r="I357" s="167" t="s">
        <v>252</v>
      </c>
      <c r="J357" s="167" t="s">
        <v>289</v>
      </c>
      <c r="K357" s="167" t="s">
        <v>290</v>
      </c>
      <c r="L357" s="167" t="s">
        <v>289</v>
      </c>
      <c r="M357" s="167" t="s">
        <v>357</v>
      </c>
      <c r="N357" s="167" t="s">
        <v>253</v>
      </c>
      <c r="O357" s="167" t="s">
        <v>254</v>
      </c>
      <c r="P357" s="167" t="s">
        <v>259</v>
      </c>
      <c r="Q357" s="167" t="s">
        <v>263</v>
      </c>
      <c r="R357" s="167" t="s">
        <v>259</v>
      </c>
      <c r="S357" s="171"/>
      <c r="T357" s="171" t="s">
        <v>463</v>
      </c>
      <c r="U357" s="167" t="s">
        <v>284</v>
      </c>
      <c r="V357" s="171"/>
      <c r="W357" s="189">
        <v>260.82</v>
      </c>
      <c r="X357" s="195" t="s">
        <v>589</v>
      </c>
    </row>
    <row r="358" spans="1:24" ht="51.65">
      <c r="A358" s="167" t="s">
        <v>532</v>
      </c>
      <c r="B358" s="172">
        <v>16</v>
      </c>
      <c r="C358" s="167" t="s">
        <v>256</v>
      </c>
      <c r="D358" s="167" t="s">
        <v>546</v>
      </c>
      <c r="E358" s="167" t="s">
        <v>414</v>
      </c>
      <c r="F358" s="167" t="s">
        <v>288</v>
      </c>
      <c r="G358" s="172">
        <v>825</v>
      </c>
      <c r="H358" s="167" t="s">
        <v>251</v>
      </c>
      <c r="I358" s="167" t="s">
        <v>255</v>
      </c>
      <c r="J358" s="167" t="s">
        <v>547</v>
      </c>
      <c r="K358" s="167" t="s">
        <v>259</v>
      </c>
      <c r="L358" s="167" t="s">
        <v>548</v>
      </c>
      <c r="M358" s="167" t="s">
        <v>549</v>
      </c>
      <c r="N358" s="167" t="s">
        <v>253</v>
      </c>
      <c r="O358" s="167" t="s">
        <v>259</v>
      </c>
      <c r="P358" s="167" t="s">
        <v>425</v>
      </c>
      <c r="Q358" s="167" t="s">
        <v>344</v>
      </c>
      <c r="R358" s="167" t="s">
        <v>259</v>
      </c>
      <c r="S358" s="171"/>
      <c r="T358" s="167" t="s">
        <v>550</v>
      </c>
      <c r="U358" s="167" t="s">
        <v>311</v>
      </c>
      <c r="V358" s="171"/>
      <c r="W358" s="189">
        <v>0</v>
      </c>
      <c r="X358" s="196" t="s">
        <v>603</v>
      </c>
    </row>
    <row r="359" spans="1:24" ht="51.65">
      <c r="A359" s="167" t="s">
        <v>532</v>
      </c>
      <c r="B359" s="172">
        <v>17</v>
      </c>
      <c r="C359" s="167" t="s">
        <v>256</v>
      </c>
      <c r="D359" s="167" t="s">
        <v>546</v>
      </c>
      <c r="E359" s="167" t="s">
        <v>414</v>
      </c>
      <c r="F359" s="167" t="s">
        <v>288</v>
      </c>
      <c r="G359" s="172">
        <v>825</v>
      </c>
      <c r="H359" s="167" t="s">
        <v>251</v>
      </c>
      <c r="I359" s="167" t="s">
        <v>255</v>
      </c>
      <c r="J359" s="167" t="s">
        <v>547</v>
      </c>
      <c r="K359" s="167" t="s">
        <v>259</v>
      </c>
      <c r="L359" s="167" t="s">
        <v>548</v>
      </c>
      <c r="M359" s="167" t="s">
        <v>549</v>
      </c>
      <c r="N359" s="167" t="s">
        <v>253</v>
      </c>
      <c r="O359" s="167" t="s">
        <v>259</v>
      </c>
      <c r="P359" s="167" t="s">
        <v>425</v>
      </c>
      <c r="Q359" s="167" t="s">
        <v>344</v>
      </c>
      <c r="R359" s="167" t="s">
        <v>259</v>
      </c>
      <c r="S359" s="171"/>
      <c r="T359" s="167" t="s">
        <v>550</v>
      </c>
      <c r="U359" s="167" t="s">
        <v>311</v>
      </c>
      <c r="V359" s="171"/>
      <c r="W359" s="189">
        <v>0</v>
      </c>
      <c r="X359" s="196" t="s">
        <v>603</v>
      </c>
    </row>
    <row r="360" spans="1:24" ht="51.65">
      <c r="A360" s="167" t="s">
        <v>532</v>
      </c>
      <c r="B360" s="172">
        <v>18</v>
      </c>
      <c r="C360" s="167" t="s">
        <v>256</v>
      </c>
      <c r="D360" s="167" t="s">
        <v>546</v>
      </c>
      <c r="E360" s="167" t="s">
        <v>414</v>
      </c>
      <c r="F360" s="167" t="s">
        <v>288</v>
      </c>
      <c r="G360" s="172">
        <v>825</v>
      </c>
      <c r="H360" s="167" t="s">
        <v>251</v>
      </c>
      <c r="I360" s="167" t="s">
        <v>255</v>
      </c>
      <c r="J360" s="167" t="s">
        <v>547</v>
      </c>
      <c r="K360" s="167" t="s">
        <v>259</v>
      </c>
      <c r="L360" s="167" t="s">
        <v>548</v>
      </c>
      <c r="M360" s="167" t="s">
        <v>549</v>
      </c>
      <c r="N360" s="167" t="s">
        <v>253</v>
      </c>
      <c r="O360" s="167" t="s">
        <v>259</v>
      </c>
      <c r="P360" s="167" t="s">
        <v>425</v>
      </c>
      <c r="Q360" s="167" t="s">
        <v>344</v>
      </c>
      <c r="R360" s="167" t="s">
        <v>259</v>
      </c>
      <c r="S360" s="171"/>
      <c r="T360" s="167" t="s">
        <v>550</v>
      </c>
      <c r="U360" s="167" t="s">
        <v>311</v>
      </c>
      <c r="V360" s="171"/>
      <c r="W360" s="189">
        <v>0</v>
      </c>
      <c r="X360" s="196" t="s">
        <v>603</v>
      </c>
    </row>
    <row r="361" spans="1:24" ht="51.65">
      <c r="A361" s="167" t="s">
        <v>532</v>
      </c>
      <c r="B361" s="172">
        <v>19</v>
      </c>
      <c r="C361" s="167" t="s">
        <v>256</v>
      </c>
      <c r="D361" s="167" t="s">
        <v>546</v>
      </c>
      <c r="E361" s="167" t="s">
        <v>414</v>
      </c>
      <c r="F361" s="167" t="s">
        <v>288</v>
      </c>
      <c r="G361" s="172">
        <v>825</v>
      </c>
      <c r="H361" s="167" t="s">
        <v>251</v>
      </c>
      <c r="I361" s="167" t="s">
        <v>255</v>
      </c>
      <c r="J361" s="167" t="s">
        <v>547</v>
      </c>
      <c r="K361" s="167" t="s">
        <v>259</v>
      </c>
      <c r="L361" s="167" t="s">
        <v>548</v>
      </c>
      <c r="M361" s="167" t="s">
        <v>549</v>
      </c>
      <c r="N361" s="167" t="s">
        <v>253</v>
      </c>
      <c r="O361" s="167" t="s">
        <v>259</v>
      </c>
      <c r="P361" s="167" t="s">
        <v>425</v>
      </c>
      <c r="Q361" s="167" t="s">
        <v>344</v>
      </c>
      <c r="R361" s="167" t="s">
        <v>259</v>
      </c>
      <c r="S361" s="171"/>
      <c r="T361" s="167" t="s">
        <v>550</v>
      </c>
      <c r="U361" s="167" t="s">
        <v>311</v>
      </c>
      <c r="V361" s="171"/>
      <c r="W361" s="189">
        <v>0</v>
      </c>
      <c r="X361" s="196" t="s">
        <v>603</v>
      </c>
    </row>
    <row r="362" spans="1:24" ht="51.65">
      <c r="A362" s="167" t="s">
        <v>532</v>
      </c>
      <c r="B362" s="172">
        <v>20</v>
      </c>
      <c r="C362" s="167" t="s">
        <v>256</v>
      </c>
      <c r="D362" s="167" t="s">
        <v>546</v>
      </c>
      <c r="E362" s="167" t="s">
        <v>414</v>
      </c>
      <c r="F362" s="167" t="s">
        <v>288</v>
      </c>
      <c r="G362" s="172">
        <v>825</v>
      </c>
      <c r="H362" s="167" t="s">
        <v>251</v>
      </c>
      <c r="I362" s="167" t="s">
        <v>255</v>
      </c>
      <c r="J362" s="167" t="s">
        <v>547</v>
      </c>
      <c r="K362" s="167" t="s">
        <v>259</v>
      </c>
      <c r="L362" s="167" t="s">
        <v>548</v>
      </c>
      <c r="M362" s="167" t="s">
        <v>549</v>
      </c>
      <c r="N362" s="167" t="s">
        <v>253</v>
      </c>
      <c r="O362" s="167" t="s">
        <v>259</v>
      </c>
      <c r="P362" s="167" t="s">
        <v>425</v>
      </c>
      <c r="Q362" s="167" t="s">
        <v>344</v>
      </c>
      <c r="R362" s="167" t="s">
        <v>259</v>
      </c>
      <c r="S362" s="171"/>
      <c r="T362" s="167" t="s">
        <v>550</v>
      </c>
      <c r="U362" s="167" t="s">
        <v>311</v>
      </c>
      <c r="V362" s="171"/>
      <c r="W362" s="189">
        <v>0</v>
      </c>
      <c r="X362" s="196" t="s">
        <v>603</v>
      </c>
    </row>
    <row r="363" spans="1:24" ht="51.65">
      <c r="A363" s="167" t="s">
        <v>532</v>
      </c>
      <c r="B363" s="172">
        <v>21</v>
      </c>
      <c r="C363" s="167" t="s">
        <v>256</v>
      </c>
      <c r="D363" s="167" t="s">
        <v>546</v>
      </c>
      <c r="E363" s="167" t="s">
        <v>414</v>
      </c>
      <c r="F363" s="167" t="s">
        <v>288</v>
      </c>
      <c r="G363" s="172">
        <v>825</v>
      </c>
      <c r="H363" s="167" t="s">
        <v>251</v>
      </c>
      <c r="I363" s="167" t="s">
        <v>255</v>
      </c>
      <c r="J363" s="167" t="s">
        <v>547</v>
      </c>
      <c r="K363" s="167" t="s">
        <v>259</v>
      </c>
      <c r="L363" s="167" t="s">
        <v>548</v>
      </c>
      <c r="M363" s="167" t="s">
        <v>549</v>
      </c>
      <c r="N363" s="167" t="s">
        <v>253</v>
      </c>
      <c r="O363" s="167" t="s">
        <v>259</v>
      </c>
      <c r="P363" s="167" t="s">
        <v>425</v>
      </c>
      <c r="Q363" s="167" t="s">
        <v>344</v>
      </c>
      <c r="R363" s="167" t="s">
        <v>259</v>
      </c>
      <c r="S363" s="171"/>
      <c r="T363" s="167" t="s">
        <v>550</v>
      </c>
      <c r="U363" s="167" t="s">
        <v>311</v>
      </c>
      <c r="V363" s="171"/>
      <c r="W363" s="189">
        <v>0</v>
      </c>
      <c r="X363" s="196" t="s">
        <v>603</v>
      </c>
    </row>
    <row r="364" spans="1:24" ht="38.75">
      <c r="A364" s="167" t="s">
        <v>532</v>
      </c>
      <c r="B364" s="172">
        <v>22</v>
      </c>
      <c r="C364" s="167" t="s">
        <v>256</v>
      </c>
      <c r="D364" s="167" t="s">
        <v>337</v>
      </c>
      <c r="E364" s="167" t="s">
        <v>370</v>
      </c>
      <c r="F364" s="167" t="s">
        <v>334</v>
      </c>
      <c r="G364" s="172">
        <v>825</v>
      </c>
      <c r="H364" s="167" t="s">
        <v>251</v>
      </c>
      <c r="I364" s="167" t="s">
        <v>255</v>
      </c>
      <c r="J364" s="167" t="s">
        <v>289</v>
      </c>
      <c r="K364" s="167" t="s">
        <v>290</v>
      </c>
      <c r="L364" s="167" t="s">
        <v>289</v>
      </c>
      <c r="M364" s="167" t="s">
        <v>551</v>
      </c>
      <c r="N364" s="167" t="s">
        <v>253</v>
      </c>
      <c r="O364" s="167" t="s">
        <v>259</v>
      </c>
      <c r="P364" s="167" t="s">
        <v>310</v>
      </c>
      <c r="Q364" s="167" t="s">
        <v>552</v>
      </c>
      <c r="R364" s="167" t="s">
        <v>259</v>
      </c>
      <c r="S364" s="171"/>
      <c r="T364" s="171" t="s">
        <v>358</v>
      </c>
      <c r="U364" s="167" t="s">
        <v>311</v>
      </c>
      <c r="V364" s="171"/>
      <c r="W364" s="189">
        <v>174.09</v>
      </c>
      <c r="X364" s="195" t="s">
        <v>584</v>
      </c>
    </row>
    <row r="365" spans="1:24" ht="38.75">
      <c r="A365" s="167" t="s">
        <v>532</v>
      </c>
      <c r="B365" s="172">
        <v>30</v>
      </c>
      <c r="C365" s="167" t="s">
        <v>256</v>
      </c>
      <c r="D365" s="167" t="s">
        <v>286</v>
      </c>
      <c r="E365" s="167" t="s">
        <v>257</v>
      </c>
      <c r="F365" s="167" t="s">
        <v>353</v>
      </c>
      <c r="G365" s="172">
        <v>1200</v>
      </c>
      <c r="H365" s="167" t="s">
        <v>251</v>
      </c>
      <c r="I365" s="167" t="s">
        <v>252</v>
      </c>
      <c r="J365" s="167" t="s">
        <v>289</v>
      </c>
      <c r="K365" s="167" t="s">
        <v>290</v>
      </c>
      <c r="L365" s="167" t="s">
        <v>289</v>
      </c>
      <c r="M365" s="167" t="s">
        <v>357</v>
      </c>
      <c r="N365" s="167" t="s">
        <v>253</v>
      </c>
      <c r="O365" s="167" t="s">
        <v>254</v>
      </c>
      <c r="P365" s="167" t="s">
        <v>259</v>
      </c>
      <c r="Q365" s="167" t="s">
        <v>263</v>
      </c>
      <c r="R365" s="167" t="s">
        <v>259</v>
      </c>
      <c r="S365" s="171"/>
      <c r="T365" s="171" t="s">
        <v>463</v>
      </c>
      <c r="U365" s="167" t="s">
        <v>284</v>
      </c>
      <c r="V365" s="171"/>
      <c r="W365" s="189">
        <v>260.82</v>
      </c>
      <c r="X365" s="195" t="s">
        <v>589</v>
      </c>
    </row>
    <row r="366" spans="1:24" ht="38.75">
      <c r="A366" s="167" t="s">
        <v>532</v>
      </c>
      <c r="B366" s="172">
        <v>31</v>
      </c>
      <c r="C366" s="167" t="s">
        <v>256</v>
      </c>
      <c r="D366" s="167" t="s">
        <v>337</v>
      </c>
      <c r="E366" s="167" t="s">
        <v>533</v>
      </c>
      <c r="F366" s="167" t="s">
        <v>334</v>
      </c>
      <c r="G366" s="172">
        <v>825</v>
      </c>
      <c r="H366" s="167" t="s">
        <v>251</v>
      </c>
      <c r="I366" s="167" t="s">
        <v>255</v>
      </c>
      <c r="J366" s="167" t="s">
        <v>289</v>
      </c>
      <c r="K366" s="167" t="s">
        <v>290</v>
      </c>
      <c r="L366" s="167" t="s">
        <v>289</v>
      </c>
      <c r="M366" s="167" t="s">
        <v>357</v>
      </c>
      <c r="N366" s="167" t="s">
        <v>253</v>
      </c>
      <c r="O366" s="167" t="s">
        <v>254</v>
      </c>
      <c r="P366" s="167" t="s">
        <v>352</v>
      </c>
      <c r="Q366" s="167" t="s">
        <v>263</v>
      </c>
      <c r="R366" s="167" t="s">
        <v>259</v>
      </c>
      <c r="S366" s="171"/>
      <c r="T366" s="167" t="s">
        <v>294</v>
      </c>
      <c r="U366" s="167" t="s">
        <v>284</v>
      </c>
      <c r="V366" s="171"/>
      <c r="W366" s="189">
        <v>258.85000000000002</v>
      </c>
      <c r="X366" s="195" t="s">
        <v>589</v>
      </c>
    </row>
    <row r="367" spans="1:24" ht="51.65">
      <c r="A367" s="167" t="s">
        <v>532</v>
      </c>
      <c r="B367" s="172">
        <v>32</v>
      </c>
      <c r="C367" s="167" t="s">
        <v>256</v>
      </c>
      <c r="D367" s="167" t="s">
        <v>337</v>
      </c>
      <c r="E367" s="167" t="s">
        <v>287</v>
      </c>
      <c r="F367" s="167" t="s">
        <v>334</v>
      </c>
      <c r="G367" s="172">
        <v>825</v>
      </c>
      <c r="H367" s="167" t="s">
        <v>251</v>
      </c>
      <c r="I367" s="167" t="s">
        <v>255</v>
      </c>
      <c r="J367" s="167" t="s">
        <v>289</v>
      </c>
      <c r="K367" s="167" t="s">
        <v>290</v>
      </c>
      <c r="L367" s="167" t="s">
        <v>289</v>
      </c>
      <c r="M367" s="167" t="s">
        <v>253</v>
      </c>
      <c r="N367" s="167" t="s">
        <v>253</v>
      </c>
      <c r="O367" s="167" t="s">
        <v>254</v>
      </c>
      <c r="P367" s="167" t="s">
        <v>352</v>
      </c>
      <c r="Q367" s="170" t="s">
        <v>341</v>
      </c>
      <c r="R367" s="167" t="s">
        <v>342</v>
      </c>
      <c r="S367" s="171"/>
      <c r="T367" s="167" t="s">
        <v>294</v>
      </c>
      <c r="U367" s="167" t="s">
        <v>284</v>
      </c>
      <c r="V367" s="171"/>
      <c r="W367" s="189">
        <v>273.31</v>
      </c>
      <c r="X367" s="195" t="s">
        <v>590</v>
      </c>
    </row>
    <row r="368" spans="1:24" ht="38.75">
      <c r="A368" s="167" t="s">
        <v>532</v>
      </c>
      <c r="B368" s="172">
        <v>33</v>
      </c>
      <c r="C368" s="167" t="s">
        <v>256</v>
      </c>
      <c r="D368" s="167" t="s">
        <v>337</v>
      </c>
      <c r="E368" s="167" t="s">
        <v>287</v>
      </c>
      <c r="F368" s="167" t="s">
        <v>334</v>
      </c>
      <c r="G368" s="172">
        <v>825</v>
      </c>
      <c r="H368" s="167" t="s">
        <v>251</v>
      </c>
      <c r="I368" s="167" t="s">
        <v>255</v>
      </c>
      <c r="J368" s="167" t="s">
        <v>289</v>
      </c>
      <c r="K368" s="167" t="s">
        <v>290</v>
      </c>
      <c r="L368" s="167" t="s">
        <v>289</v>
      </c>
      <c r="M368" s="167" t="s">
        <v>253</v>
      </c>
      <c r="N368" s="167" t="s">
        <v>253</v>
      </c>
      <c r="O368" s="167" t="s">
        <v>254</v>
      </c>
      <c r="P368" s="167" t="s">
        <v>352</v>
      </c>
      <c r="Q368" s="167" t="s">
        <v>263</v>
      </c>
      <c r="R368" s="167" t="s">
        <v>259</v>
      </c>
      <c r="S368" s="171"/>
      <c r="T368" s="171" t="s">
        <v>358</v>
      </c>
      <c r="U368" s="167" t="s">
        <v>284</v>
      </c>
      <c r="V368" s="171"/>
      <c r="W368" s="189">
        <v>273.31</v>
      </c>
      <c r="X368" s="195" t="s">
        <v>590</v>
      </c>
    </row>
    <row r="369" spans="1:24" ht="38.75">
      <c r="A369" s="167" t="s">
        <v>532</v>
      </c>
      <c r="B369" s="172">
        <v>34</v>
      </c>
      <c r="C369" s="167" t="s">
        <v>256</v>
      </c>
      <c r="D369" s="167" t="s">
        <v>337</v>
      </c>
      <c r="E369" s="167" t="s">
        <v>287</v>
      </c>
      <c r="F369" s="167" t="s">
        <v>334</v>
      </c>
      <c r="G369" s="172">
        <v>825</v>
      </c>
      <c r="H369" s="167" t="s">
        <v>251</v>
      </c>
      <c r="I369" s="167" t="s">
        <v>255</v>
      </c>
      <c r="J369" s="167" t="s">
        <v>289</v>
      </c>
      <c r="K369" s="167" t="s">
        <v>290</v>
      </c>
      <c r="L369" s="167" t="s">
        <v>289</v>
      </c>
      <c r="M369" s="167" t="s">
        <v>253</v>
      </c>
      <c r="N369" s="167" t="s">
        <v>253</v>
      </c>
      <c r="O369" s="167" t="s">
        <v>254</v>
      </c>
      <c r="P369" s="167" t="s">
        <v>352</v>
      </c>
      <c r="Q369" s="167" t="s">
        <v>263</v>
      </c>
      <c r="R369" s="167" t="s">
        <v>259</v>
      </c>
      <c r="S369" s="171"/>
      <c r="T369" s="171" t="s">
        <v>358</v>
      </c>
      <c r="U369" s="167" t="s">
        <v>284</v>
      </c>
      <c r="V369" s="171"/>
      <c r="W369" s="189">
        <v>273.31</v>
      </c>
      <c r="X369" s="195" t="s">
        <v>590</v>
      </c>
    </row>
    <row r="370" spans="1:24" ht="51.65">
      <c r="A370" s="167" t="s">
        <v>532</v>
      </c>
      <c r="B370" s="172">
        <v>35</v>
      </c>
      <c r="C370" s="167" t="s">
        <v>256</v>
      </c>
      <c r="D370" s="167" t="s">
        <v>337</v>
      </c>
      <c r="E370" s="167" t="s">
        <v>553</v>
      </c>
      <c r="F370" s="167" t="s">
        <v>334</v>
      </c>
      <c r="G370" s="172">
        <v>825</v>
      </c>
      <c r="H370" s="167" t="s">
        <v>251</v>
      </c>
      <c r="I370" s="167" t="s">
        <v>255</v>
      </c>
      <c r="J370" s="167" t="s">
        <v>339</v>
      </c>
      <c r="K370" s="167" t="s">
        <v>290</v>
      </c>
      <c r="L370" s="167" t="s">
        <v>339</v>
      </c>
      <c r="M370" s="167" t="s">
        <v>554</v>
      </c>
      <c r="N370" s="167" t="s">
        <v>253</v>
      </c>
      <c r="O370" s="167" t="s">
        <v>254</v>
      </c>
      <c r="P370" s="167" t="s">
        <v>310</v>
      </c>
      <c r="Q370" s="170" t="s">
        <v>341</v>
      </c>
      <c r="R370" s="171" t="s">
        <v>555</v>
      </c>
      <c r="S370" s="171"/>
      <c r="T370" s="167" t="s">
        <v>294</v>
      </c>
      <c r="U370" s="167" t="s">
        <v>311</v>
      </c>
      <c r="V370" s="171"/>
      <c r="W370" s="189">
        <v>273.31</v>
      </c>
      <c r="X370" s="195" t="s">
        <v>583</v>
      </c>
    </row>
    <row r="371" spans="1:24" ht="38.75">
      <c r="A371" s="167" t="s">
        <v>532</v>
      </c>
      <c r="B371" s="172">
        <v>36</v>
      </c>
      <c r="C371" s="167" t="s">
        <v>256</v>
      </c>
      <c r="D371" s="167" t="s">
        <v>337</v>
      </c>
      <c r="E371" s="167" t="s">
        <v>553</v>
      </c>
      <c r="F371" s="167" t="s">
        <v>334</v>
      </c>
      <c r="G371" s="172">
        <v>825</v>
      </c>
      <c r="H371" s="167" t="s">
        <v>251</v>
      </c>
      <c r="I371" s="167" t="s">
        <v>255</v>
      </c>
      <c r="J371" s="167" t="s">
        <v>339</v>
      </c>
      <c r="K371" s="167" t="s">
        <v>290</v>
      </c>
      <c r="L371" s="167" t="s">
        <v>339</v>
      </c>
      <c r="M371" s="167" t="s">
        <v>253</v>
      </c>
      <c r="N371" s="167" t="s">
        <v>253</v>
      </c>
      <c r="O371" s="167" t="s">
        <v>254</v>
      </c>
      <c r="P371" s="167" t="s">
        <v>352</v>
      </c>
      <c r="Q371" s="167" t="s">
        <v>263</v>
      </c>
      <c r="R371" s="167" t="s">
        <v>259</v>
      </c>
      <c r="S371" s="171"/>
      <c r="T371" s="171" t="s">
        <v>358</v>
      </c>
      <c r="U371" s="167" t="s">
        <v>311</v>
      </c>
      <c r="V371" s="171"/>
      <c r="W371" s="189">
        <v>273.31</v>
      </c>
      <c r="X371" s="195" t="s">
        <v>590</v>
      </c>
    </row>
    <row r="372" spans="1:24" ht="51.65">
      <c r="A372" s="167" t="s">
        <v>532</v>
      </c>
      <c r="B372" s="172">
        <v>37</v>
      </c>
      <c r="C372" s="167" t="s">
        <v>256</v>
      </c>
      <c r="D372" s="167" t="s">
        <v>337</v>
      </c>
      <c r="E372" s="167" t="s">
        <v>359</v>
      </c>
      <c r="F372" s="167" t="s">
        <v>334</v>
      </c>
      <c r="G372" s="172">
        <v>825</v>
      </c>
      <c r="H372" s="167" t="s">
        <v>251</v>
      </c>
      <c r="I372" s="167" t="s">
        <v>255</v>
      </c>
      <c r="J372" s="167" t="s">
        <v>289</v>
      </c>
      <c r="K372" s="167" t="s">
        <v>290</v>
      </c>
      <c r="L372" s="167" t="s">
        <v>289</v>
      </c>
      <c r="M372" s="167" t="s">
        <v>253</v>
      </c>
      <c r="N372" s="167" t="s">
        <v>253</v>
      </c>
      <c r="O372" s="167" t="s">
        <v>254</v>
      </c>
      <c r="P372" s="167" t="s">
        <v>352</v>
      </c>
      <c r="Q372" s="170" t="s">
        <v>341</v>
      </c>
      <c r="R372" s="167" t="s">
        <v>342</v>
      </c>
      <c r="S372" s="171"/>
      <c r="T372" s="167" t="s">
        <v>294</v>
      </c>
      <c r="U372" s="167" t="s">
        <v>284</v>
      </c>
      <c r="V372" s="171"/>
      <c r="W372" s="189">
        <v>273.31</v>
      </c>
      <c r="X372" s="195" t="s">
        <v>590</v>
      </c>
    </row>
    <row r="373" spans="1:24" ht="38.75">
      <c r="A373" s="167" t="s">
        <v>532</v>
      </c>
      <c r="B373" s="172">
        <v>38</v>
      </c>
      <c r="C373" s="167" t="s">
        <v>256</v>
      </c>
      <c r="D373" s="167" t="s">
        <v>286</v>
      </c>
      <c r="E373" s="167" t="s">
        <v>367</v>
      </c>
      <c r="F373" s="167" t="s">
        <v>371</v>
      </c>
      <c r="G373" s="172">
        <v>1400</v>
      </c>
      <c r="H373" s="167" t="s">
        <v>251</v>
      </c>
      <c r="I373" s="167" t="s">
        <v>252</v>
      </c>
      <c r="J373" s="167" t="s">
        <v>289</v>
      </c>
      <c r="K373" s="167" t="s">
        <v>290</v>
      </c>
      <c r="L373" s="167" t="s">
        <v>289</v>
      </c>
      <c r="M373" s="167" t="s">
        <v>357</v>
      </c>
      <c r="N373" s="167" t="s">
        <v>253</v>
      </c>
      <c r="O373" s="167" t="s">
        <v>254</v>
      </c>
      <c r="P373" s="167" t="s">
        <v>259</v>
      </c>
      <c r="Q373" s="167" t="s">
        <v>263</v>
      </c>
      <c r="R373" s="167" t="s">
        <v>259</v>
      </c>
      <c r="S373" s="171"/>
      <c r="T373" s="171" t="s">
        <v>463</v>
      </c>
      <c r="U373" s="167" t="s">
        <v>284</v>
      </c>
      <c r="V373" s="171"/>
      <c r="W373" s="189">
        <v>265.49</v>
      </c>
      <c r="X373" s="195" t="s">
        <v>589</v>
      </c>
    </row>
    <row r="374" spans="1:24" ht="38.75">
      <c r="A374" s="167" t="s">
        <v>532</v>
      </c>
      <c r="B374" s="172">
        <v>39</v>
      </c>
      <c r="C374" s="167" t="s">
        <v>256</v>
      </c>
      <c r="D374" s="167" t="s">
        <v>286</v>
      </c>
      <c r="E374" s="167" t="s">
        <v>367</v>
      </c>
      <c r="F374" s="167" t="s">
        <v>371</v>
      </c>
      <c r="G374" s="172">
        <v>1400</v>
      </c>
      <c r="H374" s="167" t="s">
        <v>251</v>
      </c>
      <c r="I374" s="167" t="s">
        <v>252</v>
      </c>
      <c r="J374" s="167" t="s">
        <v>289</v>
      </c>
      <c r="K374" s="167" t="s">
        <v>290</v>
      </c>
      <c r="L374" s="167" t="s">
        <v>289</v>
      </c>
      <c r="M374" s="167" t="s">
        <v>357</v>
      </c>
      <c r="N374" s="167" t="s">
        <v>253</v>
      </c>
      <c r="O374" s="167" t="s">
        <v>254</v>
      </c>
      <c r="P374" s="167" t="s">
        <v>259</v>
      </c>
      <c r="Q374" s="167" t="s">
        <v>263</v>
      </c>
      <c r="R374" s="167" t="s">
        <v>259</v>
      </c>
      <c r="S374" s="171"/>
      <c r="T374" s="171" t="s">
        <v>463</v>
      </c>
      <c r="U374" s="167" t="s">
        <v>284</v>
      </c>
      <c r="V374" s="171"/>
      <c r="W374" s="189">
        <v>265.49</v>
      </c>
      <c r="X374" s="195" t="s">
        <v>589</v>
      </c>
    </row>
    <row r="375" spans="1:24" ht="13.6">
      <c r="W375" s="203">
        <f>SUM(W7:W374)</f>
        <v>63515.449999999961</v>
      </c>
    </row>
    <row r="377" spans="1:24">
      <c r="X377" s="196"/>
    </row>
    <row r="378" spans="1:24">
      <c r="X378" s="195"/>
    </row>
    <row r="379" spans="1:24">
      <c r="X379" s="195"/>
    </row>
    <row r="380" spans="1:24">
      <c r="X380" s="195"/>
    </row>
    <row r="383" spans="1:24">
      <c r="J383" s="181"/>
    </row>
    <row r="384" spans="1:24">
      <c r="J384" s="181"/>
    </row>
    <row r="385" spans="10:10">
      <c r="J385" s="181"/>
    </row>
  </sheetData>
  <autoFilter ref="A6:X375" xr:uid="{DAEAC240-715D-4FB2-9634-9322B627BB81}"/>
  <mergeCells count="11">
    <mergeCell ref="C5:D5"/>
    <mergeCell ref="K337:K338"/>
    <mergeCell ref="V341:V344"/>
    <mergeCell ref="A1:S1"/>
    <mergeCell ref="T1:V4"/>
    <mergeCell ref="B2:F2"/>
    <mergeCell ref="H2:S2"/>
    <mergeCell ref="C3:D3"/>
    <mergeCell ref="G3:S3"/>
    <mergeCell ref="E4:F4"/>
    <mergeCell ref="G4:S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97A16-2696-4FF2-A314-2693D2528401}">
  <dimension ref="A1:ES55"/>
  <sheetViews>
    <sheetView workbookViewId="0">
      <selection activeCell="E18" sqref="E18"/>
    </sheetView>
  </sheetViews>
  <sheetFormatPr defaultColWidth="9.125" defaultRowHeight="12.9"/>
  <cols>
    <col min="1" max="1" width="9.75" style="84" bestFit="1" customWidth="1"/>
    <col min="2" max="2" width="32.875" style="87" customWidth="1"/>
    <col min="3" max="3" width="8.875" style="111" bestFit="1" customWidth="1"/>
    <col min="4" max="4" width="9.125" style="111" customWidth="1"/>
    <col min="5" max="5" width="15" style="87" customWidth="1"/>
    <col min="6" max="6" width="12.125" style="87" customWidth="1"/>
    <col min="7" max="7" width="22.375" style="87" bestFit="1" customWidth="1"/>
    <col min="8" max="8" width="14.25" style="87" bestFit="1" customWidth="1"/>
    <col min="9" max="10" width="22.375" style="87" bestFit="1" customWidth="1"/>
    <col min="11" max="11" width="12.375" style="112" bestFit="1" customWidth="1"/>
    <col min="12" max="12" width="12.375" style="112" customWidth="1"/>
    <col min="13" max="13" width="37" style="116" customWidth="1"/>
    <col min="14" max="16384" width="9.125" style="87"/>
  </cols>
  <sheetData>
    <row r="1" spans="1:149" ht="25.15">
      <c r="A1" s="98"/>
      <c r="B1" s="85"/>
      <c r="C1" s="104"/>
      <c r="D1" s="104"/>
      <c r="E1" s="86" t="s">
        <v>66</v>
      </c>
      <c r="F1" s="85"/>
      <c r="G1" s="86"/>
      <c r="H1" s="86"/>
      <c r="I1" s="85"/>
      <c r="J1" s="85"/>
    </row>
    <row r="2" spans="1:149" ht="13.6">
      <c r="A2" s="99"/>
      <c r="B2" s="85"/>
      <c r="C2" s="104"/>
      <c r="D2" s="104"/>
      <c r="E2" s="85"/>
      <c r="F2" s="85"/>
      <c r="G2" s="85"/>
      <c r="H2" s="85"/>
      <c r="I2" s="85"/>
      <c r="J2" s="85"/>
    </row>
    <row r="3" spans="1:149" s="91" customFormat="1" ht="15.65">
      <c r="A3" s="100" t="s">
        <v>0</v>
      </c>
      <c r="B3" s="89"/>
      <c r="C3" s="105"/>
      <c r="D3" s="106"/>
      <c r="E3" s="90"/>
      <c r="F3" s="88"/>
      <c r="G3" s="88"/>
      <c r="H3" s="88"/>
      <c r="I3" s="90"/>
      <c r="J3" s="90"/>
      <c r="K3" s="113"/>
      <c r="L3" s="113"/>
      <c r="M3" s="117"/>
    </row>
    <row r="4" spans="1:149">
      <c r="A4" s="101"/>
      <c r="B4" s="92"/>
      <c r="C4" s="107"/>
      <c r="D4" s="107"/>
      <c r="E4" s="92"/>
      <c r="F4" s="92"/>
      <c r="G4" s="92"/>
      <c r="H4" s="92"/>
      <c r="I4" s="92"/>
      <c r="J4" s="92"/>
    </row>
    <row r="5" spans="1:149">
      <c r="A5" s="101"/>
      <c r="B5" s="93"/>
      <c r="C5" s="108"/>
      <c r="D5" s="108"/>
      <c r="E5" s="93"/>
      <c r="F5" s="93"/>
      <c r="G5" s="93"/>
      <c r="H5" s="93"/>
      <c r="I5" s="93"/>
      <c r="J5" s="93"/>
      <c r="K5" s="114"/>
      <c r="L5" s="114"/>
      <c r="M5" s="118"/>
      <c r="N5" s="94"/>
    </row>
    <row r="6" spans="1:149" s="97" customFormat="1" ht="13.6">
      <c r="A6" s="102" t="s">
        <v>67</v>
      </c>
      <c r="B6" s="95" t="s">
        <v>3</v>
      </c>
      <c r="C6" s="109" t="s">
        <v>68</v>
      </c>
      <c r="D6" s="109" t="s">
        <v>65</v>
      </c>
      <c r="E6" s="95" t="s">
        <v>69</v>
      </c>
      <c r="F6" s="95" t="s">
        <v>70</v>
      </c>
      <c r="G6" s="95" t="s">
        <v>71</v>
      </c>
      <c r="H6" s="95" t="s">
        <v>75</v>
      </c>
      <c r="I6" s="95" t="s">
        <v>72</v>
      </c>
      <c r="J6" s="95" t="s">
        <v>73</v>
      </c>
      <c r="K6" s="115" t="s">
        <v>74</v>
      </c>
      <c r="L6" s="115" t="s">
        <v>62</v>
      </c>
      <c r="M6" s="119" t="s">
        <v>64</v>
      </c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</row>
    <row r="7" spans="1:149" s="94" customFormat="1">
      <c r="A7" s="130"/>
      <c r="B7" s="142"/>
      <c r="C7" s="135"/>
      <c r="D7" s="135"/>
      <c r="E7" s="142"/>
      <c r="F7" s="142"/>
      <c r="G7" s="142"/>
      <c r="H7" s="142"/>
      <c r="I7" s="142"/>
      <c r="J7" s="142"/>
      <c r="K7" s="143"/>
      <c r="L7" s="143">
        <f>SUM(A7)*K7</f>
        <v>0</v>
      </c>
      <c r="M7" s="144"/>
    </row>
    <row r="8" spans="1:149" s="94" customFormat="1">
      <c r="A8" s="130"/>
      <c r="B8" s="142"/>
      <c r="C8" s="135"/>
      <c r="D8" s="135"/>
      <c r="E8" s="142"/>
      <c r="F8" s="142"/>
      <c r="G8" s="142"/>
      <c r="H8" s="142"/>
      <c r="I8" s="142"/>
      <c r="J8" s="142"/>
      <c r="K8" s="143"/>
      <c r="L8" s="143">
        <f t="shared" ref="L8:L36" si="0">SUM(A8)*K8</f>
        <v>0</v>
      </c>
      <c r="M8" s="144"/>
    </row>
    <row r="9" spans="1:149" s="94" customFormat="1">
      <c r="A9" s="130"/>
      <c r="B9" s="142"/>
      <c r="C9" s="135"/>
      <c r="D9" s="135"/>
      <c r="E9" s="142"/>
      <c r="F9" s="142"/>
      <c r="G9" s="142"/>
      <c r="H9" s="142"/>
      <c r="I9" s="142"/>
      <c r="J9" s="142"/>
      <c r="K9" s="143"/>
      <c r="L9" s="143">
        <f t="shared" si="0"/>
        <v>0</v>
      </c>
      <c r="M9" s="144"/>
    </row>
    <row r="10" spans="1:149" s="94" customFormat="1">
      <c r="A10" s="130"/>
      <c r="B10" s="142"/>
      <c r="C10" s="135"/>
      <c r="D10" s="135"/>
      <c r="E10" s="142"/>
      <c r="F10" s="142"/>
      <c r="G10" s="142"/>
      <c r="H10" s="142"/>
      <c r="I10" s="142"/>
      <c r="J10" s="142"/>
      <c r="K10" s="143"/>
      <c r="L10" s="143">
        <f t="shared" si="0"/>
        <v>0</v>
      </c>
      <c r="M10" s="144"/>
    </row>
    <row r="11" spans="1:149" s="94" customFormat="1">
      <c r="A11" s="130"/>
      <c r="B11" s="142"/>
      <c r="C11" s="135"/>
      <c r="D11" s="135"/>
      <c r="E11" s="142"/>
      <c r="F11" s="142"/>
      <c r="G11" s="142"/>
      <c r="H11" s="142"/>
      <c r="I11" s="142"/>
      <c r="J11" s="142"/>
      <c r="K11" s="143"/>
      <c r="L11" s="143">
        <f t="shared" si="0"/>
        <v>0</v>
      </c>
      <c r="M11" s="144"/>
    </row>
    <row r="12" spans="1:149" s="94" customFormat="1">
      <c r="A12" s="130"/>
      <c r="B12" s="142"/>
      <c r="C12" s="135"/>
      <c r="D12" s="135"/>
      <c r="E12" s="142"/>
      <c r="F12" s="142"/>
      <c r="G12" s="142"/>
      <c r="H12" s="142"/>
      <c r="I12" s="142"/>
      <c r="J12" s="142"/>
      <c r="K12" s="143"/>
      <c r="L12" s="143">
        <f t="shared" si="0"/>
        <v>0</v>
      </c>
      <c r="M12" s="144"/>
    </row>
    <row r="13" spans="1:149" s="94" customFormat="1">
      <c r="A13" s="130"/>
      <c r="B13" s="142"/>
      <c r="C13" s="135"/>
      <c r="D13" s="135"/>
      <c r="E13" s="142"/>
      <c r="F13" s="142"/>
      <c r="G13" s="142"/>
      <c r="H13" s="142"/>
      <c r="I13" s="142"/>
      <c r="J13" s="142"/>
      <c r="K13" s="143"/>
      <c r="L13" s="143">
        <f t="shared" si="0"/>
        <v>0</v>
      </c>
      <c r="M13" s="144"/>
    </row>
    <row r="14" spans="1:149" s="94" customFormat="1">
      <c r="A14" s="130"/>
      <c r="B14" s="142"/>
      <c r="C14" s="135"/>
      <c r="D14" s="135"/>
      <c r="E14" s="142"/>
      <c r="F14" s="142"/>
      <c r="G14" s="142"/>
      <c r="H14" s="142"/>
      <c r="I14" s="142"/>
      <c r="J14" s="142"/>
      <c r="K14" s="143"/>
      <c r="L14" s="143">
        <f t="shared" si="0"/>
        <v>0</v>
      </c>
      <c r="M14" s="144"/>
    </row>
    <row r="15" spans="1:149" s="94" customFormat="1">
      <c r="A15" s="130"/>
      <c r="B15" s="142"/>
      <c r="C15" s="135"/>
      <c r="D15" s="135"/>
      <c r="E15" s="142"/>
      <c r="F15" s="142"/>
      <c r="G15" s="142"/>
      <c r="H15" s="142"/>
      <c r="I15" s="142"/>
      <c r="J15" s="142"/>
      <c r="K15" s="143"/>
      <c r="L15" s="143">
        <f t="shared" si="0"/>
        <v>0</v>
      </c>
      <c r="M15" s="144"/>
    </row>
    <row r="16" spans="1:149" s="94" customFormat="1">
      <c r="A16" s="130"/>
      <c r="B16" s="142"/>
      <c r="C16" s="135"/>
      <c r="D16" s="135"/>
      <c r="E16" s="142"/>
      <c r="F16" s="142"/>
      <c r="G16" s="142"/>
      <c r="H16" s="142"/>
      <c r="I16" s="142"/>
      <c r="J16" s="142"/>
      <c r="K16" s="143"/>
      <c r="L16" s="143">
        <f t="shared" si="0"/>
        <v>0</v>
      </c>
      <c r="M16" s="144"/>
    </row>
    <row r="17" spans="1:13" s="94" customFormat="1">
      <c r="A17" s="130"/>
      <c r="B17" s="142"/>
      <c r="C17" s="135"/>
      <c r="D17" s="135"/>
      <c r="E17" s="142"/>
      <c r="F17" s="142"/>
      <c r="G17" s="142"/>
      <c r="H17" s="142"/>
      <c r="I17" s="142"/>
      <c r="J17" s="142"/>
      <c r="K17" s="143"/>
      <c r="L17" s="143">
        <f t="shared" si="0"/>
        <v>0</v>
      </c>
      <c r="M17" s="144"/>
    </row>
    <row r="18" spans="1:13" s="94" customFormat="1">
      <c r="A18" s="130"/>
      <c r="B18" s="142"/>
      <c r="C18" s="135"/>
      <c r="D18" s="135"/>
      <c r="E18" s="142"/>
      <c r="F18" s="142"/>
      <c r="G18" s="142"/>
      <c r="H18" s="142"/>
      <c r="I18" s="142"/>
      <c r="J18" s="142"/>
      <c r="K18" s="143"/>
      <c r="L18" s="143">
        <f t="shared" si="0"/>
        <v>0</v>
      </c>
      <c r="M18" s="144"/>
    </row>
    <row r="19" spans="1:13" s="94" customFormat="1">
      <c r="A19" s="130"/>
      <c r="B19" s="142"/>
      <c r="C19" s="135"/>
      <c r="D19" s="135"/>
      <c r="E19" s="142"/>
      <c r="F19" s="142"/>
      <c r="G19" s="142"/>
      <c r="H19" s="142"/>
      <c r="I19" s="142"/>
      <c r="J19" s="142"/>
      <c r="K19" s="143"/>
      <c r="L19" s="143">
        <f t="shared" si="0"/>
        <v>0</v>
      </c>
      <c r="M19" s="144"/>
    </row>
    <row r="20" spans="1:13" s="94" customFormat="1">
      <c r="A20" s="130"/>
      <c r="B20" s="142"/>
      <c r="C20" s="135"/>
      <c r="D20" s="135"/>
      <c r="E20" s="142"/>
      <c r="F20" s="142"/>
      <c r="G20" s="142"/>
      <c r="H20" s="142"/>
      <c r="I20" s="142"/>
      <c r="J20" s="142"/>
      <c r="K20" s="143"/>
      <c r="L20" s="143">
        <f t="shared" si="0"/>
        <v>0</v>
      </c>
      <c r="M20" s="144"/>
    </row>
    <row r="21" spans="1:13" s="94" customFormat="1">
      <c r="A21" s="130"/>
      <c r="B21" s="142"/>
      <c r="C21" s="135"/>
      <c r="D21" s="135"/>
      <c r="E21" s="142"/>
      <c r="F21" s="142"/>
      <c r="G21" s="142"/>
      <c r="H21" s="142"/>
      <c r="I21" s="142"/>
      <c r="J21" s="142"/>
      <c r="K21" s="143"/>
      <c r="L21" s="143">
        <f t="shared" si="0"/>
        <v>0</v>
      </c>
      <c r="M21" s="144"/>
    </row>
    <row r="22" spans="1:13" s="94" customFormat="1">
      <c r="A22" s="130"/>
      <c r="B22" s="142"/>
      <c r="C22" s="135"/>
      <c r="D22" s="135"/>
      <c r="E22" s="142"/>
      <c r="F22" s="142"/>
      <c r="G22" s="142"/>
      <c r="H22" s="142"/>
      <c r="I22" s="142"/>
      <c r="J22" s="142"/>
      <c r="K22" s="143"/>
      <c r="L22" s="143">
        <f t="shared" si="0"/>
        <v>0</v>
      </c>
      <c r="M22" s="144"/>
    </row>
    <row r="23" spans="1:13" s="94" customFormat="1">
      <c r="A23" s="130"/>
      <c r="B23" s="142"/>
      <c r="C23" s="135"/>
      <c r="D23" s="135"/>
      <c r="E23" s="142"/>
      <c r="F23" s="142"/>
      <c r="G23" s="142"/>
      <c r="H23" s="142"/>
      <c r="I23" s="142"/>
      <c r="J23" s="142"/>
      <c r="K23" s="143"/>
      <c r="L23" s="143">
        <f t="shared" si="0"/>
        <v>0</v>
      </c>
      <c r="M23" s="144"/>
    </row>
    <row r="24" spans="1:13" s="94" customFormat="1">
      <c r="A24" s="130"/>
      <c r="B24" s="142"/>
      <c r="C24" s="135"/>
      <c r="D24" s="135"/>
      <c r="E24" s="142"/>
      <c r="F24" s="142"/>
      <c r="G24" s="142"/>
      <c r="H24" s="142"/>
      <c r="I24" s="142"/>
      <c r="J24" s="142"/>
      <c r="K24" s="143"/>
      <c r="L24" s="143">
        <f t="shared" si="0"/>
        <v>0</v>
      </c>
      <c r="M24" s="144"/>
    </row>
    <row r="25" spans="1:13" s="94" customFormat="1">
      <c r="A25" s="130"/>
      <c r="B25" s="142"/>
      <c r="C25" s="135"/>
      <c r="D25" s="135"/>
      <c r="E25" s="142"/>
      <c r="F25" s="142"/>
      <c r="G25" s="142"/>
      <c r="H25" s="142"/>
      <c r="I25" s="142"/>
      <c r="J25" s="142"/>
      <c r="K25" s="143"/>
      <c r="L25" s="143">
        <f t="shared" si="0"/>
        <v>0</v>
      </c>
      <c r="M25" s="144"/>
    </row>
    <row r="26" spans="1:13" s="94" customFormat="1">
      <c r="A26" s="130"/>
      <c r="B26" s="142"/>
      <c r="C26" s="135"/>
      <c r="D26" s="135"/>
      <c r="E26" s="142"/>
      <c r="F26" s="142"/>
      <c r="G26" s="142"/>
      <c r="H26" s="142"/>
      <c r="I26" s="142"/>
      <c r="J26" s="142"/>
      <c r="K26" s="143"/>
      <c r="L26" s="143">
        <f t="shared" si="0"/>
        <v>0</v>
      </c>
      <c r="M26" s="144"/>
    </row>
    <row r="27" spans="1:13" s="94" customFormat="1">
      <c r="A27" s="130"/>
      <c r="B27" s="142"/>
      <c r="C27" s="135"/>
      <c r="D27" s="135"/>
      <c r="E27" s="142"/>
      <c r="F27" s="142"/>
      <c r="G27" s="142"/>
      <c r="H27" s="142"/>
      <c r="I27" s="142"/>
      <c r="J27" s="142"/>
      <c r="K27" s="143"/>
      <c r="L27" s="143">
        <f t="shared" si="0"/>
        <v>0</v>
      </c>
      <c r="M27" s="144"/>
    </row>
    <row r="28" spans="1:13" s="94" customFormat="1">
      <c r="A28" s="130"/>
      <c r="B28" s="142"/>
      <c r="C28" s="135"/>
      <c r="D28" s="135"/>
      <c r="E28" s="142"/>
      <c r="F28" s="142"/>
      <c r="G28" s="142"/>
      <c r="H28" s="142"/>
      <c r="I28" s="142"/>
      <c r="J28" s="142"/>
      <c r="K28" s="143"/>
      <c r="L28" s="143">
        <f t="shared" si="0"/>
        <v>0</v>
      </c>
      <c r="M28" s="144"/>
    </row>
    <row r="29" spans="1:13" s="94" customFormat="1">
      <c r="A29" s="130"/>
      <c r="B29" s="142"/>
      <c r="C29" s="135"/>
      <c r="D29" s="135"/>
      <c r="E29" s="142"/>
      <c r="F29" s="142"/>
      <c r="G29" s="142"/>
      <c r="H29" s="142"/>
      <c r="I29" s="142"/>
      <c r="J29" s="142"/>
      <c r="K29" s="143"/>
      <c r="L29" s="143">
        <f t="shared" si="0"/>
        <v>0</v>
      </c>
      <c r="M29" s="144"/>
    </row>
    <row r="30" spans="1:13" s="94" customFormat="1">
      <c r="A30" s="130"/>
      <c r="B30" s="142"/>
      <c r="C30" s="135"/>
      <c r="D30" s="135"/>
      <c r="E30" s="142"/>
      <c r="F30" s="142"/>
      <c r="G30" s="142"/>
      <c r="H30" s="142"/>
      <c r="I30" s="142"/>
      <c r="J30" s="142"/>
      <c r="K30" s="143"/>
      <c r="L30" s="143">
        <f t="shared" si="0"/>
        <v>0</v>
      </c>
      <c r="M30" s="144"/>
    </row>
    <row r="31" spans="1:13" s="94" customFormat="1">
      <c r="A31" s="130"/>
      <c r="B31" s="142"/>
      <c r="C31" s="135"/>
      <c r="D31" s="135"/>
      <c r="E31" s="142"/>
      <c r="F31" s="142"/>
      <c r="G31" s="142"/>
      <c r="H31" s="142"/>
      <c r="I31" s="142"/>
      <c r="J31" s="142"/>
      <c r="K31" s="143"/>
      <c r="L31" s="143">
        <f t="shared" si="0"/>
        <v>0</v>
      </c>
      <c r="M31" s="144"/>
    </row>
    <row r="32" spans="1:13" s="94" customFormat="1">
      <c r="A32" s="130"/>
      <c r="B32" s="142"/>
      <c r="C32" s="135"/>
      <c r="D32" s="135"/>
      <c r="E32" s="142"/>
      <c r="F32" s="142"/>
      <c r="G32" s="142"/>
      <c r="H32" s="142"/>
      <c r="I32" s="142"/>
      <c r="J32" s="142"/>
      <c r="K32" s="143"/>
      <c r="L32" s="143">
        <f t="shared" si="0"/>
        <v>0</v>
      </c>
      <c r="M32" s="144"/>
    </row>
    <row r="33" spans="1:13" s="94" customFormat="1">
      <c r="A33" s="130"/>
      <c r="B33" s="142"/>
      <c r="C33" s="135"/>
      <c r="D33" s="135"/>
      <c r="E33" s="142"/>
      <c r="F33" s="142"/>
      <c r="G33" s="142"/>
      <c r="H33" s="142"/>
      <c r="I33" s="142"/>
      <c r="J33" s="142"/>
      <c r="K33" s="143"/>
      <c r="L33" s="143">
        <f t="shared" si="0"/>
        <v>0</v>
      </c>
      <c r="M33" s="144"/>
    </row>
    <row r="34" spans="1:13" s="94" customFormat="1">
      <c r="A34" s="130"/>
      <c r="B34" s="145"/>
      <c r="C34" s="146"/>
      <c r="D34" s="146"/>
      <c r="E34" s="145"/>
      <c r="F34" s="145"/>
      <c r="G34" s="145"/>
      <c r="H34" s="145"/>
      <c r="I34" s="145"/>
      <c r="J34" s="145"/>
      <c r="K34" s="143"/>
      <c r="L34" s="143">
        <f t="shared" si="0"/>
        <v>0</v>
      </c>
      <c r="M34" s="144"/>
    </row>
    <row r="35" spans="1:13" s="94" customFormat="1">
      <c r="A35" s="130"/>
      <c r="B35" s="145"/>
      <c r="C35" s="146"/>
      <c r="D35" s="146"/>
      <c r="E35" s="145"/>
      <c r="F35" s="145"/>
      <c r="G35" s="145"/>
      <c r="H35" s="145"/>
      <c r="I35" s="145"/>
      <c r="J35" s="145"/>
      <c r="K35" s="143"/>
      <c r="L35" s="143">
        <f t="shared" si="0"/>
        <v>0</v>
      </c>
      <c r="M35" s="144"/>
    </row>
    <row r="36" spans="1:13" s="94" customFormat="1">
      <c r="A36" s="130"/>
      <c r="B36" s="145"/>
      <c r="C36" s="146"/>
      <c r="D36" s="146"/>
      <c r="E36" s="145"/>
      <c r="F36" s="145"/>
      <c r="G36" s="145"/>
      <c r="H36" s="145"/>
      <c r="I36" s="145"/>
      <c r="J36" s="145"/>
      <c r="K36" s="143"/>
      <c r="L36" s="143">
        <f t="shared" si="0"/>
        <v>0</v>
      </c>
      <c r="M36" s="144"/>
    </row>
    <row r="37" spans="1:13" s="94" customFormat="1">
      <c r="A37" s="103"/>
      <c r="C37" s="110"/>
      <c r="D37" s="110"/>
      <c r="K37" s="114"/>
      <c r="L37" s="114"/>
      <c r="M37" s="118"/>
    </row>
    <row r="38" spans="1:13" s="94" customFormat="1">
      <c r="A38" s="103"/>
      <c r="C38" s="110"/>
      <c r="D38" s="110"/>
      <c r="K38" s="114"/>
      <c r="L38" s="114"/>
      <c r="M38" s="118"/>
    </row>
    <row r="39" spans="1:13" s="94" customFormat="1">
      <c r="A39" s="103"/>
      <c r="C39" s="110"/>
      <c r="D39" s="110"/>
      <c r="K39" s="114"/>
      <c r="L39" s="114"/>
      <c r="M39" s="118"/>
    </row>
    <row r="40" spans="1:13" s="94" customFormat="1">
      <c r="A40" s="103"/>
      <c r="C40" s="110"/>
      <c r="D40" s="110"/>
      <c r="K40" s="114"/>
      <c r="L40" s="114"/>
      <c r="M40" s="118"/>
    </row>
    <row r="41" spans="1:13" s="94" customFormat="1">
      <c r="A41" s="103"/>
      <c r="C41" s="110"/>
      <c r="D41" s="110"/>
      <c r="K41" s="114"/>
      <c r="L41" s="114"/>
      <c r="M41" s="118"/>
    </row>
    <row r="42" spans="1:13" s="94" customFormat="1">
      <c r="A42" s="103"/>
      <c r="C42" s="110"/>
      <c r="D42" s="110"/>
      <c r="K42" s="114"/>
      <c r="L42" s="114"/>
      <c r="M42" s="118"/>
    </row>
    <row r="43" spans="1:13" s="94" customFormat="1">
      <c r="A43" s="103"/>
      <c r="C43" s="110"/>
      <c r="D43" s="110"/>
      <c r="K43" s="114"/>
      <c r="L43" s="114"/>
      <c r="M43" s="118"/>
    </row>
    <row r="44" spans="1:13" s="94" customFormat="1">
      <c r="A44" s="103"/>
      <c r="C44" s="110"/>
      <c r="D44" s="110"/>
      <c r="K44" s="114"/>
      <c r="L44" s="114"/>
      <c r="M44" s="118"/>
    </row>
    <row r="45" spans="1:13" s="94" customFormat="1">
      <c r="A45" s="103"/>
      <c r="C45" s="110"/>
      <c r="D45" s="110"/>
      <c r="K45" s="114"/>
      <c r="L45" s="114"/>
      <c r="M45" s="118"/>
    </row>
    <row r="46" spans="1:13" s="94" customFormat="1">
      <c r="A46" s="103"/>
      <c r="C46" s="110"/>
      <c r="D46" s="110"/>
      <c r="K46" s="114"/>
      <c r="L46" s="114"/>
      <c r="M46" s="118"/>
    </row>
    <row r="47" spans="1:13" s="94" customFormat="1">
      <c r="A47" s="103"/>
      <c r="C47" s="110"/>
      <c r="D47" s="110"/>
      <c r="K47" s="114"/>
      <c r="L47" s="114"/>
      <c r="M47" s="118"/>
    </row>
    <row r="48" spans="1:13" s="94" customFormat="1">
      <c r="A48" s="103"/>
      <c r="C48" s="110"/>
      <c r="D48" s="110"/>
      <c r="K48" s="114"/>
      <c r="L48" s="114"/>
      <c r="M48" s="118"/>
    </row>
    <row r="49" spans="1:13" s="94" customFormat="1">
      <c r="A49" s="103"/>
      <c r="C49" s="110"/>
      <c r="D49" s="110"/>
      <c r="K49" s="114"/>
      <c r="L49" s="114"/>
      <c r="M49" s="118"/>
    </row>
    <row r="50" spans="1:13" s="94" customFormat="1">
      <c r="A50" s="103"/>
      <c r="C50" s="110"/>
      <c r="D50" s="110"/>
      <c r="K50" s="114"/>
      <c r="L50" s="114"/>
      <c r="M50" s="118"/>
    </row>
    <row r="51" spans="1:13" s="94" customFormat="1">
      <c r="A51" s="103"/>
      <c r="C51" s="110"/>
      <c r="D51" s="110"/>
      <c r="K51" s="114"/>
      <c r="L51" s="114"/>
      <c r="M51" s="118"/>
    </row>
    <row r="52" spans="1:13" s="94" customFormat="1">
      <c r="A52" s="103"/>
      <c r="C52" s="110"/>
      <c r="D52" s="110"/>
      <c r="K52" s="114"/>
      <c r="L52" s="114"/>
      <c r="M52" s="118"/>
    </row>
    <row r="53" spans="1:13" s="94" customFormat="1">
      <c r="A53" s="103"/>
      <c r="C53" s="110"/>
      <c r="D53" s="110"/>
      <c r="K53" s="114"/>
      <c r="L53" s="114"/>
      <c r="M53" s="118"/>
    </row>
    <row r="54" spans="1:13" s="94" customFormat="1">
      <c r="A54" s="103"/>
      <c r="C54" s="110"/>
      <c r="D54" s="110"/>
      <c r="K54" s="114"/>
      <c r="L54" s="114"/>
      <c r="M54" s="118"/>
    </row>
    <row r="55" spans="1:13" s="94" customFormat="1">
      <c r="A55" s="103"/>
      <c r="C55" s="110"/>
      <c r="D55" s="110"/>
      <c r="K55" s="114"/>
      <c r="L55" s="114"/>
      <c r="M55" s="1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E22A3-C31F-4178-900A-76383F27AE8B}">
  <dimension ref="A1:FA58"/>
  <sheetViews>
    <sheetView workbookViewId="0">
      <selection activeCell="S7" sqref="S7:S8"/>
    </sheetView>
  </sheetViews>
  <sheetFormatPr defaultRowHeight="12.9"/>
  <cols>
    <col min="1" max="1" width="9.375" style="5" customWidth="1"/>
    <col min="2" max="2" width="22.625" customWidth="1"/>
    <col min="3" max="3" width="7.625" customWidth="1"/>
    <col min="4" max="4" width="9" style="26" customWidth="1"/>
    <col min="5" max="5" width="8.375" style="26" customWidth="1"/>
    <col min="6" max="6" width="5.75" customWidth="1"/>
    <col min="7" max="7" width="7.375" customWidth="1"/>
    <col min="8" max="8" width="9.875" customWidth="1"/>
    <col min="9" max="9" width="12.375" bestFit="1" customWidth="1"/>
    <col min="10" max="10" width="8.75" customWidth="1"/>
    <col min="11" max="11" width="8.625" customWidth="1"/>
    <col min="12" max="12" width="8.125" customWidth="1"/>
    <col min="13" max="13" width="8.875" customWidth="1"/>
    <col min="14" max="14" width="12.375" customWidth="1"/>
    <col min="15" max="15" width="13.25" customWidth="1"/>
    <col min="16" max="17" width="16.375" customWidth="1"/>
    <col min="18" max="18" width="31.125" customWidth="1"/>
    <col min="19" max="20" width="9.125" style="5"/>
  </cols>
  <sheetData>
    <row r="1" spans="1:157">
      <c r="A1" s="231" t="s">
        <v>76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3"/>
    </row>
    <row r="2" spans="1:157">
      <c r="A2" s="234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6"/>
    </row>
    <row r="3" spans="1:157" s="2" customFormat="1" ht="13.6">
      <c r="A3" s="234" t="s">
        <v>0</v>
      </c>
      <c r="B3" s="235"/>
      <c r="C3" s="237"/>
      <c r="D3" s="237"/>
      <c r="E3" s="132"/>
      <c r="F3" s="120"/>
      <c r="G3" s="120" t="s">
        <v>1</v>
      </c>
      <c r="H3" s="237"/>
      <c r="I3" s="237"/>
      <c r="J3" s="237"/>
      <c r="K3" s="237"/>
      <c r="L3" s="237"/>
      <c r="M3" s="120"/>
      <c r="N3" s="120"/>
      <c r="O3" s="120"/>
      <c r="P3" s="120"/>
      <c r="Q3" s="120"/>
      <c r="R3" s="121"/>
      <c r="S3" s="6"/>
      <c r="T3" s="6"/>
    </row>
    <row r="4" spans="1:157">
      <c r="A4" s="137"/>
      <c r="B4" s="122"/>
      <c r="C4" s="122"/>
      <c r="D4" s="133"/>
      <c r="E4" s="133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3"/>
    </row>
    <row r="5" spans="1:157">
      <c r="A5" s="137"/>
      <c r="B5" s="122"/>
      <c r="C5" s="238" t="s">
        <v>77</v>
      </c>
      <c r="D5" s="239"/>
      <c r="E5" s="239"/>
      <c r="F5" s="239"/>
      <c r="G5" s="240"/>
      <c r="H5" s="241" t="s">
        <v>78</v>
      </c>
      <c r="I5" s="241"/>
      <c r="J5" s="241"/>
      <c r="K5" s="241"/>
      <c r="L5" s="241"/>
      <c r="M5" s="241"/>
      <c r="N5" s="241" t="s">
        <v>79</v>
      </c>
      <c r="O5" s="241"/>
      <c r="P5" s="122"/>
      <c r="Q5" s="122"/>
      <c r="R5" s="123"/>
      <c r="S5" s="131"/>
      <c r="T5" s="131"/>
      <c r="U5" s="124"/>
      <c r="V5" s="124"/>
    </row>
    <row r="6" spans="1:157" s="124" customFormat="1" ht="25.85">
      <c r="A6" s="138" t="s">
        <v>67</v>
      </c>
      <c r="B6" s="125" t="s">
        <v>93</v>
      </c>
      <c r="C6" s="125" t="s">
        <v>80</v>
      </c>
      <c r="D6" s="134" t="s">
        <v>81</v>
      </c>
      <c r="E6" s="134" t="s">
        <v>65</v>
      </c>
      <c r="F6" s="125" t="s">
        <v>82</v>
      </c>
      <c r="G6" s="125" t="s">
        <v>83</v>
      </c>
      <c r="H6" s="125" t="s">
        <v>84</v>
      </c>
      <c r="I6" s="125" t="s">
        <v>85</v>
      </c>
      <c r="J6" s="125" t="s">
        <v>86</v>
      </c>
      <c r="K6" s="125" t="s">
        <v>87</v>
      </c>
      <c r="L6" s="125" t="s">
        <v>88</v>
      </c>
      <c r="M6" s="125" t="s">
        <v>89</v>
      </c>
      <c r="N6" s="125" t="s">
        <v>90</v>
      </c>
      <c r="O6" s="125" t="s">
        <v>91</v>
      </c>
      <c r="P6" s="125" t="s">
        <v>92</v>
      </c>
      <c r="Q6" s="126" t="s">
        <v>27</v>
      </c>
      <c r="R6" s="126" t="s">
        <v>64</v>
      </c>
      <c r="S6" s="141" t="s">
        <v>94</v>
      </c>
      <c r="T6" s="141" t="s">
        <v>95</v>
      </c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</row>
    <row r="7" spans="1:157" s="124" customFormat="1">
      <c r="A7" s="139"/>
      <c r="B7" s="128"/>
      <c r="C7" s="128"/>
      <c r="D7" s="135"/>
      <c r="E7" s="135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40"/>
      <c r="R7" s="129"/>
      <c r="S7" s="131"/>
      <c r="T7" s="131">
        <f>SUM(A7)*S7</f>
        <v>0</v>
      </c>
    </row>
    <row r="8" spans="1:157" s="124" customFormat="1">
      <c r="A8" s="139"/>
      <c r="B8" s="128"/>
      <c r="C8" s="128"/>
      <c r="D8" s="135"/>
      <c r="E8" s="135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40"/>
      <c r="R8" s="129"/>
      <c r="S8" s="131"/>
      <c r="T8" s="131">
        <f t="shared" ref="T8:T36" si="0">SUM(A8)*S8</f>
        <v>0</v>
      </c>
    </row>
    <row r="9" spans="1:157" s="124" customFormat="1">
      <c r="A9" s="139"/>
      <c r="B9" s="128"/>
      <c r="C9" s="128"/>
      <c r="D9" s="135"/>
      <c r="E9" s="135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40"/>
      <c r="R9" s="129"/>
      <c r="S9" s="131"/>
      <c r="T9" s="131">
        <f t="shared" si="0"/>
        <v>0</v>
      </c>
    </row>
    <row r="10" spans="1:157" s="124" customFormat="1">
      <c r="A10" s="139"/>
      <c r="B10" s="128"/>
      <c r="C10" s="128"/>
      <c r="D10" s="135"/>
      <c r="E10" s="135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40"/>
      <c r="R10" s="129"/>
      <c r="S10" s="131"/>
      <c r="T10" s="131">
        <f t="shared" si="0"/>
        <v>0</v>
      </c>
    </row>
    <row r="11" spans="1:157" s="124" customFormat="1">
      <c r="A11" s="139"/>
      <c r="B11" s="128"/>
      <c r="C11" s="128"/>
      <c r="D11" s="135"/>
      <c r="E11" s="135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40"/>
      <c r="R11" s="129"/>
      <c r="S11" s="131"/>
      <c r="T11" s="131">
        <f t="shared" si="0"/>
        <v>0</v>
      </c>
    </row>
    <row r="12" spans="1:157" s="124" customFormat="1">
      <c r="A12" s="139"/>
      <c r="B12" s="128"/>
      <c r="C12" s="128"/>
      <c r="D12" s="135"/>
      <c r="E12" s="135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40"/>
      <c r="R12" s="129"/>
      <c r="S12" s="131"/>
      <c r="T12" s="131">
        <f t="shared" si="0"/>
        <v>0</v>
      </c>
    </row>
    <row r="13" spans="1:157" s="124" customFormat="1">
      <c r="A13" s="139"/>
      <c r="B13" s="128"/>
      <c r="C13" s="128"/>
      <c r="D13" s="135"/>
      <c r="E13" s="135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40"/>
      <c r="R13" s="129"/>
      <c r="S13" s="131"/>
      <c r="T13" s="131">
        <f t="shared" si="0"/>
        <v>0</v>
      </c>
    </row>
    <row r="14" spans="1:157" s="124" customFormat="1">
      <c r="A14" s="139"/>
      <c r="B14" s="128"/>
      <c r="C14" s="128"/>
      <c r="D14" s="135"/>
      <c r="E14" s="135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40"/>
      <c r="R14" s="129"/>
      <c r="S14" s="131"/>
      <c r="T14" s="131">
        <f t="shared" si="0"/>
        <v>0</v>
      </c>
    </row>
    <row r="15" spans="1:157" s="124" customFormat="1">
      <c r="A15" s="139"/>
      <c r="B15" s="128"/>
      <c r="C15" s="128"/>
      <c r="D15" s="135"/>
      <c r="E15" s="135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40"/>
      <c r="R15" s="129"/>
      <c r="S15" s="131"/>
      <c r="T15" s="131">
        <f t="shared" si="0"/>
        <v>0</v>
      </c>
    </row>
    <row r="16" spans="1:157" s="124" customFormat="1">
      <c r="A16" s="139"/>
      <c r="B16" s="128"/>
      <c r="C16" s="128"/>
      <c r="D16" s="135"/>
      <c r="E16" s="135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40"/>
      <c r="R16" s="129"/>
      <c r="S16" s="131"/>
      <c r="T16" s="131">
        <f t="shared" si="0"/>
        <v>0</v>
      </c>
    </row>
    <row r="17" spans="1:20" s="124" customFormat="1">
      <c r="A17" s="139"/>
      <c r="B17" s="128"/>
      <c r="C17" s="128"/>
      <c r="D17" s="135"/>
      <c r="E17" s="135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40"/>
      <c r="R17" s="129"/>
      <c r="S17" s="131"/>
      <c r="T17" s="131">
        <f t="shared" si="0"/>
        <v>0</v>
      </c>
    </row>
    <row r="18" spans="1:20" s="124" customFormat="1">
      <c r="A18" s="139"/>
      <c r="B18" s="128"/>
      <c r="C18" s="128"/>
      <c r="D18" s="135"/>
      <c r="E18" s="135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40"/>
      <c r="R18" s="129"/>
      <c r="S18" s="131"/>
      <c r="T18" s="131">
        <f t="shared" si="0"/>
        <v>0</v>
      </c>
    </row>
    <row r="19" spans="1:20" s="124" customFormat="1">
      <c r="A19" s="139"/>
      <c r="B19" s="128"/>
      <c r="C19" s="128"/>
      <c r="D19" s="135"/>
      <c r="E19" s="135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40"/>
      <c r="R19" s="129"/>
      <c r="S19" s="131"/>
      <c r="T19" s="131">
        <f t="shared" si="0"/>
        <v>0</v>
      </c>
    </row>
    <row r="20" spans="1:20" s="124" customFormat="1">
      <c r="A20" s="139"/>
      <c r="B20" s="128"/>
      <c r="C20" s="128"/>
      <c r="D20" s="135"/>
      <c r="E20" s="135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40"/>
      <c r="R20" s="129"/>
      <c r="S20" s="131"/>
      <c r="T20" s="131">
        <f t="shared" si="0"/>
        <v>0</v>
      </c>
    </row>
    <row r="21" spans="1:20" s="124" customFormat="1">
      <c r="A21" s="139"/>
      <c r="B21" s="128"/>
      <c r="C21" s="128"/>
      <c r="D21" s="135"/>
      <c r="E21" s="135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40"/>
      <c r="R21" s="129"/>
      <c r="S21" s="131"/>
      <c r="T21" s="131">
        <f t="shared" si="0"/>
        <v>0</v>
      </c>
    </row>
    <row r="22" spans="1:20" s="124" customFormat="1">
      <c r="A22" s="139"/>
      <c r="B22" s="128"/>
      <c r="C22" s="128"/>
      <c r="D22" s="135"/>
      <c r="E22" s="135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40"/>
      <c r="R22" s="129"/>
      <c r="S22" s="131"/>
      <c r="T22" s="131">
        <f t="shared" si="0"/>
        <v>0</v>
      </c>
    </row>
    <row r="23" spans="1:20" s="124" customFormat="1">
      <c r="A23" s="139"/>
      <c r="B23" s="128"/>
      <c r="C23" s="128"/>
      <c r="D23" s="135"/>
      <c r="E23" s="135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40"/>
      <c r="R23" s="129"/>
      <c r="S23" s="131"/>
      <c r="T23" s="131">
        <f t="shared" si="0"/>
        <v>0</v>
      </c>
    </row>
    <row r="24" spans="1:20" s="124" customFormat="1">
      <c r="A24" s="139"/>
      <c r="B24" s="128"/>
      <c r="C24" s="128"/>
      <c r="D24" s="135"/>
      <c r="E24" s="135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40"/>
      <c r="R24" s="129"/>
      <c r="S24" s="131"/>
      <c r="T24" s="131">
        <f t="shared" si="0"/>
        <v>0</v>
      </c>
    </row>
    <row r="25" spans="1:20" s="124" customFormat="1">
      <c r="A25" s="139"/>
      <c r="B25" s="128"/>
      <c r="C25" s="128"/>
      <c r="D25" s="135"/>
      <c r="E25" s="135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40"/>
      <c r="R25" s="129"/>
      <c r="S25" s="131"/>
      <c r="T25" s="131">
        <f t="shared" si="0"/>
        <v>0</v>
      </c>
    </row>
    <row r="26" spans="1:20" s="124" customFormat="1">
      <c r="A26" s="139"/>
      <c r="B26" s="128"/>
      <c r="C26" s="128"/>
      <c r="D26" s="135"/>
      <c r="E26" s="135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40"/>
      <c r="R26" s="129"/>
      <c r="S26" s="131"/>
      <c r="T26" s="131">
        <f t="shared" si="0"/>
        <v>0</v>
      </c>
    </row>
    <row r="27" spans="1:20" s="124" customFormat="1">
      <c r="A27" s="139"/>
      <c r="B27" s="128"/>
      <c r="C27" s="128"/>
      <c r="D27" s="135"/>
      <c r="E27" s="135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40"/>
      <c r="R27" s="129"/>
      <c r="S27" s="131"/>
      <c r="T27" s="131">
        <f t="shared" si="0"/>
        <v>0</v>
      </c>
    </row>
    <row r="28" spans="1:20" s="124" customFormat="1">
      <c r="A28" s="139"/>
      <c r="B28" s="128"/>
      <c r="C28" s="128"/>
      <c r="D28" s="135"/>
      <c r="E28" s="135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40"/>
      <c r="R28" s="129"/>
      <c r="S28" s="131"/>
      <c r="T28" s="131">
        <f t="shared" si="0"/>
        <v>0</v>
      </c>
    </row>
    <row r="29" spans="1:20" s="124" customFormat="1">
      <c r="A29" s="139"/>
      <c r="B29" s="128"/>
      <c r="C29" s="128"/>
      <c r="D29" s="135"/>
      <c r="E29" s="135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40"/>
      <c r="R29" s="129"/>
      <c r="S29" s="131"/>
      <c r="T29" s="131">
        <f t="shared" si="0"/>
        <v>0</v>
      </c>
    </row>
    <row r="30" spans="1:20" s="124" customFormat="1">
      <c r="A30" s="139"/>
      <c r="B30" s="128"/>
      <c r="C30" s="128"/>
      <c r="D30" s="135"/>
      <c r="E30" s="135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40"/>
      <c r="R30" s="129"/>
      <c r="S30" s="131"/>
      <c r="T30" s="131">
        <f t="shared" si="0"/>
        <v>0</v>
      </c>
    </row>
    <row r="31" spans="1:20" s="124" customFormat="1">
      <c r="A31" s="139"/>
      <c r="B31" s="128"/>
      <c r="C31" s="128"/>
      <c r="D31" s="135"/>
      <c r="E31" s="135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40"/>
      <c r="R31" s="129"/>
      <c r="S31" s="131"/>
      <c r="T31" s="131">
        <f t="shared" si="0"/>
        <v>0</v>
      </c>
    </row>
    <row r="32" spans="1:20" s="124" customFormat="1">
      <c r="A32" s="139"/>
      <c r="B32" s="128"/>
      <c r="C32" s="128"/>
      <c r="D32" s="135"/>
      <c r="E32" s="135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40"/>
      <c r="R32" s="129"/>
      <c r="S32" s="131"/>
      <c r="T32" s="131">
        <f t="shared" si="0"/>
        <v>0</v>
      </c>
    </row>
    <row r="33" spans="1:20" s="124" customFormat="1">
      <c r="A33" s="139"/>
      <c r="B33" s="128"/>
      <c r="C33" s="128"/>
      <c r="D33" s="135"/>
      <c r="E33" s="135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40"/>
      <c r="R33" s="129"/>
      <c r="S33" s="131"/>
      <c r="T33" s="131">
        <f t="shared" si="0"/>
        <v>0</v>
      </c>
    </row>
    <row r="34" spans="1:20" s="124" customFormat="1">
      <c r="A34" s="139"/>
      <c r="B34" s="128"/>
      <c r="C34" s="128"/>
      <c r="D34" s="135"/>
      <c r="E34" s="135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40"/>
      <c r="R34" s="129"/>
      <c r="S34" s="131"/>
      <c r="T34" s="131">
        <f t="shared" si="0"/>
        <v>0</v>
      </c>
    </row>
    <row r="35" spans="1:20" s="124" customFormat="1">
      <c r="A35" s="139"/>
      <c r="B35" s="128"/>
      <c r="C35" s="128"/>
      <c r="D35" s="135"/>
      <c r="E35" s="135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40"/>
      <c r="R35" s="129"/>
      <c r="S35" s="131"/>
      <c r="T35" s="131">
        <f t="shared" si="0"/>
        <v>0</v>
      </c>
    </row>
    <row r="36" spans="1:20" s="124" customFormat="1">
      <c r="A36" s="139"/>
      <c r="B36" s="128"/>
      <c r="C36" s="128"/>
      <c r="D36" s="135"/>
      <c r="E36" s="135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40"/>
      <c r="R36" s="129"/>
      <c r="S36" s="131"/>
      <c r="T36" s="131">
        <f t="shared" si="0"/>
        <v>0</v>
      </c>
    </row>
    <row r="37" spans="1:20" s="124" customFormat="1">
      <c r="A37" s="131"/>
      <c r="D37" s="136"/>
      <c r="E37" s="136"/>
      <c r="S37" s="131"/>
      <c r="T37" s="131"/>
    </row>
    <row r="38" spans="1:20" s="124" customFormat="1">
      <c r="A38" s="131"/>
      <c r="D38" s="136"/>
      <c r="E38" s="136"/>
      <c r="S38" s="131"/>
      <c r="T38" s="131"/>
    </row>
    <row r="39" spans="1:20" s="124" customFormat="1">
      <c r="A39" s="131"/>
      <c r="D39" s="136"/>
      <c r="E39" s="136"/>
      <c r="S39" s="131"/>
      <c r="T39" s="131"/>
    </row>
    <row r="40" spans="1:20" s="124" customFormat="1">
      <c r="A40" s="131"/>
      <c r="D40" s="136"/>
      <c r="E40" s="136"/>
      <c r="S40" s="131"/>
      <c r="T40" s="131"/>
    </row>
    <row r="41" spans="1:20" s="124" customFormat="1">
      <c r="A41" s="131"/>
      <c r="D41" s="136"/>
      <c r="E41" s="136"/>
      <c r="S41" s="131"/>
      <c r="T41" s="131"/>
    </row>
    <row r="42" spans="1:20" s="124" customFormat="1">
      <c r="A42" s="131"/>
      <c r="D42" s="136"/>
      <c r="E42" s="136"/>
      <c r="S42" s="131"/>
      <c r="T42" s="131"/>
    </row>
    <row r="43" spans="1:20" s="124" customFormat="1">
      <c r="A43" s="131"/>
      <c r="D43" s="136"/>
      <c r="E43" s="136"/>
      <c r="S43" s="131"/>
      <c r="T43" s="131"/>
    </row>
    <row r="44" spans="1:20" s="124" customFormat="1">
      <c r="A44" s="131"/>
      <c r="D44" s="136"/>
      <c r="E44" s="136"/>
      <c r="S44" s="131"/>
      <c r="T44" s="131"/>
    </row>
    <row r="45" spans="1:20" s="124" customFormat="1">
      <c r="A45" s="131"/>
      <c r="D45" s="136"/>
      <c r="E45" s="136"/>
      <c r="S45" s="131"/>
      <c r="T45" s="131"/>
    </row>
    <row r="46" spans="1:20" s="124" customFormat="1">
      <c r="A46" s="131"/>
      <c r="D46" s="136"/>
      <c r="E46" s="136"/>
      <c r="S46" s="131"/>
      <c r="T46" s="131"/>
    </row>
    <row r="47" spans="1:20" s="124" customFormat="1">
      <c r="A47" s="131"/>
      <c r="D47" s="136"/>
      <c r="E47" s="136"/>
      <c r="S47" s="131"/>
      <c r="T47" s="131"/>
    </row>
    <row r="48" spans="1:20" s="124" customFormat="1">
      <c r="A48" s="131"/>
      <c r="D48" s="136"/>
      <c r="E48" s="136"/>
      <c r="S48" s="131"/>
      <c r="T48" s="131"/>
    </row>
    <row r="49" spans="1:20" s="124" customFormat="1">
      <c r="A49" s="131"/>
      <c r="D49" s="136"/>
      <c r="E49" s="136"/>
      <c r="S49" s="131"/>
      <c r="T49" s="131"/>
    </row>
    <row r="50" spans="1:20" s="124" customFormat="1">
      <c r="A50" s="131"/>
      <c r="D50" s="136"/>
      <c r="E50" s="136"/>
      <c r="S50" s="131"/>
      <c r="T50" s="131"/>
    </row>
    <row r="51" spans="1:20" s="124" customFormat="1">
      <c r="A51" s="131"/>
      <c r="D51" s="136"/>
      <c r="E51" s="136"/>
      <c r="S51" s="131"/>
      <c r="T51" s="131"/>
    </row>
    <row r="52" spans="1:20" s="124" customFormat="1">
      <c r="A52" s="131"/>
      <c r="D52" s="136"/>
      <c r="E52" s="136"/>
      <c r="S52" s="131"/>
      <c r="T52" s="131"/>
    </row>
    <row r="53" spans="1:20" s="124" customFormat="1">
      <c r="A53" s="131"/>
      <c r="D53" s="136"/>
      <c r="E53" s="136"/>
      <c r="S53" s="131"/>
      <c r="T53" s="131"/>
    </row>
    <row r="54" spans="1:20" s="124" customFormat="1">
      <c r="A54" s="131"/>
      <c r="D54" s="136"/>
      <c r="E54" s="136"/>
      <c r="S54" s="131"/>
      <c r="T54" s="131"/>
    </row>
    <row r="55" spans="1:20">
      <c r="A55" s="131"/>
      <c r="B55" s="124"/>
      <c r="C55" s="124"/>
      <c r="D55" s="136"/>
      <c r="E55" s="136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</row>
    <row r="56" spans="1:20">
      <c r="A56" s="131"/>
      <c r="B56" s="124"/>
      <c r="C56" s="124"/>
      <c r="D56" s="136"/>
      <c r="E56" s="136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</row>
    <row r="57" spans="1:20">
      <c r="A57" s="131"/>
      <c r="B57" s="124"/>
      <c r="C57" s="124"/>
      <c r="D57" s="136"/>
      <c r="E57" s="136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</row>
    <row r="58" spans="1:20">
      <c r="A58" s="131"/>
      <c r="B58" s="124"/>
      <c r="C58" s="124"/>
      <c r="D58" s="136"/>
      <c r="E58" s="136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</row>
  </sheetData>
  <mergeCells count="7">
    <mergeCell ref="A1:R2"/>
    <mergeCell ref="A3:B3"/>
    <mergeCell ref="C3:D3"/>
    <mergeCell ref="H3:L3"/>
    <mergeCell ref="C5:G5"/>
    <mergeCell ref="H5:M5"/>
    <mergeCell ref="N5:O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49"/>
  <sheetViews>
    <sheetView workbookViewId="0">
      <selection activeCell="H37" sqref="H37"/>
    </sheetView>
  </sheetViews>
  <sheetFormatPr defaultRowHeight="12.9"/>
  <cols>
    <col min="1" max="1" width="21" customWidth="1"/>
    <col min="2" max="2" width="18.375" style="9" bestFit="1" customWidth="1"/>
    <col min="3" max="3" width="15.625" customWidth="1"/>
    <col min="4" max="5" width="9.125" style="26"/>
    <col min="6" max="6" width="12.25" style="26" customWidth="1"/>
    <col min="7" max="7" width="9.375" style="5" bestFit="1" customWidth="1"/>
    <col min="8" max="8" width="9.375" style="13" bestFit="1" customWidth="1"/>
    <col min="9" max="9" width="11.125" style="5" bestFit="1" customWidth="1"/>
    <col min="10" max="11" width="9.25" style="5" bestFit="1" customWidth="1"/>
    <col min="12" max="13" width="9.125" style="5"/>
  </cols>
  <sheetData>
    <row r="2" spans="1:13" ht="15.65">
      <c r="A2" s="3" t="s">
        <v>0</v>
      </c>
      <c r="B2" s="7"/>
      <c r="C2" s="1"/>
    </row>
    <row r="3" spans="1:13" ht="15.65">
      <c r="A3" s="3" t="s">
        <v>1</v>
      </c>
      <c r="B3" s="7"/>
      <c r="C3" s="1"/>
    </row>
    <row r="4" spans="1:13" ht="15.65">
      <c r="A4" s="3" t="s">
        <v>2</v>
      </c>
      <c r="B4" s="7"/>
      <c r="C4" s="1"/>
    </row>
    <row r="5" spans="1:13" ht="15.65">
      <c r="A5" s="3"/>
      <c r="B5" s="7"/>
      <c r="C5" s="1"/>
    </row>
    <row r="6" spans="1:13" ht="18.350000000000001">
      <c r="A6" s="16"/>
    </row>
    <row r="7" spans="1:13" ht="15.65">
      <c r="A7" s="3" t="s">
        <v>9</v>
      </c>
      <c r="B7" s="25"/>
      <c r="H7" s="13" t="s">
        <v>22</v>
      </c>
      <c r="I7" s="24"/>
    </row>
    <row r="8" spans="1:13" s="2" customFormat="1" ht="13.6">
      <c r="A8" s="4"/>
      <c r="B8" s="8" t="s">
        <v>3</v>
      </c>
      <c r="C8" s="2" t="s">
        <v>4</v>
      </c>
      <c r="D8" s="27" t="s">
        <v>5</v>
      </c>
      <c r="E8" s="27" t="s">
        <v>5</v>
      </c>
      <c r="F8" s="27" t="s">
        <v>23</v>
      </c>
      <c r="G8" s="6" t="s">
        <v>6</v>
      </c>
      <c r="H8" s="14" t="s">
        <v>7</v>
      </c>
      <c r="I8" s="6" t="s">
        <v>8</v>
      </c>
      <c r="J8" s="6"/>
      <c r="K8" s="6" t="s">
        <v>18</v>
      </c>
      <c r="L8" s="6" t="s">
        <v>19</v>
      </c>
      <c r="M8" s="6" t="s">
        <v>20</v>
      </c>
    </row>
    <row r="9" spans="1:13">
      <c r="A9" s="30" t="s">
        <v>24</v>
      </c>
      <c r="B9" s="11"/>
      <c r="C9" s="12"/>
      <c r="D9" s="28"/>
      <c r="E9" s="28"/>
      <c r="F9" s="28">
        <f t="shared" ref="F9:F14" si="0">SUM(D9*E9)</f>
        <v>0</v>
      </c>
      <c r="G9" s="10"/>
      <c r="H9" s="15"/>
      <c r="I9" s="10">
        <f t="shared" ref="I9:I13" si="1">SUM(F9*G9)*H9</f>
        <v>0</v>
      </c>
    </row>
    <row r="10" spans="1:13">
      <c r="A10" s="30" t="s">
        <v>24</v>
      </c>
      <c r="B10" s="11"/>
      <c r="C10" s="12"/>
      <c r="D10" s="28"/>
      <c r="E10" s="28"/>
      <c r="F10" s="28">
        <f t="shared" si="0"/>
        <v>0</v>
      </c>
      <c r="G10" s="10"/>
      <c r="H10" s="15"/>
      <c r="I10" s="10">
        <f t="shared" si="1"/>
        <v>0</v>
      </c>
    </row>
    <row r="11" spans="1:13">
      <c r="A11" s="30" t="s">
        <v>24</v>
      </c>
      <c r="B11" s="11"/>
      <c r="C11" s="12"/>
      <c r="D11" s="28"/>
      <c r="E11" s="28"/>
      <c r="F11" s="28">
        <f t="shared" si="0"/>
        <v>0</v>
      </c>
      <c r="G11" s="10"/>
      <c r="H11" s="15"/>
      <c r="I11" s="10">
        <f t="shared" si="1"/>
        <v>0</v>
      </c>
    </row>
    <row r="12" spans="1:13">
      <c r="A12" s="31" t="s">
        <v>25</v>
      </c>
      <c r="B12" s="11"/>
      <c r="C12" s="12"/>
      <c r="D12" s="28"/>
      <c r="E12" s="28"/>
      <c r="F12" s="28">
        <f t="shared" si="0"/>
        <v>0</v>
      </c>
      <c r="G12" s="10"/>
      <c r="H12" s="15"/>
      <c r="I12" s="10">
        <f t="shared" si="1"/>
        <v>0</v>
      </c>
    </row>
    <row r="13" spans="1:13">
      <c r="A13" s="31" t="s">
        <v>25</v>
      </c>
      <c r="B13" s="11"/>
      <c r="C13" s="12"/>
      <c r="D13" s="28"/>
      <c r="E13" s="28"/>
      <c r="F13" s="28">
        <f t="shared" si="0"/>
        <v>0</v>
      </c>
      <c r="G13" s="10"/>
      <c r="H13" s="15"/>
      <c r="I13" s="10">
        <f t="shared" si="1"/>
        <v>0</v>
      </c>
    </row>
    <row r="14" spans="1:13">
      <c r="A14" s="31" t="s">
        <v>25</v>
      </c>
      <c r="B14" s="11"/>
      <c r="C14" s="12"/>
      <c r="D14" s="28"/>
      <c r="E14" s="28"/>
      <c r="F14" s="28">
        <f t="shared" si="0"/>
        <v>0</v>
      </c>
      <c r="G14" s="10"/>
      <c r="H14" s="15"/>
      <c r="I14" s="10">
        <f t="shared" ref="I14:I17" si="2">SUM(G14*H14)</f>
        <v>0</v>
      </c>
    </row>
    <row r="15" spans="1:13">
      <c r="A15" s="31" t="s">
        <v>39</v>
      </c>
      <c r="B15" s="11"/>
      <c r="C15" s="12"/>
      <c r="D15" s="28"/>
      <c r="E15" s="28"/>
      <c r="F15" s="28"/>
      <c r="G15" s="10"/>
      <c r="H15" s="15"/>
      <c r="I15" s="10">
        <f t="shared" si="2"/>
        <v>0</v>
      </c>
    </row>
    <row r="16" spans="1:13">
      <c r="A16" s="31" t="s">
        <v>39</v>
      </c>
      <c r="B16" s="11"/>
      <c r="C16" s="12"/>
      <c r="D16" s="28"/>
      <c r="E16" s="28"/>
      <c r="F16" s="28"/>
      <c r="G16" s="10"/>
      <c r="H16" s="15"/>
      <c r="I16" s="10">
        <f t="shared" si="2"/>
        <v>0</v>
      </c>
    </row>
    <row r="17" spans="1:11">
      <c r="A17" s="31" t="s">
        <v>39</v>
      </c>
      <c r="B17" s="11"/>
      <c r="C17" s="12"/>
      <c r="D17" s="28"/>
      <c r="E17" s="28"/>
      <c r="F17" s="28"/>
      <c r="G17" s="10"/>
      <c r="H17" s="15"/>
      <c r="I17" s="10">
        <f t="shared" si="2"/>
        <v>0</v>
      </c>
    </row>
    <row r="18" spans="1:11">
      <c r="A18" s="32" t="s">
        <v>28</v>
      </c>
      <c r="B18" s="11"/>
      <c r="C18" s="12"/>
      <c r="D18" s="28"/>
      <c r="E18" s="28"/>
      <c r="F18" s="28"/>
      <c r="G18" s="10"/>
      <c r="H18" s="15"/>
      <c r="I18" s="10">
        <f t="shared" ref="I18:I36" si="3">SUM(G18*H18)</f>
        <v>0</v>
      </c>
    </row>
    <row r="19" spans="1:11">
      <c r="A19" s="32" t="s">
        <v>28</v>
      </c>
      <c r="B19" s="11"/>
      <c r="C19" s="12"/>
      <c r="D19" s="28"/>
      <c r="E19" s="28"/>
      <c r="F19" s="28"/>
      <c r="G19" s="10"/>
      <c r="H19" s="15"/>
      <c r="I19" s="10">
        <f t="shared" si="3"/>
        <v>0</v>
      </c>
    </row>
    <row r="20" spans="1:11">
      <c r="A20" s="32" t="s">
        <v>28</v>
      </c>
      <c r="B20" s="11"/>
      <c r="C20" s="12"/>
      <c r="D20" s="28"/>
      <c r="E20" s="28"/>
      <c r="F20" s="28"/>
      <c r="G20" s="10"/>
      <c r="H20" s="15"/>
      <c r="I20" s="10">
        <f t="shared" si="3"/>
        <v>0</v>
      </c>
    </row>
    <row r="21" spans="1:11">
      <c r="A21" t="s">
        <v>26</v>
      </c>
      <c r="B21" s="11"/>
      <c r="C21" s="12"/>
      <c r="D21" s="28"/>
      <c r="E21" s="28"/>
      <c r="F21" s="28"/>
      <c r="G21" s="33">
        <v>0.3</v>
      </c>
      <c r="H21" s="15">
        <f>SUM(I18:I20)</f>
        <v>0</v>
      </c>
      <c r="I21" s="10">
        <f t="shared" si="3"/>
        <v>0</v>
      </c>
    </row>
    <row r="22" spans="1:11">
      <c r="B22" s="11" t="s">
        <v>27</v>
      </c>
      <c r="C22" s="12"/>
      <c r="D22" s="28"/>
      <c r="E22" s="28"/>
      <c r="F22" s="28"/>
      <c r="G22" s="10"/>
      <c r="H22" s="15"/>
      <c r="I22" s="10">
        <f t="shared" si="3"/>
        <v>0</v>
      </c>
    </row>
    <row r="23" spans="1:11">
      <c r="B23" s="11" t="s">
        <v>13</v>
      </c>
      <c r="C23" s="12" t="s">
        <v>14</v>
      </c>
      <c r="D23" s="28" t="s">
        <v>29</v>
      </c>
      <c r="E23" s="28"/>
      <c r="F23" s="28">
        <f>SUM(G9:G11)</f>
        <v>0</v>
      </c>
      <c r="G23" s="34"/>
      <c r="H23" s="23"/>
      <c r="I23" s="10">
        <f t="shared" si="3"/>
        <v>0</v>
      </c>
    </row>
    <row r="24" spans="1:11">
      <c r="B24" s="11" t="s">
        <v>13</v>
      </c>
      <c r="C24" s="12" t="s">
        <v>14</v>
      </c>
      <c r="D24" s="28" t="s">
        <v>30</v>
      </c>
      <c r="E24" s="28"/>
      <c r="F24" s="28">
        <f>SUM(G12:G14)</f>
        <v>0</v>
      </c>
      <c r="G24" s="34"/>
      <c r="H24" s="23"/>
      <c r="I24" s="10">
        <f t="shared" si="3"/>
        <v>0</v>
      </c>
    </row>
    <row r="25" spans="1:11">
      <c r="B25" s="11" t="s">
        <v>13</v>
      </c>
      <c r="C25" s="12" t="s">
        <v>14</v>
      </c>
      <c r="D25" s="28"/>
      <c r="E25" s="28"/>
      <c r="F25" s="28"/>
      <c r="G25" s="34"/>
      <c r="H25" s="23"/>
      <c r="I25" s="10">
        <f t="shared" si="3"/>
        <v>0</v>
      </c>
    </row>
    <row r="26" spans="1:11">
      <c r="B26" s="11" t="s">
        <v>13</v>
      </c>
      <c r="C26" s="12" t="s">
        <v>14</v>
      </c>
      <c r="D26" s="28"/>
      <c r="E26" s="28"/>
      <c r="F26" s="28"/>
      <c r="G26" s="34"/>
      <c r="H26" s="23"/>
      <c r="I26" s="10">
        <f t="shared" si="3"/>
        <v>0</v>
      </c>
    </row>
    <row r="27" spans="1:11">
      <c r="B27" s="11" t="s">
        <v>13</v>
      </c>
      <c r="C27" s="12" t="s">
        <v>15</v>
      </c>
      <c r="D27" s="28"/>
      <c r="E27" s="28"/>
      <c r="F27" s="28"/>
      <c r="G27" s="34"/>
      <c r="H27" s="23"/>
      <c r="I27" s="10">
        <f t="shared" si="3"/>
        <v>0</v>
      </c>
    </row>
    <row r="28" spans="1:11">
      <c r="B28" s="11" t="s">
        <v>13</v>
      </c>
      <c r="C28" s="12" t="s">
        <v>15</v>
      </c>
      <c r="D28" s="28"/>
      <c r="E28" s="28"/>
      <c r="F28" s="28"/>
      <c r="G28" s="34"/>
      <c r="H28" s="23"/>
      <c r="I28" s="10">
        <f t="shared" ref="I28" si="4">SUM(G28*H28)</f>
        <v>0</v>
      </c>
    </row>
    <row r="29" spans="1:11">
      <c r="B29" s="11" t="s">
        <v>13</v>
      </c>
      <c r="C29" s="12" t="s">
        <v>15</v>
      </c>
      <c r="D29" s="28"/>
      <c r="E29" s="28"/>
      <c r="F29" s="28"/>
      <c r="G29" s="34"/>
      <c r="H29" s="23"/>
      <c r="I29" s="10">
        <f t="shared" si="3"/>
        <v>0</v>
      </c>
    </row>
    <row r="30" spans="1:11">
      <c r="B30" s="11" t="s">
        <v>13</v>
      </c>
      <c r="C30" s="12" t="s">
        <v>16</v>
      </c>
      <c r="D30" s="28"/>
      <c r="E30" s="28"/>
      <c r="F30" s="28"/>
      <c r="G30" s="34"/>
      <c r="H30" s="23"/>
      <c r="I30" s="10">
        <f t="shared" si="3"/>
        <v>0</v>
      </c>
    </row>
    <row r="31" spans="1:11">
      <c r="B31" s="11" t="s">
        <v>13</v>
      </c>
      <c r="C31" s="12" t="s">
        <v>16</v>
      </c>
      <c r="D31" s="28"/>
      <c r="E31" s="28"/>
      <c r="F31" s="28"/>
      <c r="G31" s="34"/>
      <c r="H31" s="23"/>
      <c r="I31" s="10">
        <f t="shared" si="3"/>
        <v>0</v>
      </c>
    </row>
    <row r="32" spans="1:11">
      <c r="B32" s="11" t="s">
        <v>21</v>
      </c>
      <c r="C32" s="12" t="s">
        <v>14</v>
      </c>
      <c r="D32" s="28"/>
      <c r="E32" s="28"/>
      <c r="F32" s="28"/>
      <c r="G32" s="22">
        <f>SUM(G23:G26)</f>
        <v>0</v>
      </c>
      <c r="H32" s="15">
        <v>40</v>
      </c>
      <c r="I32" s="10">
        <f t="shared" si="3"/>
        <v>0</v>
      </c>
      <c r="K32" s="5">
        <f>SUM(G32)*I7</f>
        <v>0</v>
      </c>
    </row>
    <row r="33" spans="1:13">
      <c r="B33" s="11" t="s">
        <v>21</v>
      </c>
      <c r="C33" s="12" t="s">
        <v>15</v>
      </c>
      <c r="D33" s="28"/>
      <c r="E33" s="28"/>
      <c r="F33" s="28"/>
      <c r="G33" s="22">
        <f>SUM(G27:G29)</f>
        <v>0</v>
      </c>
      <c r="H33" s="15">
        <v>40</v>
      </c>
      <c r="I33" s="10">
        <f t="shared" si="3"/>
        <v>0</v>
      </c>
      <c r="L33" s="5">
        <f>SUM(G33)*I7</f>
        <v>0</v>
      </c>
    </row>
    <row r="34" spans="1:13">
      <c r="B34" s="11" t="s">
        <v>21</v>
      </c>
      <c r="C34" s="12" t="s">
        <v>16</v>
      </c>
      <c r="D34" s="28"/>
      <c r="E34" s="28"/>
      <c r="F34" s="28"/>
      <c r="G34" s="22">
        <f>SUM(G30:G31)</f>
        <v>0</v>
      </c>
      <c r="H34" s="15">
        <v>40</v>
      </c>
      <c r="I34" s="10">
        <f t="shared" si="3"/>
        <v>0</v>
      </c>
      <c r="M34" s="5">
        <f>SUM(G34)*I7</f>
        <v>0</v>
      </c>
    </row>
    <row r="35" spans="1:13">
      <c r="B35" s="11" t="s">
        <v>13</v>
      </c>
      <c r="C35" s="12" t="s">
        <v>17</v>
      </c>
      <c r="D35" s="28"/>
      <c r="E35" s="28"/>
      <c r="F35" s="28"/>
      <c r="G35" s="34"/>
      <c r="H35" s="15">
        <v>40</v>
      </c>
      <c r="I35" s="10">
        <f t="shared" si="3"/>
        <v>0</v>
      </c>
      <c r="L35" s="5">
        <f>SUM(G35)*I7</f>
        <v>0</v>
      </c>
    </row>
    <row r="36" spans="1:13">
      <c r="B36" s="11" t="s">
        <v>12</v>
      </c>
      <c r="C36" s="12"/>
      <c r="D36" s="28"/>
      <c r="E36" s="28"/>
      <c r="F36" s="28"/>
      <c r="G36" s="10"/>
      <c r="H36" s="15">
        <v>40</v>
      </c>
      <c r="I36" s="10">
        <f t="shared" si="3"/>
        <v>0</v>
      </c>
    </row>
    <row r="37" spans="1:13">
      <c r="B37" s="11" t="s">
        <v>11</v>
      </c>
      <c r="C37" s="12"/>
      <c r="D37" s="28"/>
      <c r="E37" s="28"/>
      <c r="F37" s="28"/>
      <c r="G37" s="10">
        <v>1</v>
      </c>
      <c r="H37" s="34"/>
      <c r="I37" s="10">
        <f>SUM(G37*H37)</f>
        <v>0</v>
      </c>
    </row>
    <row r="38" spans="1:13" s="2" customFormat="1" ht="13.6">
      <c r="B38" s="8" t="s">
        <v>10</v>
      </c>
      <c r="D38" s="27"/>
      <c r="E38" s="27"/>
      <c r="F38" s="27"/>
      <c r="G38" s="6">
        <f>SUM(G32:G35)</f>
        <v>0</v>
      </c>
      <c r="H38" s="14"/>
      <c r="I38" s="6">
        <f>SUM(I9:I37)</f>
        <v>0</v>
      </c>
      <c r="J38" s="6">
        <f>SUM(I38)*I7</f>
        <v>0</v>
      </c>
      <c r="K38" s="6"/>
      <c r="L38" s="6"/>
      <c r="M38" s="6"/>
    </row>
    <row r="39" spans="1:13" s="12" customFormat="1" ht="13.6">
      <c r="A39" s="4"/>
      <c r="B39" s="11"/>
      <c r="D39" s="28"/>
      <c r="E39" s="28"/>
      <c r="F39" s="28"/>
      <c r="G39" s="10"/>
      <c r="H39" s="15"/>
      <c r="I39" s="10"/>
      <c r="J39" s="10"/>
      <c r="K39" s="10"/>
      <c r="L39" s="10"/>
      <c r="M39" s="10"/>
    </row>
    <row r="40" spans="1:13" ht="15.65">
      <c r="A40" s="3"/>
    </row>
    <row r="41" spans="1:13" s="2" customFormat="1" ht="13.6">
      <c r="A41" s="4"/>
      <c r="B41" s="8"/>
      <c r="D41" s="27"/>
      <c r="E41" s="27"/>
      <c r="F41" s="27"/>
      <c r="G41" s="6"/>
      <c r="H41" s="14"/>
      <c r="I41" s="6"/>
      <c r="J41" s="6"/>
      <c r="K41" s="6"/>
      <c r="L41" s="6"/>
      <c r="M41" s="6"/>
    </row>
    <row r="45" spans="1:13" s="2" customFormat="1" ht="13.6">
      <c r="B45" s="8"/>
      <c r="D45" s="27"/>
      <c r="E45" s="27"/>
      <c r="F45" s="27"/>
      <c r="G45" s="6"/>
      <c r="H45" s="14"/>
      <c r="I45" s="6"/>
      <c r="J45" s="6"/>
      <c r="K45" s="6"/>
      <c r="L45" s="6"/>
      <c r="M45" s="6"/>
    </row>
    <row r="47" spans="1:13" ht="15.65">
      <c r="A47" s="3"/>
    </row>
    <row r="48" spans="1:13" s="2" customFormat="1" ht="13.6">
      <c r="A48" s="4"/>
      <c r="B48" s="8"/>
      <c r="D48" s="27"/>
      <c r="E48" s="27"/>
      <c r="F48" s="27"/>
      <c r="G48" s="6"/>
      <c r="H48" s="14"/>
      <c r="I48" s="6"/>
      <c r="J48" s="6"/>
      <c r="K48" s="6"/>
      <c r="L48" s="6"/>
      <c r="M48" s="6"/>
    </row>
    <row r="52" spans="1:13" s="2" customFormat="1" ht="13.6">
      <c r="B52" s="8"/>
      <c r="D52" s="27"/>
      <c r="E52" s="27"/>
      <c r="F52" s="27"/>
      <c r="G52" s="6"/>
      <c r="H52" s="14"/>
      <c r="I52" s="6"/>
      <c r="J52" s="6"/>
      <c r="K52" s="6"/>
      <c r="L52" s="6"/>
      <c r="M52" s="6"/>
    </row>
    <row r="54" spans="1:13" ht="15.65">
      <c r="A54" s="3"/>
    </row>
    <row r="55" spans="1:13" s="2" customFormat="1" ht="13.6">
      <c r="A55" s="4"/>
      <c r="B55" s="8"/>
      <c r="D55" s="27"/>
      <c r="E55" s="27"/>
      <c r="F55" s="27"/>
      <c r="G55" s="6"/>
      <c r="H55" s="14"/>
      <c r="I55" s="6"/>
      <c r="J55" s="6"/>
      <c r="K55" s="6"/>
      <c r="L55" s="6"/>
      <c r="M55" s="6"/>
    </row>
    <row r="61" spans="1:13" s="2" customFormat="1" ht="13.6">
      <c r="B61" s="8"/>
      <c r="D61" s="27"/>
      <c r="E61" s="27"/>
      <c r="F61" s="27"/>
      <c r="G61" s="6"/>
      <c r="H61" s="14"/>
      <c r="I61" s="6"/>
      <c r="J61" s="6"/>
      <c r="K61" s="6"/>
      <c r="L61" s="6"/>
      <c r="M61" s="6"/>
    </row>
    <row r="62" spans="1:13" s="2" customFormat="1" ht="13.6">
      <c r="B62" s="8"/>
      <c r="D62" s="27"/>
      <c r="E62" s="27"/>
      <c r="F62" s="27"/>
      <c r="G62" s="6"/>
      <c r="H62" s="14"/>
      <c r="I62" s="6"/>
      <c r="J62" s="6"/>
      <c r="K62" s="6"/>
      <c r="L62" s="6"/>
      <c r="M62" s="6"/>
    </row>
    <row r="63" spans="1:13" ht="15.65">
      <c r="A63" s="3"/>
    </row>
    <row r="64" spans="1:13" s="2" customFormat="1" ht="13.6">
      <c r="A64" s="4"/>
      <c r="B64" s="8"/>
      <c r="D64" s="27"/>
      <c r="E64" s="27"/>
      <c r="F64" s="27"/>
      <c r="G64" s="6"/>
      <c r="H64" s="14"/>
      <c r="I64" s="6"/>
      <c r="J64" s="6"/>
      <c r="K64" s="6"/>
      <c r="L64" s="6"/>
      <c r="M64" s="6"/>
    </row>
    <row r="68" spans="1:13" s="2" customFormat="1" ht="13.6">
      <c r="B68" s="8"/>
      <c r="D68" s="27"/>
      <c r="E68" s="27"/>
      <c r="F68" s="27"/>
      <c r="G68" s="6"/>
      <c r="H68" s="14"/>
      <c r="I68" s="6"/>
      <c r="J68" s="6"/>
      <c r="K68" s="6"/>
      <c r="L68" s="6"/>
      <c r="M68" s="6"/>
    </row>
    <row r="70" spans="1:13" ht="15.65">
      <c r="A70" s="3"/>
    </row>
    <row r="71" spans="1:13" s="2" customFormat="1" ht="13.6">
      <c r="A71" s="4"/>
      <c r="B71" s="8"/>
      <c r="D71" s="27"/>
      <c r="E71" s="27"/>
      <c r="F71" s="27"/>
      <c r="G71" s="6"/>
      <c r="H71" s="14"/>
      <c r="I71" s="6"/>
      <c r="J71" s="6"/>
      <c r="K71" s="6"/>
      <c r="L71" s="6"/>
      <c r="M71" s="6"/>
    </row>
    <row r="75" spans="1:13" s="2" customFormat="1" ht="13.6">
      <c r="B75" s="8"/>
      <c r="D75" s="27"/>
      <c r="E75" s="27"/>
      <c r="F75" s="27"/>
      <c r="G75" s="6"/>
      <c r="H75" s="14"/>
      <c r="I75" s="6"/>
      <c r="J75" s="6"/>
      <c r="K75" s="6"/>
      <c r="L75" s="6"/>
      <c r="M75" s="6"/>
    </row>
    <row r="76" spans="1:13" s="2" customFormat="1" ht="13.6">
      <c r="B76" s="8"/>
      <c r="D76" s="27"/>
      <c r="E76" s="27"/>
      <c r="F76" s="27"/>
      <c r="G76" s="6"/>
      <c r="H76" s="14"/>
      <c r="I76" s="6"/>
      <c r="J76" s="6"/>
      <c r="K76" s="6"/>
      <c r="L76" s="6"/>
      <c r="M76" s="6"/>
    </row>
    <row r="77" spans="1:13" ht="15.65">
      <c r="A77" s="3"/>
    </row>
    <row r="78" spans="1:13" s="2" customFormat="1" ht="13.6">
      <c r="A78" s="4"/>
      <c r="B78" s="8"/>
      <c r="D78" s="27"/>
      <c r="E78" s="27"/>
      <c r="F78" s="27"/>
      <c r="G78" s="6"/>
      <c r="H78" s="14"/>
      <c r="I78" s="6"/>
      <c r="J78" s="6"/>
      <c r="K78" s="6"/>
      <c r="L78" s="6"/>
      <c r="M78" s="6"/>
    </row>
    <row r="82" spans="1:13" s="2" customFormat="1" ht="13.6">
      <c r="B82" s="8"/>
      <c r="D82" s="27"/>
      <c r="E82" s="27"/>
      <c r="F82" s="27"/>
      <c r="G82" s="6"/>
      <c r="H82" s="14"/>
      <c r="I82" s="6"/>
      <c r="J82" s="6"/>
      <c r="K82" s="6"/>
      <c r="L82" s="6"/>
      <c r="M82" s="6"/>
    </row>
    <row r="84" spans="1:13" ht="15.65">
      <c r="A84" s="3"/>
    </row>
    <row r="85" spans="1:13" s="2" customFormat="1" ht="13.6">
      <c r="A85" s="4"/>
      <c r="B85" s="8"/>
      <c r="D85" s="27"/>
      <c r="E85" s="27"/>
      <c r="F85" s="27"/>
      <c r="G85" s="6"/>
      <c r="H85" s="14"/>
      <c r="I85" s="6"/>
      <c r="J85" s="6"/>
      <c r="K85" s="6"/>
      <c r="L85" s="6"/>
      <c r="M85" s="6"/>
    </row>
    <row r="89" spans="1:13" s="2" customFormat="1" ht="13.6">
      <c r="B89" s="8"/>
      <c r="D89" s="27"/>
      <c r="E89" s="27"/>
      <c r="F89" s="27"/>
      <c r="G89" s="6"/>
      <c r="H89" s="14"/>
      <c r="I89" s="6"/>
      <c r="J89" s="6"/>
      <c r="K89" s="6"/>
      <c r="L89" s="6"/>
      <c r="M89" s="6"/>
    </row>
    <row r="91" spans="1:13" ht="18.350000000000001">
      <c r="A91" s="17"/>
    </row>
    <row r="92" spans="1:13" ht="15.65">
      <c r="A92" s="3"/>
    </row>
    <row r="93" spans="1:13" s="2" customFormat="1" ht="13.6">
      <c r="A93" s="4"/>
      <c r="B93" s="8"/>
      <c r="D93" s="27"/>
      <c r="E93" s="27"/>
      <c r="F93" s="27"/>
      <c r="G93" s="6"/>
      <c r="H93" s="14"/>
      <c r="I93" s="6"/>
      <c r="J93" s="6"/>
      <c r="K93" s="6"/>
      <c r="L93" s="6"/>
      <c r="M93" s="6"/>
    </row>
    <row r="97" spans="1:13" s="2" customFormat="1" ht="13.6">
      <c r="B97" s="8"/>
      <c r="D97" s="27"/>
      <c r="E97" s="27"/>
      <c r="F97" s="27"/>
      <c r="G97" s="6"/>
      <c r="H97" s="14"/>
      <c r="I97" s="6"/>
      <c r="J97" s="6"/>
      <c r="K97" s="6"/>
      <c r="L97" s="6"/>
      <c r="M97" s="6"/>
    </row>
    <row r="99" spans="1:13" ht="18.350000000000001">
      <c r="A99" s="17"/>
    </row>
    <row r="100" spans="1:13" ht="15.65">
      <c r="A100" s="3"/>
    </row>
    <row r="101" spans="1:13" s="2" customFormat="1" ht="13.6">
      <c r="A101" s="4"/>
      <c r="B101" s="8"/>
      <c r="D101" s="27"/>
      <c r="E101" s="27"/>
      <c r="F101" s="27"/>
      <c r="G101" s="6"/>
      <c r="H101" s="14"/>
      <c r="I101" s="6"/>
      <c r="J101" s="6"/>
      <c r="K101" s="6"/>
      <c r="L101" s="6"/>
      <c r="M101" s="6"/>
    </row>
    <row r="105" spans="1:13" s="2" customFormat="1" ht="13.6">
      <c r="B105" s="8"/>
      <c r="D105" s="27"/>
      <c r="E105" s="27"/>
      <c r="F105" s="27"/>
      <c r="G105" s="6"/>
      <c r="H105" s="14"/>
      <c r="I105" s="6"/>
      <c r="J105" s="6"/>
      <c r="K105" s="6"/>
      <c r="L105" s="6"/>
      <c r="M105" s="6"/>
    </row>
    <row r="107" spans="1:13" ht="13.6">
      <c r="B107" s="8"/>
      <c r="C107" s="2"/>
      <c r="D107" s="27"/>
      <c r="E107" s="27"/>
      <c r="F107" s="27"/>
      <c r="G107" s="6"/>
      <c r="H107" s="14"/>
      <c r="I107" s="6"/>
    </row>
    <row r="108" spans="1:13" s="18" customFormat="1" ht="18.350000000000001">
      <c r="B108" s="19"/>
      <c r="D108" s="29"/>
      <c r="E108" s="29"/>
      <c r="F108" s="29"/>
      <c r="G108" s="20"/>
      <c r="H108" s="21"/>
      <c r="I108" s="20"/>
      <c r="J108" s="20"/>
      <c r="K108" s="20"/>
      <c r="L108" s="20"/>
      <c r="M108" s="20"/>
    </row>
    <row r="109" spans="1:13" ht="15.65">
      <c r="A109" s="3"/>
    </row>
    <row r="110" spans="1:13" s="2" customFormat="1" ht="13.6">
      <c r="A110" s="4"/>
      <c r="B110" s="9"/>
      <c r="C110"/>
      <c r="D110" s="26"/>
      <c r="E110" s="26"/>
      <c r="F110" s="26"/>
      <c r="G110" s="5"/>
      <c r="H110" s="13"/>
      <c r="I110" s="5"/>
      <c r="J110" s="6"/>
      <c r="K110" s="6"/>
      <c r="L110" s="6"/>
      <c r="M110" s="6"/>
    </row>
    <row r="111" spans="1:13" ht="13.6">
      <c r="B111" s="8"/>
      <c r="C111" s="2"/>
      <c r="D111" s="27"/>
      <c r="E111" s="27"/>
      <c r="F111" s="27"/>
      <c r="G111" s="6"/>
      <c r="H111" s="14"/>
      <c r="I111" s="6"/>
    </row>
    <row r="126" spans="2:13" s="2" customFormat="1" ht="13.6">
      <c r="B126" s="9"/>
      <c r="C126"/>
      <c r="D126" s="26"/>
      <c r="E126" s="26"/>
      <c r="F126" s="26"/>
      <c r="G126" s="5"/>
      <c r="H126" s="13"/>
      <c r="I126" s="5"/>
      <c r="J126" s="6"/>
      <c r="K126" s="6"/>
      <c r="L126" s="6"/>
      <c r="M126" s="6"/>
    </row>
    <row r="128" spans="2:13" ht="13.6">
      <c r="B128" s="8"/>
      <c r="C128" s="2"/>
      <c r="D128" s="27"/>
      <c r="E128" s="27"/>
      <c r="F128" s="27"/>
      <c r="G128" s="6"/>
      <c r="H128" s="14"/>
      <c r="I128" s="6"/>
    </row>
    <row r="130" spans="1:13" ht="15.65">
      <c r="A130" s="3"/>
    </row>
    <row r="131" spans="1:13" s="2" customFormat="1" ht="13.6">
      <c r="A131" s="4"/>
      <c r="B131" s="9"/>
      <c r="C131"/>
      <c r="D131" s="26"/>
      <c r="E131" s="26"/>
      <c r="F131" s="26"/>
      <c r="G131" s="5"/>
      <c r="H131" s="13"/>
      <c r="I131" s="5"/>
      <c r="J131" s="6"/>
      <c r="K131" s="6"/>
      <c r="L131" s="6"/>
      <c r="M131" s="6"/>
    </row>
    <row r="132" spans="1:13" ht="13.6">
      <c r="B132" s="8"/>
      <c r="C132" s="2"/>
      <c r="D132" s="27"/>
      <c r="E132" s="27"/>
      <c r="F132" s="27"/>
      <c r="G132" s="6"/>
      <c r="H132" s="14"/>
      <c r="I132" s="6"/>
    </row>
    <row r="147" spans="2:13" s="2" customFormat="1" ht="13.6">
      <c r="B147" s="9"/>
      <c r="C147"/>
      <c r="D147" s="26"/>
      <c r="E147" s="26"/>
      <c r="F147" s="26"/>
      <c r="G147" s="5"/>
      <c r="H147" s="13"/>
      <c r="I147" s="5"/>
      <c r="J147" s="6"/>
      <c r="K147" s="6"/>
      <c r="L147" s="6"/>
      <c r="M147" s="6"/>
    </row>
    <row r="149" spans="2:13" ht="13.6">
      <c r="B149" s="8"/>
      <c r="C149" s="2"/>
      <c r="D149" s="27"/>
      <c r="E149" s="27"/>
      <c r="F149" s="27"/>
      <c r="G149" s="6"/>
      <c r="H149" s="14"/>
      <c r="I149" s="6"/>
      <c r="J149"/>
      <c r="K149"/>
      <c r="L149"/>
      <c r="M14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3A41-9E8A-4492-92AD-0D0DB2EA798C}">
  <dimension ref="A1:K42"/>
  <sheetViews>
    <sheetView workbookViewId="0">
      <selection activeCell="C19" sqref="C19"/>
    </sheetView>
  </sheetViews>
  <sheetFormatPr defaultRowHeight="12.9"/>
  <cols>
    <col min="1" max="1" width="4" style="42" customWidth="1"/>
    <col min="2" max="2" width="10" style="42" customWidth="1"/>
    <col min="3" max="3" width="42.125" customWidth="1"/>
    <col min="4" max="4" width="10.125" bestFit="1" customWidth="1"/>
    <col min="5" max="5" width="43.375" bestFit="1" customWidth="1"/>
    <col min="6" max="6" width="10.125" bestFit="1" customWidth="1"/>
    <col min="7" max="7" width="9.125" style="12"/>
    <col min="259" max="259" width="4" customWidth="1"/>
    <col min="260" max="260" width="11.375" bestFit="1" customWidth="1"/>
    <col min="261" max="261" width="60.75" customWidth="1"/>
    <col min="262" max="262" width="67.75" customWidth="1"/>
    <col min="515" max="515" width="4" customWidth="1"/>
    <col min="516" max="516" width="11.375" bestFit="1" customWidth="1"/>
    <col min="517" max="517" width="60.75" customWidth="1"/>
    <col min="518" max="518" width="67.75" customWidth="1"/>
    <col min="771" max="771" width="4" customWidth="1"/>
    <col min="772" max="772" width="11.375" bestFit="1" customWidth="1"/>
    <col min="773" max="773" width="60.75" customWidth="1"/>
    <col min="774" max="774" width="67.75" customWidth="1"/>
    <col min="1027" max="1027" width="4" customWidth="1"/>
    <col min="1028" max="1028" width="11.375" bestFit="1" customWidth="1"/>
    <col min="1029" max="1029" width="60.75" customWidth="1"/>
    <col min="1030" max="1030" width="67.75" customWidth="1"/>
    <col min="1283" max="1283" width="4" customWidth="1"/>
    <col min="1284" max="1284" width="11.375" bestFit="1" customWidth="1"/>
    <col min="1285" max="1285" width="60.75" customWidth="1"/>
    <col min="1286" max="1286" width="67.75" customWidth="1"/>
    <col min="1539" max="1539" width="4" customWidth="1"/>
    <col min="1540" max="1540" width="11.375" bestFit="1" customWidth="1"/>
    <col min="1541" max="1541" width="60.75" customWidth="1"/>
    <col min="1542" max="1542" width="67.75" customWidth="1"/>
    <col min="1795" max="1795" width="4" customWidth="1"/>
    <col min="1796" max="1796" width="11.375" bestFit="1" customWidth="1"/>
    <col min="1797" max="1797" width="60.75" customWidth="1"/>
    <col min="1798" max="1798" width="67.75" customWidth="1"/>
    <col min="2051" max="2051" width="4" customWidth="1"/>
    <col min="2052" max="2052" width="11.375" bestFit="1" customWidth="1"/>
    <col min="2053" max="2053" width="60.75" customWidth="1"/>
    <col min="2054" max="2054" width="67.75" customWidth="1"/>
    <col min="2307" max="2307" width="4" customWidth="1"/>
    <col min="2308" max="2308" width="11.375" bestFit="1" customWidth="1"/>
    <col min="2309" max="2309" width="60.75" customWidth="1"/>
    <col min="2310" max="2310" width="67.75" customWidth="1"/>
    <col min="2563" max="2563" width="4" customWidth="1"/>
    <col min="2564" max="2564" width="11.375" bestFit="1" customWidth="1"/>
    <col min="2565" max="2565" width="60.75" customWidth="1"/>
    <col min="2566" max="2566" width="67.75" customWidth="1"/>
    <col min="2819" max="2819" width="4" customWidth="1"/>
    <col min="2820" max="2820" width="11.375" bestFit="1" customWidth="1"/>
    <col min="2821" max="2821" width="60.75" customWidth="1"/>
    <col min="2822" max="2822" width="67.75" customWidth="1"/>
    <col min="3075" max="3075" width="4" customWidth="1"/>
    <col min="3076" max="3076" width="11.375" bestFit="1" customWidth="1"/>
    <col min="3077" max="3077" width="60.75" customWidth="1"/>
    <col min="3078" max="3078" width="67.75" customWidth="1"/>
    <col min="3331" max="3331" width="4" customWidth="1"/>
    <col min="3332" max="3332" width="11.375" bestFit="1" customWidth="1"/>
    <col min="3333" max="3333" width="60.75" customWidth="1"/>
    <col min="3334" max="3334" width="67.75" customWidth="1"/>
    <col min="3587" max="3587" width="4" customWidth="1"/>
    <col min="3588" max="3588" width="11.375" bestFit="1" customWidth="1"/>
    <col min="3589" max="3589" width="60.75" customWidth="1"/>
    <col min="3590" max="3590" width="67.75" customWidth="1"/>
    <col min="3843" max="3843" width="4" customWidth="1"/>
    <col min="3844" max="3844" width="11.375" bestFit="1" customWidth="1"/>
    <col min="3845" max="3845" width="60.75" customWidth="1"/>
    <col min="3846" max="3846" width="67.75" customWidth="1"/>
    <col min="4099" max="4099" width="4" customWidth="1"/>
    <col min="4100" max="4100" width="11.375" bestFit="1" customWidth="1"/>
    <col min="4101" max="4101" width="60.75" customWidth="1"/>
    <col min="4102" max="4102" width="67.75" customWidth="1"/>
    <col min="4355" max="4355" width="4" customWidth="1"/>
    <col min="4356" max="4356" width="11.375" bestFit="1" customWidth="1"/>
    <col min="4357" max="4357" width="60.75" customWidth="1"/>
    <col min="4358" max="4358" width="67.75" customWidth="1"/>
    <col min="4611" max="4611" width="4" customWidth="1"/>
    <col min="4612" max="4612" width="11.375" bestFit="1" customWidth="1"/>
    <col min="4613" max="4613" width="60.75" customWidth="1"/>
    <col min="4614" max="4614" width="67.75" customWidth="1"/>
    <col min="4867" max="4867" width="4" customWidth="1"/>
    <col min="4868" max="4868" width="11.375" bestFit="1" customWidth="1"/>
    <col min="4869" max="4869" width="60.75" customWidth="1"/>
    <col min="4870" max="4870" width="67.75" customWidth="1"/>
    <col min="5123" max="5123" width="4" customWidth="1"/>
    <col min="5124" max="5124" width="11.375" bestFit="1" customWidth="1"/>
    <col min="5125" max="5125" width="60.75" customWidth="1"/>
    <col min="5126" max="5126" width="67.75" customWidth="1"/>
    <col min="5379" max="5379" width="4" customWidth="1"/>
    <col min="5380" max="5380" width="11.375" bestFit="1" customWidth="1"/>
    <col min="5381" max="5381" width="60.75" customWidth="1"/>
    <col min="5382" max="5382" width="67.75" customWidth="1"/>
    <col min="5635" max="5635" width="4" customWidth="1"/>
    <col min="5636" max="5636" width="11.375" bestFit="1" customWidth="1"/>
    <col min="5637" max="5637" width="60.75" customWidth="1"/>
    <col min="5638" max="5638" width="67.75" customWidth="1"/>
    <col min="5891" max="5891" width="4" customWidth="1"/>
    <col min="5892" max="5892" width="11.375" bestFit="1" customWidth="1"/>
    <col min="5893" max="5893" width="60.75" customWidth="1"/>
    <col min="5894" max="5894" width="67.75" customWidth="1"/>
    <col min="6147" max="6147" width="4" customWidth="1"/>
    <col min="6148" max="6148" width="11.375" bestFit="1" customWidth="1"/>
    <col min="6149" max="6149" width="60.75" customWidth="1"/>
    <col min="6150" max="6150" width="67.75" customWidth="1"/>
    <col min="6403" max="6403" width="4" customWidth="1"/>
    <col min="6404" max="6404" width="11.375" bestFit="1" customWidth="1"/>
    <col min="6405" max="6405" width="60.75" customWidth="1"/>
    <col min="6406" max="6406" width="67.75" customWidth="1"/>
    <col min="6659" max="6659" width="4" customWidth="1"/>
    <col min="6660" max="6660" width="11.375" bestFit="1" customWidth="1"/>
    <col min="6661" max="6661" width="60.75" customWidth="1"/>
    <col min="6662" max="6662" width="67.75" customWidth="1"/>
    <col min="6915" max="6915" width="4" customWidth="1"/>
    <col min="6916" max="6916" width="11.375" bestFit="1" customWidth="1"/>
    <col min="6917" max="6917" width="60.75" customWidth="1"/>
    <col min="6918" max="6918" width="67.75" customWidth="1"/>
    <col min="7171" max="7171" width="4" customWidth="1"/>
    <col min="7172" max="7172" width="11.375" bestFit="1" customWidth="1"/>
    <col min="7173" max="7173" width="60.75" customWidth="1"/>
    <col min="7174" max="7174" width="67.75" customWidth="1"/>
    <col min="7427" max="7427" width="4" customWidth="1"/>
    <col min="7428" max="7428" width="11.375" bestFit="1" customWidth="1"/>
    <col min="7429" max="7429" width="60.75" customWidth="1"/>
    <col min="7430" max="7430" width="67.75" customWidth="1"/>
    <col min="7683" max="7683" width="4" customWidth="1"/>
    <col min="7684" max="7684" width="11.375" bestFit="1" customWidth="1"/>
    <col min="7685" max="7685" width="60.75" customWidth="1"/>
    <col min="7686" max="7686" width="67.75" customWidth="1"/>
    <col min="7939" max="7939" width="4" customWidth="1"/>
    <col min="7940" max="7940" width="11.375" bestFit="1" customWidth="1"/>
    <col min="7941" max="7941" width="60.75" customWidth="1"/>
    <col min="7942" max="7942" width="67.75" customWidth="1"/>
    <col min="8195" max="8195" width="4" customWidth="1"/>
    <col min="8196" max="8196" width="11.375" bestFit="1" customWidth="1"/>
    <col min="8197" max="8197" width="60.75" customWidth="1"/>
    <col min="8198" max="8198" width="67.75" customWidth="1"/>
    <col min="8451" max="8451" width="4" customWidth="1"/>
    <col min="8452" max="8452" width="11.375" bestFit="1" customWidth="1"/>
    <col min="8453" max="8453" width="60.75" customWidth="1"/>
    <col min="8454" max="8454" width="67.75" customWidth="1"/>
    <col min="8707" max="8707" width="4" customWidth="1"/>
    <col min="8708" max="8708" width="11.375" bestFit="1" customWidth="1"/>
    <col min="8709" max="8709" width="60.75" customWidth="1"/>
    <col min="8710" max="8710" width="67.75" customWidth="1"/>
    <col min="8963" max="8963" width="4" customWidth="1"/>
    <col min="8964" max="8964" width="11.375" bestFit="1" customWidth="1"/>
    <col min="8965" max="8965" width="60.75" customWidth="1"/>
    <col min="8966" max="8966" width="67.75" customWidth="1"/>
    <col min="9219" max="9219" width="4" customWidth="1"/>
    <col min="9220" max="9220" width="11.375" bestFit="1" customWidth="1"/>
    <col min="9221" max="9221" width="60.75" customWidth="1"/>
    <col min="9222" max="9222" width="67.75" customWidth="1"/>
    <col min="9475" max="9475" width="4" customWidth="1"/>
    <col min="9476" max="9476" width="11.375" bestFit="1" customWidth="1"/>
    <col min="9477" max="9477" width="60.75" customWidth="1"/>
    <col min="9478" max="9478" width="67.75" customWidth="1"/>
    <col min="9731" max="9731" width="4" customWidth="1"/>
    <col min="9732" max="9732" width="11.375" bestFit="1" customWidth="1"/>
    <col min="9733" max="9733" width="60.75" customWidth="1"/>
    <col min="9734" max="9734" width="67.75" customWidth="1"/>
    <col min="9987" max="9987" width="4" customWidth="1"/>
    <col min="9988" max="9988" width="11.375" bestFit="1" customWidth="1"/>
    <col min="9989" max="9989" width="60.75" customWidth="1"/>
    <col min="9990" max="9990" width="67.75" customWidth="1"/>
    <col min="10243" max="10243" width="4" customWidth="1"/>
    <col min="10244" max="10244" width="11.375" bestFit="1" customWidth="1"/>
    <col min="10245" max="10245" width="60.75" customWidth="1"/>
    <col min="10246" max="10246" width="67.75" customWidth="1"/>
    <col min="10499" max="10499" width="4" customWidth="1"/>
    <col min="10500" max="10500" width="11.375" bestFit="1" customWidth="1"/>
    <col min="10501" max="10501" width="60.75" customWidth="1"/>
    <col min="10502" max="10502" width="67.75" customWidth="1"/>
    <col min="10755" max="10755" width="4" customWidth="1"/>
    <col min="10756" max="10756" width="11.375" bestFit="1" customWidth="1"/>
    <col min="10757" max="10757" width="60.75" customWidth="1"/>
    <col min="10758" max="10758" width="67.75" customWidth="1"/>
    <col min="11011" max="11011" width="4" customWidth="1"/>
    <col min="11012" max="11012" width="11.375" bestFit="1" customWidth="1"/>
    <col min="11013" max="11013" width="60.75" customWidth="1"/>
    <col min="11014" max="11014" width="67.75" customWidth="1"/>
    <col min="11267" max="11267" width="4" customWidth="1"/>
    <col min="11268" max="11268" width="11.375" bestFit="1" customWidth="1"/>
    <col min="11269" max="11269" width="60.75" customWidth="1"/>
    <col min="11270" max="11270" width="67.75" customWidth="1"/>
    <col min="11523" max="11523" width="4" customWidth="1"/>
    <col min="11524" max="11524" width="11.375" bestFit="1" customWidth="1"/>
    <col min="11525" max="11525" width="60.75" customWidth="1"/>
    <col min="11526" max="11526" width="67.75" customWidth="1"/>
    <col min="11779" max="11779" width="4" customWidth="1"/>
    <col min="11780" max="11780" width="11.375" bestFit="1" customWidth="1"/>
    <col min="11781" max="11781" width="60.75" customWidth="1"/>
    <col min="11782" max="11782" width="67.75" customWidth="1"/>
    <col min="12035" max="12035" width="4" customWidth="1"/>
    <col min="12036" max="12036" width="11.375" bestFit="1" customWidth="1"/>
    <col min="12037" max="12037" width="60.75" customWidth="1"/>
    <col min="12038" max="12038" width="67.75" customWidth="1"/>
    <col min="12291" max="12291" width="4" customWidth="1"/>
    <col min="12292" max="12292" width="11.375" bestFit="1" customWidth="1"/>
    <col min="12293" max="12293" width="60.75" customWidth="1"/>
    <col min="12294" max="12294" width="67.75" customWidth="1"/>
    <col min="12547" max="12547" width="4" customWidth="1"/>
    <col min="12548" max="12548" width="11.375" bestFit="1" customWidth="1"/>
    <col min="12549" max="12549" width="60.75" customWidth="1"/>
    <col min="12550" max="12550" width="67.75" customWidth="1"/>
    <col min="12803" max="12803" width="4" customWidth="1"/>
    <col min="12804" max="12804" width="11.375" bestFit="1" customWidth="1"/>
    <col min="12805" max="12805" width="60.75" customWidth="1"/>
    <col min="12806" max="12806" width="67.75" customWidth="1"/>
    <col min="13059" max="13059" width="4" customWidth="1"/>
    <col min="13060" max="13060" width="11.375" bestFit="1" customWidth="1"/>
    <col min="13061" max="13061" width="60.75" customWidth="1"/>
    <col min="13062" max="13062" width="67.75" customWidth="1"/>
    <col min="13315" max="13315" width="4" customWidth="1"/>
    <col min="13316" max="13316" width="11.375" bestFit="1" customWidth="1"/>
    <col min="13317" max="13317" width="60.75" customWidth="1"/>
    <col min="13318" max="13318" width="67.75" customWidth="1"/>
    <col min="13571" max="13571" width="4" customWidth="1"/>
    <col min="13572" max="13572" width="11.375" bestFit="1" customWidth="1"/>
    <col min="13573" max="13573" width="60.75" customWidth="1"/>
    <col min="13574" max="13574" width="67.75" customWidth="1"/>
    <col min="13827" max="13827" width="4" customWidth="1"/>
    <col min="13828" max="13828" width="11.375" bestFit="1" customWidth="1"/>
    <col min="13829" max="13829" width="60.75" customWidth="1"/>
    <col min="13830" max="13830" width="67.75" customWidth="1"/>
    <col min="14083" max="14083" width="4" customWidth="1"/>
    <col min="14084" max="14084" width="11.375" bestFit="1" customWidth="1"/>
    <col min="14085" max="14085" width="60.75" customWidth="1"/>
    <col min="14086" max="14086" width="67.75" customWidth="1"/>
    <col min="14339" max="14339" width="4" customWidth="1"/>
    <col min="14340" max="14340" width="11.375" bestFit="1" customWidth="1"/>
    <col min="14341" max="14341" width="60.75" customWidth="1"/>
    <col min="14342" max="14342" width="67.75" customWidth="1"/>
    <col min="14595" max="14595" width="4" customWidth="1"/>
    <col min="14596" max="14596" width="11.375" bestFit="1" customWidth="1"/>
    <col min="14597" max="14597" width="60.75" customWidth="1"/>
    <col min="14598" max="14598" width="67.75" customWidth="1"/>
    <col min="14851" max="14851" width="4" customWidth="1"/>
    <col min="14852" max="14852" width="11.375" bestFit="1" customWidth="1"/>
    <col min="14853" max="14853" width="60.75" customWidth="1"/>
    <col min="14854" max="14854" width="67.75" customWidth="1"/>
    <col min="15107" max="15107" width="4" customWidth="1"/>
    <col min="15108" max="15108" width="11.375" bestFit="1" customWidth="1"/>
    <col min="15109" max="15109" width="60.75" customWidth="1"/>
    <col min="15110" max="15110" width="67.75" customWidth="1"/>
    <col min="15363" max="15363" width="4" customWidth="1"/>
    <col min="15364" max="15364" width="11.375" bestFit="1" customWidth="1"/>
    <col min="15365" max="15365" width="60.75" customWidth="1"/>
    <col min="15366" max="15366" width="67.75" customWidth="1"/>
    <col min="15619" max="15619" width="4" customWidth="1"/>
    <col min="15620" max="15620" width="11.375" bestFit="1" customWidth="1"/>
    <col min="15621" max="15621" width="60.75" customWidth="1"/>
    <col min="15622" max="15622" width="67.75" customWidth="1"/>
    <col min="15875" max="15875" width="4" customWidth="1"/>
    <col min="15876" max="15876" width="11.375" bestFit="1" customWidth="1"/>
    <col min="15877" max="15877" width="60.75" customWidth="1"/>
    <col min="15878" max="15878" width="67.75" customWidth="1"/>
    <col min="16131" max="16131" width="4" customWidth="1"/>
    <col min="16132" max="16132" width="11.375" bestFit="1" customWidth="1"/>
    <col min="16133" max="16133" width="60.75" customWidth="1"/>
    <col min="16134" max="16134" width="67.75" customWidth="1"/>
  </cols>
  <sheetData>
    <row r="1" spans="1:11" ht="15.65">
      <c r="A1" s="43" t="s">
        <v>40</v>
      </c>
      <c r="B1" s="44"/>
    </row>
    <row r="2" spans="1:11" ht="13.6">
      <c r="A2" s="8"/>
      <c r="B2" s="45"/>
    </row>
    <row r="3" spans="1:11" ht="13.6">
      <c r="A3" s="8"/>
      <c r="B3" s="45"/>
    </row>
    <row r="4" spans="1:11" ht="13.6">
      <c r="A4" s="8" t="s">
        <v>41</v>
      </c>
      <c r="B4" s="45"/>
      <c r="F4" s="46"/>
      <c r="K4" s="47"/>
    </row>
    <row r="5" spans="1:11" ht="13.6" thickBot="1"/>
    <row r="6" spans="1:11">
      <c r="A6" s="48"/>
      <c r="B6" s="48"/>
      <c r="C6" s="49"/>
      <c r="D6" s="49"/>
      <c r="E6" s="49"/>
      <c r="F6" s="49"/>
    </row>
    <row r="7" spans="1:11">
      <c r="A7" s="50" t="s">
        <v>42</v>
      </c>
      <c r="B7" s="50" t="s">
        <v>43</v>
      </c>
      <c r="C7" s="51" t="s">
        <v>44</v>
      </c>
      <c r="D7" s="51" t="s">
        <v>45</v>
      </c>
      <c r="E7" s="51" t="s">
        <v>46</v>
      </c>
      <c r="F7" s="51" t="s">
        <v>45</v>
      </c>
    </row>
    <row r="8" spans="1:11" ht="13.6" thickBot="1">
      <c r="A8" s="52"/>
      <c r="B8" s="52"/>
      <c r="C8" s="53"/>
      <c r="D8" s="53"/>
      <c r="E8" s="53"/>
      <c r="F8" s="53"/>
    </row>
    <row r="9" spans="1:11">
      <c r="A9" s="50"/>
      <c r="B9" s="50"/>
      <c r="C9" s="54"/>
      <c r="D9" s="55"/>
      <c r="E9" s="55"/>
      <c r="F9" s="55"/>
    </row>
    <row r="10" spans="1:11" s="61" customFormat="1">
      <c r="A10" s="56">
        <v>1</v>
      </c>
      <c r="B10" s="57" t="s">
        <v>47</v>
      </c>
      <c r="C10" s="58"/>
      <c r="D10" s="59"/>
      <c r="E10" s="59"/>
      <c r="F10" s="59"/>
      <c r="G10" s="60"/>
    </row>
    <row r="11" spans="1:11">
      <c r="A11" s="50"/>
      <c r="B11" s="50"/>
      <c r="C11" s="62"/>
      <c r="D11" s="62"/>
      <c r="E11" s="62"/>
      <c r="F11" s="62"/>
    </row>
    <row r="12" spans="1:11" s="61" customFormat="1">
      <c r="A12" s="56">
        <v>2</v>
      </c>
      <c r="B12" s="57" t="s">
        <v>48</v>
      </c>
      <c r="C12" s="63"/>
      <c r="D12" s="59"/>
      <c r="E12" s="59"/>
      <c r="F12" s="64"/>
      <c r="G12" s="60"/>
    </row>
    <row r="13" spans="1:11">
      <c r="A13" s="65"/>
      <c r="B13" s="65"/>
      <c r="C13" s="62"/>
      <c r="D13" s="62"/>
      <c r="E13" s="65"/>
      <c r="F13" s="62"/>
    </row>
    <row r="14" spans="1:11" s="61" customFormat="1">
      <c r="A14" s="66">
        <v>3</v>
      </c>
      <c r="B14" s="67" t="s">
        <v>49</v>
      </c>
      <c r="C14" s="63"/>
      <c r="D14" s="59"/>
      <c r="E14" s="59"/>
      <c r="F14" s="64"/>
      <c r="G14" s="60"/>
    </row>
    <row r="15" spans="1:11">
      <c r="A15" s="65"/>
      <c r="B15" s="65"/>
      <c r="C15" s="62"/>
      <c r="D15" s="62"/>
      <c r="E15" s="65"/>
      <c r="F15" s="62"/>
    </row>
    <row r="16" spans="1:11">
      <c r="A16" s="50">
        <v>4</v>
      </c>
      <c r="B16" s="68" t="s">
        <v>50</v>
      </c>
      <c r="C16" s="69"/>
      <c r="D16" s="59"/>
      <c r="E16" s="70"/>
      <c r="F16" s="71"/>
    </row>
    <row r="17" spans="1:7">
      <c r="A17" s="65"/>
      <c r="B17" s="65"/>
      <c r="C17" s="62"/>
      <c r="D17" s="62"/>
      <c r="E17" s="62"/>
      <c r="F17" s="62"/>
    </row>
    <row r="18" spans="1:7" s="61" customFormat="1">
      <c r="A18" s="66">
        <v>5</v>
      </c>
      <c r="B18" s="67" t="s">
        <v>51</v>
      </c>
      <c r="C18" s="58"/>
      <c r="D18" s="64"/>
      <c r="E18" s="72"/>
      <c r="F18" s="72"/>
      <c r="G18" s="60"/>
    </row>
    <row r="19" spans="1:7">
      <c r="A19" s="65"/>
      <c r="B19" s="65"/>
      <c r="C19" s="73"/>
      <c r="D19" s="62"/>
      <c r="E19" s="62"/>
      <c r="F19" s="62"/>
    </row>
    <row r="20" spans="1:7">
      <c r="A20" s="65">
        <v>6</v>
      </c>
      <c r="B20" s="65"/>
      <c r="C20" s="62"/>
      <c r="D20" s="62"/>
      <c r="E20" s="62"/>
      <c r="F20" s="62"/>
    </row>
    <row r="21" spans="1:7">
      <c r="A21" s="50"/>
      <c r="B21" s="50"/>
      <c r="C21" s="62"/>
      <c r="D21" s="62"/>
      <c r="E21" s="62"/>
      <c r="F21" s="62"/>
    </row>
    <row r="22" spans="1:7">
      <c r="A22" s="65">
        <v>7</v>
      </c>
      <c r="B22" s="65"/>
      <c r="C22" s="62"/>
      <c r="D22" s="62"/>
      <c r="E22" s="62"/>
      <c r="F22" s="62"/>
    </row>
    <row r="23" spans="1:7">
      <c r="A23" s="65"/>
      <c r="B23" s="65"/>
      <c r="C23" s="62"/>
      <c r="D23" s="62"/>
      <c r="E23" s="62"/>
      <c r="F23" s="62"/>
    </row>
    <row r="24" spans="1:7">
      <c r="A24" s="50">
        <v>8</v>
      </c>
      <c r="B24" s="50"/>
      <c r="C24" s="62"/>
      <c r="D24" s="62"/>
      <c r="E24" s="62"/>
      <c r="F24" s="62"/>
    </row>
    <row r="25" spans="1:7">
      <c r="A25" s="65"/>
      <c r="B25" s="65"/>
      <c r="C25" s="62"/>
      <c r="D25" s="62"/>
      <c r="E25" s="62"/>
      <c r="F25" s="62"/>
    </row>
    <row r="26" spans="1:7">
      <c r="A26" s="65">
        <v>9</v>
      </c>
      <c r="B26" s="65"/>
      <c r="C26" s="62"/>
      <c r="D26" s="62"/>
      <c r="E26" s="62"/>
      <c r="F26" s="62"/>
    </row>
    <row r="27" spans="1:7">
      <c r="A27" s="50"/>
      <c r="B27" s="65"/>
      <c r="C27" s="62"/>
      <c r="D27" s="62"/>
      <c r="E27" s="62"/>
      <c r="F27" s="62"/>
    </row>
    <row r="28" spans="1:7">
      <c r="A28" s="65">
        <v>10</v>
      </c>
      <c r="B28" s="50"/>
      <c r="C28" s="62"/>
      <c r="D28" s="62"/>
      <c r="E28" s="62"/>
      <c r="F28" s="62"/>
    </row>
    <row r="29" spans="1:7">
      <c r="A29" s="65"/>
      <c r="B29" s="65"/>
      <c r="C29" s="62"/>
      <c r="D29" s="62"/>
      <c r="E29" s="62"/>
      <c r="F29" s="62"/>
    </row>
    <row r="30" spans="1:7">
      <c r="A30" s="50">
        <v>11</v>
      </c>
      <c r="B30" s="50"/>
      <c r="C30" s="62"/>
      <c r="D30" s="62"/>
      <c r="E30" s="62"/>
      <c r="F30" s="62"/>
    </row>
    <row r="31" spans="1:7">
      <c r="A31" s="65"/>
      <c r="B31" s="65"/>
      <c r="C31" s="62"/>
      <c r="D31" s="62"/>
      <c r="E31" s="62"/>
      <c r="F31" s="62"/>
    </row>
    <row r="32" spans="1:7">
      <c r="A32" s="65">
        <v>12</v>
      </c>
      <c r="B32" s="65"/>
      <c r="C32" s="62"/>
      <c r="D32" s="62"/>
      <c r="E32" s="62"/>
      <c r="F32" s="62"/>
    </row>
    <row r="33" spans="1:6">
      <c r="A33" s="50"/>
      <c r="B33" s="50"/>
      <c r="C33" s="62"/>
      <c r="D33" s="62"/>
      <c r="E33" s="62"/>
      <c r="F33" s="62"/>
    </row>
    <row r="34" spans="1:6">
      <c r="A34" s="65">
        <v>13</v>
      </c>
      <c r="B34" s="65"/>
      <c r="C34" s="62"/>
      <c r="D34" s="55"/>
      <c r="E34" s="55"/>
      <c r="F34" s="55"/>
    </row>
    <row r="35" spans="1:6">
      <c r="A35" s="74"/>
      <c r="B35" s="65"/>
      <c r="C35" s="62"/>
      <c r="D35" s="62"/>
      <c r="E35" s="62"/>
      <c r="F35" s="62"/>
    </row>
    <row r="36" spans="1:6">
      <c r="A36" s="74">
        <v>14</v>
      </c>
      <c r="B36" s="65"/>
      <c r="C36" s="62"/>
      <c r="D36" s="62"/>
      <c r="E36" s="62"/>
      <c r="F36" s="62"/>
    </row>
    <row r="37" spans="1:6">
      <c r="A37" s="74"/>
      <c r="B37" s="65"/>
      <c r="C37" s="62"/>
      <c r="D37" s="62"/>
      <c r="E37" s="62"/>
      <c r="F37" s="62"/>
    </row>
    <row r="38" spans="1:6">
      <c r="A38" s="74">
        <v>15</v>
      </c>
      <c r="B38" s="65"/>
      <c r="C38" s="62"/>
      <c r="D38" s="62"/>
      <c r="E38" s="62"/>
      <c r="F38" s="62"/>
    </row>
    <row r="39" spans="1:6">
      <c r="A39" s="74"/>
      <c r="B39" s="65"/>
      <c r="C39" s="62"/>
      <c r="D39" s="62"/>
      <c r="E39" s="62"/>
      <c r="F39" s="62"/>
    </row>
    <row r="40" spans="1:6">
      <c r="A40" s="74">
        <v>16</v>
      </c>
      <c r="B40" s="65"/>
      <c r="C40" s="62"/>
      <c r="D40" s="62"/>
      <c r="E40" s="62"/>
      <c r="F40" s="62"/>
    </row>
    <row r="41" spans="1:6">
      <c r="A41" s="74"/>
      <c r="B41" s="65"/>
      <c r="C41" s="62"/>
      <c r="D41" s="62"/>
      <c r="E41" s="62"/>
      <c r="F41" s="62"/>
    </row>
    <row r="42" spans="1:6" ht="13.6" thickBot="1">
      <c r="A42" s="75"/>
      <c r="B42" s="75"/>
      <c r="C42" s="76"/>
      <c r="D42" s="76"/>
      <c r="E42" s="76"/>
      <c r="F42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JMS SHEDULE OF WORKS</vt:lpstr>
      <vt:lpstr>BUILDUPS</vt:lpstr>
      <vt:lpstr>DOOR SCHEDULE</vt:lpstr>
      <vt:lpstr>LAMINATE</vt:lpstr>
      <vt:lpstr>VENEER</vt:lpstr>
      <vt:lpstr>ADD ORDERS</vt:lpstr>
      <vt:lpstr>RTFI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2019-12-17T15:57:17Z</cp:lastPrinted>
  <dcterms:created xsi:type="dcterms:W3CDTF">2002-11-02T06:54:37Z</dcterms:created>
  <dcterms:modified xsi:type="dcterms:W3CDTF">2020-05-21T10:23:49Z</dcterms:modified>
</cp:coreProperties>
</file>