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Tenders\Current\Cannon Street\"/>
    </mc:Choice>
  </mc:AlternateContent>
  <xr:revisionPtr revIDLastSave="0" documentId="13_ncr:1_{5D9239A9-512D-4EFA-8CE1-525119319D7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oor Comparison" sheetId="6" r:id="rId1"/>
    <sheet name="Door Labour" sheetId="5" r:id="rId2"/>
    <sheet name="Ironmongery" sheetId="11" r:id="rId3"/>
    <sheet name="Door Materials" sheetId="4" r:id="rId4"/>
    <sheet name="Door Summary" sheetId="7" r:id="rId5"/>
    <sheet name="JMS" sheetId="17" r:id="rId6"/>
  </sheets>
  <externalReferences>
    <externalReference r:id="rId7"/>
  </externalReferences>
  <definedNames>
    <definedName name="_xlnm._FilterDatabase" localSheetId="0" hidden="1">'Door Comparison'!$A$8:$S$377</definedName>
    <definedName name="_xlnm._FilterDatabase" localSheetId="1" hidden="1">'Door Labour'!$A$7:$Y$375</definedName>
    <definedName name="_xlnm._FilterDatabase" localSheetId="3" hidden="1">'Door Materials'!$A$7:$Y$375</definedName>
    <definedName name="_xlnm._FilterDatabase" localSheetId="4" hidden="1">'Door Summary'!$A$6:$N$374</definedName>
    <definedName name="_xlnm._FilterDatabase" localSheetId="5" hidden="1">JMS!$A$11:$N$379</definedName>
    <definedName name="_Val48">[1]Validation!$C$879:$C$880</definedName>
    <definedName name="_Val7">[1]Validation!$C$46:$C$54</definedName>
    <definedName name="_xlnm.Print_Titles" localSheetId="0">'Door Comparison'!$1:$7</definedName>
    <definedName name="_xlnm.Print_Titles" localSheetId="1">'Door Labour'!$1:$8</definedName>
    <definedName name="_xlnm.Print_Titles" localSheetId="3">'Door Materials'!$1:$6</definedName>
    <definedName name="_xlnm.Print_Titles" localSheetId="4">'Door Summary'!$1:$7</definedName>
    <definedName name="_xlnm.Print_Titles" localSheetId="2">Ironmongery!$4:$7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35" i="6" l="1"/>
  <c r="P290" i="6"/>
  <c r="P247" i="6"/>
  <c r="P204" i="6"/>
  <c r="P161" i="6"/>
  <c r="P333" i="6"/>
  <c r="P288" i="6"/>
  <c r="P245" i="6"/>
  <c r="P202" i="6"/>
  <c r="P159" i="6"/>
  <c r="P349" i="6"/>
  <c r="P346" i="6"/>
  <c r="P336" i="6"/>
  <c r="P304" i="6"/>
  <c r="P301" i="6"/>
  <c r="P291" i="6"/>
  <c r="P261" i="6"/>
  <c r="P258" i="6"/>
  <c r="P248" i="6"/>
  <c r="P218" i="6"/>
  <c r="P215" i="6"/>
  <c r="P205" i="6"/>
  <c r="P175" i="6"/>
  <c r="P172" i="6"/>
  <c r="P162" i="6"/>
  <c r="P337" i="6"/>
  <c r="P292" i="6"/>
  <c r="P249" i="6"/>
  <c r="P206" i="6"/>
  <c r="P163" i="6"/>
  <c r="P343" i="6"/>
  <c r="P298" i="6"/>
  <c r="P255" i="6"/>
  <c r="P212" i="6"/>
  <c r="P169" i="6"/>
  <c r="P340" i="6"/>
  <c r="P295" i="6"/>
  <c r="P252" i="6"/>
  <c r="P209" i="6"/>
  <c r="P166" i="6"/>
  <c r="AV10" i="11" l="1"/>
  <c r="O10" i="11"/>
  <c r="AH10" i="11"/>
  <c r="H10" i="11"/>
  <c r="J10" i="11"/>
  <c r="G10" i="11"/>
  <c r="E10" i="11"/>
  <c r="X10" i="11"/>
  <c r="S10" i="11"/>
  <c r="B10" i="11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N308" i="7"/>
  <c r="N307" i="7"/>
  <c r="N306" i="7"/>
  <c r="N305" i="7"/>
  <c r="N304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4" i="7"/>
  <c r="N123" i="7"/>
  <c r="N122" i="7"/>
  <c r="N121" i="7"/>
  <c r="N84" i="7"/>
  <c r="N83" i="7"/>
  <c r="N82" i="7"/>
  <c r="N79" i="7"/>
  <c r="N78" i="7"/>
  <c r="N73" i="7"/>
  <c r="N72" i="7"/>
  <c r="N71" i="7"/>
  <c r="N70" i="7"/>
  <c r="N69" i="7"/>
  <c r="N68" i="7"/>
  <c r="N67" i="7"/>
  <c r="N65" i="7"/>
  <c r="N64" i="7"/>
  <c r="N63" i="7"/>
  <c r="N62" i="7"/>
  <c r="N61" i="7"/>
  <c r="N56" i="7"/>
  <c r="N55" i="7"/>
  <c r="N54" i="7"/>
  <c r="N53" i="7"/>
  <c r="N52" i="7"/>
  <c r="N51" i="7"/>
  <c r="N50" i="7"/>
  <c r="N49" i="7"/>
  <c r="N48" i="7"/>
  <c r="N47" i="7"/>
  <c r="N46" i="7"/>
  <c r="Y375" i="4"/>
  <c r="Y374" i="4"/>
  <c r="Y373" i="4"/>
  <c r="Y372" i="4"/>
  <c r="Y371" i="4"/>
  <c r="Y370" i="4"/>
  <c r="Y369" i="4"/>
  <c r="Y368" i="4"/>
  <c r="Y367" i="4"/>
  <c r="Y366" i="4"/>
  <c r="Y365" i="4"/>
  <c r="Y364" i="4"/>
  <c r="Y363" i="4"/>
  <c r="Y362" i="4"/>
  <c r="Y361" i="4"/>
  <c r="Y360" i="4"/>
  <c r="Y359" i="4"/>
  <c r="Y358" i="4"/>
  <c r="Y357" i="4"/>
  <c r="Y356" i="4"/>
  <c r="Y355" i="4"/>
  <c r="Y354" i="4"/>
  <c r="Y353" i="4"/>
  <c r="Y352" i="4"/>
  <c r="Y351" i="4"/>
  <c r="Y350" i="4"/>
  <c r="Y320" i="4"/>
  <c r="Y319" i="4"/>
  <c r="Y318" i="4"/>
  <c r="Y317" i="4"/>
  <c r="Y316" i="4"/>
  <c r="Y315" i="4"/>
  <c r="Y314" i="4"/>
  <c r="Y313" i="4"/>
  <c r="Y312" i="4"/>
  <c r="Y311" i="4"/>
  <c r="Y310" i="4"/>
  <c r="Y309" i="4"/>
  <c r="Y308" i="4"/>
  <c r="Y307" i="4"/>
  <c r="Y306" i="4"/>
  <c r="Y305" i="4"/>
  <c r="Y275" i="4"/>
  <c r="Y274" i="4"/>
  <c r="Y273" i="4"/>
  <c r="Y272" i="4"/>
  <c r="Y271" i="4"/>
  <c r="Y270" i="4"/>
  <c r="Y269" i="4"/>
  <c r="Y268" i="4"/>
  <c r="Y267" i="4"/>
  <c r="Y266" i="4"/>
  <c r="Y265" i="4"/>
  <c r="Y264" i="4"/>
  <c r="Y263" i="4"/>
  <c r="Y262" i="4"/>
  <c r="Y232" i="4"/>
  <c r="Y231" i="4"/>
  <c r="Y230" i="4"/>
  <c r="Y229" i="4"/>
  <c r="Y228" i="4"/>
  <c r="Y227" i="4"/>
  <c r="Y226" i="4"/>
  <c r="Y225" i="4"/>
  <c r="Y224" i="4"/>
  <c r="Y223" i="4"/>
  <c r="Y222" i="4"/>
  <c r="Y221" i="4"/>
  <c r="Y220" i="4"/>
  <c r="Y219" i="4"/>
  <c r="Y189" i="4"/>
  <c r="Y188" i="4"/>
  <c r="Y187" i="4"/>
  <c r="Y186" i="4"/>
  <c r="Y185" i="4"/>
  <c r="Y184" i="4"/>
  <c r="Y183" i="4"/>
  <c r="Y182" i="4"/>
  <c r="Y181" i="4"/>
  <c r="Y180" i="4"/>
  <c r="Y179" i="4"/>
  <c r="Y178" i="4"/>
  <c r="Y177" i="4"/>
  <c r="Y176" i="4"/>
  <c r="Y146" i="4"/>
  <c r="Y145" i="4"/>
  <c r="Y144" i="4"/>
  <c r="Y143" i="4"/>
  <c r="Y142" i="4"/>
  <c r="Y141" i="4"/>
  <c r="Y140" i="4"/>
  <c r="Y139" i="4"/>
  <c r="Y138" i="4"/>
  <c r="Y137" i="4"/>
  <c r="Y136" i="4"/>
  <c r="Y135" i="4"/>
  <c r="Y134" i="4"/>
  <c r="Y133" i="4"/>
  <c r="Y132" i="4"/>
  <c r="Y131" i="4"/>
  <c r="Y130" i="4"/>
  <c r="Y129" i="4"/>
  <c r="Y125" i="4"/>
  <c r="Y124" i="4"/>
  <c r="Y123" i="4"/>
  <c r="Y122" i="4"/>
  <c r="Y85" i="4"/>
  <c r="Y84" i="4"/>
  <c r="Y83" i="4"/>
  <c r="Y80" i="4"/>
  <c r="Y79" i="4"/>
  <c r="Y74" i="4"/>
  <c r="Y73" i="4"/>
  <c r="Y72" i="4"/>
  <c r="Y71" i="4"/>
  <c r="Y70" i="4"/>
  <c r="Y69" i="4"/>
  <c r="Y68" i="4"/>
  <c r="Y66" i="4"/>
  <c r="Y65" i="4"/>
  <c r="Y64" i="4"/>
  <c r="Y63" i="4"/>
  <c r="Y62" i="4"/>
  <c r="Y57" i="4"/>
  <c r="Y56" i="4"/>
  <c r="Y55" i="4"/>
  <c r="Y54" i="4"/>
  <c r="Y53" i="4"/>
  <c r="Y52" i="4"/>
  <c r="Y51" i="4"/>
  <c r="Y50" i="4"/>
  <c r="Y49" i="4"/>
  <c r="Y48" i="4"/>
  <c r="Y47" i="4"/>
  <c r="Q345" i="6"/>
  <c r="Q344" i="6"/>
  <c r="Q339" i="6"/>
  <c r="Q332" i="6"/>
  <c r="Q331" i="6"/>
  <c r="Q330" i="6"/>
  <c r="Q329" i="6"/>
  <c r="Q328" i="6"/>
  <c r="Q327" i="6"/>
  <c r="Q326" i="6"/>
  <c r="Q325" i="6"/>
  <c r="Q324" i="6"/>
  <c r="Q323" i="6"/>
  <c r="Q300" i="6"/>
  <c r="Q299" i="6"/>
  <c r="Q294" i="6"/>
  <c r="Q287" i="6"/>
  <c r="Q286" i="6"/>
  <c r="Q285" i="6"/>
  <c r="Q284" i="6"/>
  <c r="Q283" i="6"/>
  <c r="Q282" i="6"/>
  <c r="Q281" i="6"/>
  <c r="Q280" i="6"/>
  <c r="Q279" i="6"/>
  <c r="Q278" i="6"/>
  <c r="Q257" i="6"/>
  <c r="Q256" i="6"/>
  <c r="Q251" i="6"/>
  <c r="Q244" i="6"/>
  <c r="Q243" i="6"/>
  <c r="Q242" i="6"/>
  <c r="Q241" i="6"/>
  <c r="Q240" i="6"/>
  <c r="Q239" i="6"/>
  <c r="Q238" i="6"/>
  <c r="Q237" i="6"/>
  <c r="Q236" i="6"/>
  <c r="Q235" i="6"/>
  <c r="Q214" i="6"/>
  <c r="Q213" i="6"/>
  <c r="Q208" i="6"/>
  <c r="Q201" i="6"/>
  <c r="Q200" i="6"/>
  <c r="Q199" i="6"/>
  <c r="Q198" i="6"/>
  <c r="Q197" i="6"/>
  <c r="Q196" i="6"/>
  <c r="Q195" i="6"/>
  <c r="Q194" i="6"/>
  <c r="Q193" i="6"/>
  <c r="Q192" i="6"/>
  <c r="Q171" i="6"/>
  <c r="Q170" i="6"/>
  <c r="Q165" i="6"/>
  <c r="Q158" i="6"/>
  <c r="Q157" i="6"/>
  <c r="Q156" i="6"/>
  <c r="Q155" i="6"/>
  <c r="Q154" i="6"/>
  <c r="Q153" i="6"/>
  <c r="Q152" i="6"/>
  <c r="Q151" i="6"/>
  <c r="Q150" i="6"/>
  <c r="Q149" i="6"/>
  <c r="Q128" i="6"/>
  <c r="Q127" i="6"/>
  <c r="Q119" i="6"/>
  <c r="Q118" i="6"/>
  <c r="Q115" i="6"/>
  <c r="Q110" i="6"/>
  <c r="Q109" i="6"/>
  <c r="Q108" i="6"/>
  <c r="Q107" i="6"/>
  <c r="Q104" i="6"/>
  <c r="Q103" i="6"/>
  <c r="Q96" i="6"/>
  <c r="Q95" i="6"/>
  <c r="Q91" i="6"/>
  <c r="Q90" i="6"/>
  <c r="Q89" i="6"/>
  <c r="R126" i="6"/>
  <c r="D374" i="7" l="1"/>
  <c r="C374" i="7"/>
  <c r="B374" i="7"/>
  <c r="A374" i="7"/>
  <c r="D373" i="7"/>
  <c r="C373" i="7"/>
  <c r="B373" i="7"/>
  <c r="A373" i="7"/>
  <c r="D372" i="7"/>
  <c r="C372" i="7"/>
  <c r="B372" i="7"/>
  <c r="A372" i="7"/>
  <c r="D371" i="7"/>
  <c r="C371" i="7"/>
  <c r="B371" i="7"/>
  <c r="A371" i="7"/>
  <c r="D370" i="7"/>
  <c r="C370" i="7"/>
  <c r="B370" i="7"/>
  <c r="A370" i="7"/>
  <c r="D369" i="7"/>
  <c r="C369" i="7"/>
  <c r="B369" i="7"/>
  <c r="A369" i="7"/>
  <c r="D368" i="7"/>
  <c r="C368" i="7"/>
  <c r="B368" i="7"/>
  <c r="A368" i="7"/>
  <c r="D367" i="7"/>
  <c r="C367" i="7"/>
  <c r="B367" i="7"/>
  <c r="A367" i="7"/>
  <c r="D366" i="7"/>
  <c r="C366" i="7"/>
  <c r="B366" i="7"/>
  <c r="A366" i="7"/>
  <c r="D365" i="7"/>
  <c r="C365" i="7"/>
  <c r="B365" i="7"/>
  <c r="A365" i="7"/>
  <c r="D364" i="7"/>
  <c r="C364" i="7"/>
  <c r="B364" i="7"/>
  <c r="A364" i="7"/>
  <c r="D363" i="7"/>
  <c r="C363" i="7"/>
  <c r="B363" i="7"/>
  <c r="A363" i="7"/>
  <c r="D362" i="7"/>
  <c r="C362" i="7"/>
  <c r="B362" i="7"/>
  <c r="A362" i="7"/>
  <c r="D361" i="7"/>
  <c r="C361" i="7"/>
  <c r="B361" i="7"/>
  <c r="A361" i="7"/>
  <c r="D360" i="7"/>
  <c r="C360" i="7"/>
  <c r="B360" i="7"/>
  <c r="A360" i="7"/>
  <c r="D359" i="7"/>
  <c r="C359" i="7"/>
  <c r="B359" i="7"/>
  <c r="A359" i="7"/>
  <c r="D358" i="7"/>
  <c r="C358" i="7"/>
  <c r="B358" i="7"/>
  <c r="A358" i="7"/>
  <c r="D357" i="7"/>
  <c r="C357" i="7"/>
  <c r="B357" i="7"/>
  <c r="A357" i="7"/>
  <c r="D356" i="7"/>
  <c r="C356" i="7"/>
  <c r="B356" i="7"/>
  <c r="A356" i="7"/>
  <c r="D355" i="7"/>
  <c r="C355" i="7"/>
  <c r="B355" i="7"/>
  <c r="A355" i="7"/>
  <c r="D354" i="7"/>
  <c r="C354" i="7"/>
  <c r="B354" i="7"/>
  <c r="A354" i="7"/>
  <c r="D353" i="7"/>
  <c r="C353" i="7"/>
  <c r="B353" i="7"/>
  <c r="A353" i="7"/>
  <c r="D352" i="7"/>
  <c r="C352" i="7"/>
  <c r="B352" i="7"/>
  <c r="A352" i="7"/>
  <c r="D351" i="7"/>
  <c r="C351" i="7"/>
  <c r="B351" i="7"/>
  <c r="A351" i="7"/>
  <c r="D350" i="7"/>
  <c r="C350" i="7"/>
  <c r="B350" i="7"/>
  <c r="A350" i="7"/>
  <c r="D349" i="7"/>
  <c r="C349" i="7"/>
  <c r="B349" i="7"/>
  <c r="A349" i="7"/>
  <c r="D348" i="7"/>
  <c r="C348" i="7"/>
  <c r="B348" i="7"/>
  <c r="A348" i="7"/>
  <c r="D347" i="7"/>
  <c r="C347" i="7"/>
  <c r="B347" i="7"/>
  <c r="A347" i="7"/>
  <c r="D346" i="7"/>
  <c r="C346" i="7"/>
  <c r="B346" i="7"/>
  <c r="A346" i="7"/>
  <c r="D345" i="7"/>
  <c r="C345" i="7"/>
  <c r="B345" i="7"/>
  <c r="A345" i="7"/>
  <c r="D344" i="7"/>
  <c r="C344" i="7"/>
  <c r="B344" i="7"/>
  <c r="A344" i="7"/>
  <c r="D343" i="7"/>
  <c r="C343" i="7"/>
  <c r="B343" i="7"/>
  <c r="A343" i="7"/>
  <c r="D342" i="7"/>
  <c r="C342" i="7"/>
  <c r="B342" i="7"/>
  <c r="A342" i="7"/>
  <c r="D341" i="7"/>
  <c r="C341" i="7"/>
  <c r="B341" i="7"/>
  <c r="A341" i="7"/>
  <c r="D340" i="7"/>
  <c r="C340" i="7"/>
  <c r="B340" i="7"/>
  <c r="A340" i="7"/>
  <c r="D339" i="7"/>
  <c r="C339" i="7"/>
  <c r="B339" i="7"/>
  <c r="A339" i="7"/>
  <c r="D338" i="7"/>
  <c r="C338" i="7"/>
  <c r="B338" i="7"/>
  <c r="A338" i="7"/>
  <c r="D337" i="7"/>
  <c r="C337" i="7"/>
  <c r="B337" i="7"/>
  <c r="A337" i="7"/>
  <c r="D336" i="7"/>
  <c r="C336" i="7"/>
  <c r="B336" i="7"/>
  <c r="A336" i="7"/>
  <c r="D335" i="7"/>
  <c r="C335" i="7"/>
  <c r="B335" i="7"/>
  <c r="A335" i="7"/>
  <c r="D334" i="7"/>
  <c r="C334" i="7"/>
  <c r="B334" i="7"/>
  <c r="A334" i="7"/>
  <c r="D333" i="7"/>
  <c r="C333" i="7"/>
  <c r="B333" i="7"/>
  <c r="A333" i="7"/>
  <c r="D332" i="7"/>
  <c r="C332" i="7"/>
  <c r="B332" i="7"/>
  <c r="A332" i="7"/>
  <c r="D331" i="7"/>
  <c r="C331" i="7"/>
  <c r="B331" i="7"/>
  <c r="A331" i="7"/>
  <c r="D330" i="7"/>
  <c r="C330" i="7"/>
  <c r="B330" i="7"/>
  <c r="A330" i="7"/>
  <c r="D329" i="7"/>
  <c r="C329" i="7"/>
  <c r="B329" i="7"/>
  <c r="A329" i="7"/>
  <c r="D328" i="7"/>
  <c r="C328" i="7"/>
  <c r="B328" i="7"/>
  <c r="A328" i="7"/>
  <c r="D327" i="7"/>
  <c r="C327" i="7"/>
  <c r="B327" i="7"/>
  <c r="A327" i="7"/>
  <c r="D326" i="7"/>
  <c r="C326" i="7"/>
  <c r="B326" i="7"/>
  <c r="A326" i="7"/>
  <c r="D325" i="7"/>
  <c r="C325" i="7"/>
  <c r="B325" i="7"/>
  <c r="A325" i="7"/>
  <c r="D324" i="7"/>
  <c r="C324" i="7"/>
  <c r="B324" i="7"/>
  <c r="A324" i="7"/>
  <c r="D323" i="7"/>
  <c r="C323" i="7"/>
  <c r="B323" i="7"/>
  <c r="A323" i="7"/>
  <c r="D322" i="7"/>
  <c r="C322" i="7"/>
  <c r="B322" i="7"/>
  <c r="A322" i="7"/>
  <c r="D321" i="7"/>
  <c r="C321" i="7"/>
  <c r="B321" i="7"/>
  <c r="A321" i="7"/>
  <c r="D320" i="7"/>
  <c r="C320" i="7"/>
  <c r="B320" i="7"/>
  <c r="A320" i="7"/>
  <c r="D319" i="7"/>
  <c r="C319" i="7"/>
  <c r="B319" i="7"/>
  <c r="A319" i="7"/>
  <c r="D318" i="7"/>
  <c r="C318" i="7"/>
  <c r="B318" i="7"/>
  <c r="A318" i="7"/>
  <c r="D317" i="7"/>
  <c r="C317" i="7"/>
  <c r="B317" i="7"/>
  <c r="A317" i="7"/>
  <c r="D316" i="7"/>
  <c r="C316" i="7"/>
  <c r="B316" i="7"/>
  <c r="A316" i="7"/>
  <c r="D315" i="7"/>
  <c r="C315" i="7"/>
  <c r="B315" i="7"/>
  <c r="A315" i="7"/>
  <c r="D314" i="7"/>
  <c r="C314" i="7"/>
  <c r="B314" i="7"/>
  <c r="A314" i="7"/>
  <c r="D313" i="7"/>
  <c r="C313" i="7"/>
  <c r="B313" i="7"/>
  <c r="A313" i="7"/>
  <c r="D312" i="7"/>
  <c r="C312" i="7"/>
  <c r="B312" i="7"/>
  <c r="A312" i="7"/>
  <c r="D311" i="7"/>
  <c r="C311" i="7"/>
  <c r="B311" i="7"/>
  <c r="A311" i="7"/>
  <c r="D310" i="7"/>
  <c r="C310" i="7"/>
  <c r="B310" i="7"/>
  <c r="A310" i="7"/>
  <c r="D309" i="7"/>
  <c r="C309" i="7"/>
  <c r="B309" i="7"/>
  <c r="A309" i="7"/>
  <c r="D308" i="7"/>
  <c r="C308" i="7"/>
  <c r="B308" i="7"/>
  <c r="A308" i="7"/>
  <c r="D307" i="7"/>
  <c r="C307" i="7"/>
  <c r="B307" i="7"/>
  <c r="A307" i="7"/>
  <c r="D306" i="7"/>
  <c r="C306" i="7"/>
  <c r="B306" i="7"/>
  <c r="A306" i="7"/>
  <c r="D305" i="7"/>
  <c r="C305" i="7"/>
  <c r="B305" i="7"/>
  <c r="A305" i="7"/>
  <c r="D304" i="7"/>
  <c r="C304" i="7"/>
  <c r="B304" i="7"/>
  <c r="A304" i="7"/>
  <c r="D303" i="7"/>
  <c r="C303" i="7"/>
  <c r="B303" i="7"/>
  <c r="A303" i="7"/>
  <c r="D302" i="7"/>
  <c r="C302" i="7"/>
  <c r="B302" i="7"/>
  <c r="A302" i="7"/>
  <c r="D301" i="7"/>
  <c r="C301" i="7"/>
  <c r="B301" i="7"/>
  <c r="A301" i="7"/>
  <c r="D300" i="7"/>
  <c r="C300" i="7"/>
  <c r="B300" i="7"/>
  <c r="A300" i="7"/>
  <c r="D299" i="7"/>
  <c r="C299" i="7"/>
  <c r="B299" i="7"/>
  <c r="A299" i="7"/>
  <c r="D298" i="7"/>
  <c r="C298" i="7"/>
  <c r="B298" i="7"/>
  <c r="A298" i="7"/>
  <c r="D297" i="7"/>
  <c r="C297" i="7"/>
  <c r="B297" i="7"/>
  <c r="A297" i="7"/>
  <c r="D296" i="7"/>
  <c r="C296" i="7"/>
  <c r="B296" i="7"/>
  <c r="A296" i="7"/>
  <c r="D295" i="7"/>
  <c r="C295" i="7"/>
  <c r="B295" i="7"/>
  <c r="A295" i="7"/>
  <c r="D294" i="7"/>
  <c r="C294" i="7"/>
  <c r="B294" i="7"/>
  <c r="A294" i="7"/>
  <c r="D293" i="7"/>
  <c r="C293" i="7"/>
  <c r="B293" i="7"/>
  <c r="A293" i="7"/>
  <c r="D292" i="7"/>
  <c r="C292" i="7"/>
  <c r="B292" i="7"/>
  <c r="A292" i="7"/>
  <c r="D291" i="7"/>
  <c r="C291" i="7"/>
  <c r="B291" i="7"/>
  <c r="A291" i="7"/>
  <c r="D290" i="7"/>
  <c r="C290" i="7"/>
  <c r="B290" i="7"/>
  <c r="A290" i="7"/>
  <c r="D289" i="7"/>
  <c r="C289" i="7"/>
  <c r="B289" i="7"/>
  <c r="A289" i="7"/>
  <c r="D288" i="7"/>
  <c r="C288" i="7"/>
  <c r="B288" i="7"/>
  <c r="A288" i="7"/>
  <c r="D287" i="7"/>
  <c r="C287" i="7"/>
  <c r="B287" i="7"/>
  <c r="A287" i="7"/>
  <c r="D286" i="7"/>
  <c r="C286" i="7"/>
  <c r="B286" i="7"/>
  <c r="A286" i="7"/>
  <c r="D285" i="7"/>
  <c r="C285" i="7"/>
  <c r="B285" i="7"/>
  <c r="A285" i="7"/>
  <c r="D284" i="7"/>
  <c r="C284" i="7"/>
  <c r="B284" i="7"/>
  <c r="A284" i="7"/>
  <c r="D283" i="7"/>
  <c r="C283" i="7"/>
  <c r="B283" i="7"/>
  <c r="A283" i="7"/>
  <c r="D282" i="7"/>
  <c r="C282" i="7"/>
  <c r="B282" i="7"/>
  <c r="A282" i="7"/>
  <c r="D281" i="7"/>
  <c r="C281" i="7"/>
  <c r="B281" i="7"/>
  <c r="A281" i="7"/>
  <c r="D280" i="7"/>
  <c r="C280" i="7"/>
  <c r="B280" i="7"/>
  <c r="A280" i="7"/>
  <c r="D279" i="7"/>
  <c r="C279" i="7"/>
  <c r="B279" i="7"/>
  <c r="A279" i="7"/>
  <c r="D278" i="7"/>
  <c r="C278" i="7"/>
  <c r="B278" i="7"/>
  <c r="A278" i="7"/>
  <c r="D277" i="7"/>
  <c r="C277" i="7"/>
  <c r="B277" i="7"/>
  <c r="A277" i="7"/>
  <c r="D276" i="7"/>
  <c r="C276" i="7"/>
  <c r="B276" i="7"/>
  <c r="A276" i="7"/>
  <c r="D275" i="7"/>
  <c r="C275" i="7"/>
  <c r="B275" i="7"/>
  <c r="A275" i="7"/>
  <c r="D274" i="7"/>
  <c r="C274" i="7"/>
  <c r="B274" i="7"/>
  <c r="A274" i="7"/>
  <c r="D273" i="7"/>
  <c r="C273" i="7"/>
  <c r="B273" i="7"/>
  <c r="A273" i="7"/>
  <c r="D272" i="7"/>
  <c r="C272" i="7"/>
  <c r="B272" i="7"/>
  <c r="A272" i="7"/>
  <c r="D271" i="7"/>
  <c r="C271" i="7"/>
  <c r="B271" i="7"/>
  <c r="A271" i="7"/>
  <c r="D270" i="7"/>
  <c r="C270" i="7"/>
  <c r="B270" i="7"/>
  <c r="A270" i="7"/>
  <c r="D269" i="7"/>
  <c r="C269" i="7"/>
  <c r="B269" i="7"/>
  <c r="A269" i="7"/>
  <c r="D268" i="7"/>
  <c r="C268" i="7"/>
  <c r="B268" i="7"/>
  <c r="A268" i="7"/>
  <c r="D267" i="7"/>
  <c r="C267" i="7"/>
  <c r="B267" i="7"/>
  <c r="A267" i="7"/>
  <c r="D266" i="7"/>
  <c r="C266" i="7"/>
  <c r="B266" i="7"/>
  <c r="A266" i="7"/>
  <c r="D265" i="7"/>
  <c r="C265" i="7"/>
  <c r="B265" i="7"/>
  <c r="A265" i="7"/>
  <c r="D264" i="7"/>
  <c r="C264" i="7"/>
  <c r="B264" i="7"/>
  <c r="A264" i="7"/>
  <c r="D263" i="7"/>
  <c r="C263" i="7"/>
  <c r="B263" i="7"/>
  <c r="A263" i="7"/>
  <c r="D262" i="7"/>
  <c r="C262" i="7"/>
  <c r="B262" i="7"/>
  <c r="A262" i="7"/>
  <c r="D261" i="7"/>
  <c r="C261" i="7"/>
  <c r="B261" i="7"/>
  <c r="A261" i="7"/>
  <c r="D260" i="7"/>
  <c r="C260" i="7"/>
  <c r="B260" i="7"/>
  <c r="A260" i="7"/>
  <c r="D259" i="7"/>
  <c r="C259" i="7"/>
  <c r="B259" i="7"/>
  <c r="A259" i="7"/>
  <c r="D258" i="7"/>
  <c r="C258" i="7"/>
  <c r="B258" i="7"/>
  <c r="A258" i="7"/>
  <c r="D257" i="7"/>
  <c r="C257" i="7"/>
  <c r="B257" i="7"/>
  <c r="A257" i="7"/>
  <c r="D256" i="7"/>
  <c r="C256" i="7"/>
  <c r="B256" i="7"/>
  <c r="A256" i="7"/>
  <c r="D255" i="7"/>
  <c r="C255" i="7"/>
  <c r="B255" i="7"/>
  <c r="A255" i="7"/>
  <c r="D254" i="7"/>
  <c r="C254" i="7"/>
  <c r="B254" i="7"/>
  <c r="A254" i="7"/>
  <c r="D253" i="7"/>
  <c r="C253" i="7"/>
  <c r="B253" i="7"/>
  <c r="A253" i="7"/>
  <c r="D252" i="7"/>
  <c r="C252" i="7"/>
  <c r="B252" i="7"/>
  <c r="A252" i="7"/>
  <c r="D251" i="7"/>
  <c r="C251" i="7"/>
  <c r="B251" i="7"/>
  <c r="A251" i="7"/>
  <c r="D250" i="7"/>
  <c r="C250" i="7"/>
  <c r="B250" i="7"/>
  <c r="A250" i="7"/>
  <c r="D249" i="7"/>
  <c r="C249" i="7"/>
  <c r="B249" i="7"/>
  <c r="A249" i="7"/>
  <c r="D248" i="7"/>
  <c r="C248" i="7"/>
  <c r="B248" i="7"/>
  <c r="A248" i="7"/>
  <c r="D247" i="7"/>
  <c r="C247" i="7"/>
  <c r="B247" i="7"/>
  <c r="A247" i="7"/>
  <c r="D246" i="7"/>
  <c r="C246" i="7"/>
  <c r="B246" i="7"/>
  <c r="A246" i="7"/>
  <c r="D245" i="7"/>
  <c r="C245" i="7"/>
  <c r="B245" i="7"/>
  <c r="A245" i="7"/>
  <c r="D244" i="7"/>
  <c r="C244" i="7"/>
  <c r="B244" i="7"/>
  <c r="A244" i="7"/>
  <c r="D243" i="7"/>
  <c r="C243" i="7"/>
  <c r="B243" i="7"/>
  <c r="A243" i="7"/>
  <c r="D242" i="7"/>
  <c r="C242" i="7"/>
  <c r="B242" i="7"/>
  <c r="A242" i="7"/>
  <c r="D241" i="7"/>
  <c r="C241" i="7"/>
  <c r="B241" i="7"/>
  <c r="A241" i="7"/>
  <c r="D240" i="7"/>
  <c r="C240" i="7"/>
  <c r="B240" i="7"/>
  <c r="A240" i="7"/>
  <c r="D239" i="7"/>
  <c r="C239" i="7"/>
  <c r="B239" i="7"/>
  <c r="A239" i="7"/>
  <c r="D238" i="7"/>
  <c r="C238" i="7"/>
  <c r="B238" i="7"/>
  <c r="A238" i="7"/>
  <c r="D237" i="7"/>
  <c r="C237" i="7"/>
  <c r="B237" i="7"/>
  <c r="A237" i="7"/>
  <c r="D236" i="7"/>
  <c r="C236" i="7"/>
  <c r="B236" i="7"/>
  <c r="A236" i="7"/>
  <c r="D235" i="7"/>
  <c r="C235" i="7"/>
  <c r="B235" i="7"/>
  <c r="A235" i="7"/>
  <c r="D234" i="7"/>
  <c r="C234" i="7"/>
  <c r="B234" i="7"/>
  <c r="A234" i="7"/>
  <c r="D233" i="7"/>
  <c r="C233" i="7"/>
  <c r="B233" i="7"/>
  <c r="A233" i="7"/>
  <c r="D232" i="7"/>
  <c r="C232" i="7"/>
  <c r="B232" i="7"/>
  <c r="A232" i="7"/>
  <c r="D231" i="7"/>
  <c r="C231" i="7"/>
  <c r="B231" i="7"/>
  <c r="A231" i="7"/>
  <c r="D230" i="7"/>
  <c r="C230" i="7"/>
  <c r="B230" i="7"/>
  <c r="A230" i="7"/>
  <c r="D229" i="7"/>
  <c r="C229" i="7"/>
  <c r="B229" i="7"/>
  <c r="A229" i="7"/>
  <c r="D228" i="7"/>
  <c r="C228" i="7"/>
  <c r="B228" i="7"/>
  <c r="A228" i="7"/>
  <c r="D227" i="7"/>
  <c r="C227" i="7"/>
  <c r="B227" i="7"/>
  <c r="A227" i="7"/>
  <c r="D226" i="7"/>
  <c r="C226" i="7"/>
  <c r="B226" i="7"/>
  <c r="A226" i="7"/>
  <c r="D225" i="7"/>
  <c r="C225" i="7"/>
  <c r="B225" i="7"/>
  <c r="A225" i="7"/>
  <c r="D224" i="7"/>
  <c r="C224" i="7"/>
  <c r="B224" i="7"/>
  <c r="A224" i="7"/>
  <c r="D223" i="7"/>
  <c r="C223" i="7"/>
  <c r="B223" i="7"/>
  <c r="A223" i="7"/>
  <c r="D222" i="7"/>
  <c r="C222" i="7"/>
  <c r="B222" i="7"/>
  <c r="A222" i="7"/>
  <c r="D221" i="7"/>
  <c r="C221" i="7"/>
  <c r="B221" i="7"/>
  <c r="A221" i="7"/>
  <c r="D220" i="7"/>
  <c r="C220" i="7"/>
  <c r="B220" i="7"/>
  <c r="A220" i="7"/>
  <c r="D219" i="7"/>
  <c r="C219" i="7"/>
  <c r="B219" i="7"/>
  <c r="A219" i="7"/>
  <c r="D218" i="7"/>
  <c r="C218" i="7"/>
  <c r="B218" i="7"/>
  <c r="A218" i="7"/>
  <c r="D217" i="7"/>
  <c r="C217" i="7"/>
  <c r="B217" i="7"/>
  <c r="A217" i="7"/>
  <c r="D216" i="7"/>
  <c r="C216" i="7"/>
  <c r="B216" i="7"/>
  <c r="A216" i="7"/>
  <c r="D215" i="7"/>
  <c r="C215" i="7"/>
  <c r="B215" i="7"/>
  <c r="A215" i="7"/>
  <c r="D214" i="7"/>
  <c r="C214" i="7"/>
  <c r="B214" i="7"/>
  <c r="A214" i="7"/>
  <c r="D213" i="7"/>
  <c r="C213" i="7"/>
  <c r="B213" i="7"/>
  <c r="A213" i="7"/>
  <c r="D212" i="7"/>
  <c r="C212" i="7"/>
  <c r="B212" i="7"/>
  <c r="A212" i="7"/>
  <c r="D211" i="7"/>
  <c r="C211" i="7"/>
  <c r="B211" i="7"/>
  <c r="A211" i="7"/>
  <c r="D210" i="7"/>
  <c r="C210" i="7"/>
  <c r="B210" i="7"/>
  <c r="A210" i="7"/>
  <c r="D209" i="7"/>
  <c r="C209" i="7"/>
  <c r="B209" i="7"/>
  <c r="A209" i="7"/>
  <c r="D208" i="7"/>
  <c r="C208" i="7"/>
  <c r="B208" i="7"/>
  <c r="A208" i="7"/>
  <c r="D207" i="7"/>
  <c r="C207" i="7"/>
  <c r="B207" i="7"/>
  <c r="A207" i="7"/>
  <c r="D206" i="7"/>
  <c r="C206" i="7"/>
  <c r="B206" i="7"/>
  <c r="A206" i="7"/>
  <c r="D205" i="7"/>
  <c r="C205" i="7"/>
  <c r="B205" i="7"/>
  <c r="A205" i="7"/>
  <c r="D204" i="7"/>
  <c r="C204" i="7"/>
  <c r="B204" i="7"/>
  <c r="A204" i="7"/>
  <c r="D203" i="7"/>
  <c r="C203" i="7"/>
  <c r="B203" i="7"/>
  <c r="A203" i="7"/>
  <c r="D202" i="7"/>
  <c r="C202" i="7"/>
  <c r="B202" i="7"/>
  <c r="A202" i="7"/>
  <c r="D201" i="7"/>
  <c r="C201" i="7"/>
  <c r="B201" i="7"/>
  <c r="A201" i="7"/>
  <c r="D200" i="7"/>
  <c r="C200" i="7"/>
  <c r="B200" i="7"/>
  <c r="A200" i="7"/>
  <c r="D199" i="7"/>
  <c r="C199" i="7"/>
  <c r="B199" i="7"/>
  <c r="A199" i="7"/>
  <c r="D198" i="7"/>
  <c r="C198" i="7"/>
  <c r="B198" i="7"/>
  <c r="A198" i="7"/>
  <c r="D197" i="7"/>
  <c r="C197" i="7"/>
  <c r="B197" i="7"/>
  <c r="A197" i="7"/>
  <c r="D196" i="7"/>
  <c r="C196" i="7"/>
  <c r="B196" i="7"/>
  <c r="A196" i="7"/>
  <c r="D195" i="7"/>
  <c r="C195" i="7"/>
  <c r="B195" i="7"/>
  <c r="A195" i="7"/>
  <c r="D194" i="7"/>
  <c r="C194" i="7"/>
  <c r="B194" i="7"/>
  <c r="A194" i="7"/>
  <c r="D193" i="7"/>
  <c r="C193" i="7"/>
  <c r="B193" i="7"/>
  <c r="A193" i="7"/>
  <c r="D192" i="7"/>
  <c r="C192" i="7"/>
  <c r="B192" i="7"/>
  <c r="A192" i="7"/>
  <c r="D191" i="7"/>
  <c r="C191" i="7"/>
  <c r="B191" i="7"/>
  <c r="A191" i="7"/>
  <c r="D190" i="7"/>
  <c r="C190" i="7"/>
  <c r="B190" i="7"/>
  <c r="A190" i="7"/>
  <c r="D189" i="7"/>
  <c r="C189" i="7"/>
  <c r="B189" i="7"/>
  <c r="A189" i="7"/>
  <c r="D188" i="7"/>
  <c r="C188" i="7"/>
  <c r="B188" i="7"/>
  <c r="A188" i="7"/>
  <c r="D187" i="7"/>
  <c r="C187" i="7"/>
  <c r="B187" i="7"/>
  <c r="A187" i="7"/>
  <c r="D186" i="7"/>
  <c r="C186" i="7"/>
  <c r="B186" i="7"/>
  <c r="A186" i="7"/>
  <c r="D185" i="7"/>
  <c r="C185" i="7"/>
  <c r="B185" i="7"/>
  <c r="A185" i="7"/>
  <c r="D184" i="7"/>
  <c r="C184" i="7"/>
  <c r="B184" i="7"/>
  <c r="A184" i="7"/>
  <c r="D183" i="7"/>
  <c r="C183" i="7"/>
  <c r="B183" i="7"/>
  <c r="A183" i="7"/>
  <c r="D182" i="7"/>
  <c r="C182" i="7"/>
  <c r="B182" i="7"/>
  <c r="A182" i="7"/>
  <c r="D181" i="7"/>
  <c r="C181" i="7"/>
  <c r="B181" i="7"/>
  <c r="A181" i="7"/>
  <c r="D180" i="7"/>
  <c r="C180" i="7"/>
  <c r="B180" i="7"/>
  <c r="A180" i="7"/>
  <c r="D179" i="7"/>
  <c r="C179" i="7"/>
  <c r="B179" i="7"/>
  <c r="A179" i="7"/>
  <c r="D178" i="7"/>
  <c r="C178" i="7"/>
  <c r="B178" i="7"/>
  <c r="A178" i="7"/>
  <c r="D177" i="7"/>
  <c r="C177" i="7"/>
  <c r="B177" i="7"/>
  <c r="A177" i="7"/>
  <c r="D176" i="7"/>
  <c r="C176" i="7"/>
  <c r="B176" i="7"/>
  <c r="A176" i="7"/>
  <c r="D175" i="7"/>
  <c r="C175" i="7"/>
  <c r="B175" i="7"/>
  <c r="A175" i="7"/>
  <c r="D174" i="7"/>
  <c r="C174" i="7"/>
  <c r="B174" i="7"/>
  <c r="A174" i="7"/>
  <c r="D173" i="7"/>
  <c r="C173" i="7"/>
  <c r="B173" i="7"/>
  <c r="A173" i="7"/>
  <c r="D172" i="7"/>
  <c r="C172" i="7"/>
  <c r="B172" i="7"/>
  <c r="A172" i="7"/>
  <c r="D171" i="7"/>
  <c r="C171" i="7"/>
  <c r="B171" i="7"/>
  <c r="A171" i="7"/>
  <c r="D170" i="7"/>
  <c r="C170" i="7"/>
  <c r="B170" i="7"/>
  <c r="A170" i="7"/>
  <c r="D169" i="7"/>
  <c r="C169" i="7"/>
  <c r="B169" i="7"/>
  <c r="A169" i="7"/>
  <c r="D168" i="7"/>
  <c r="C168" i="7"/>
  <c r="B168" i="7"/>
  <c r="A168" i="7"/>
  <c r="D167" i="7"/>
  <c r="C167" i="7"/>
  <c r="B167" i="7"/>
  <c r="A167" i="7"/>
  <c r="D166" i="7"/>
  <c r="C166" i="7"/>
  <c r="B166" i="7"/>
  <c r="A166" i="7"/>
  <c r="D165" i="7"/>
  <c r="C165" i="7"/>
  <c r="B165" i="7"/>
  <c r="A165" i="7"/>
  <c r="D164" i="7"/>
  <c r="C164" i="7"/>
  <c r="B164" i="7"/>
  <c r="A164" i="7"/>
  <c r="D163" i="7"/>
  <c r="C163" i="7"/>
  <c r="B163" i="7"/>
  <c r="A163" i="7"/>
  <c r="D162" i="7"/>
  <c r="C162" i="7"/>
  <c r="B162" i="7"/>
  <c r="A162" i="7"/>
  <c r="D161" i="7"/>
  <c r="C161" i="7"/>
  <c r="B161" i="7"/>
  <c r="A161" i="7"/>
  <c r="D160" i="7"/>
  <c r="C160" i="7"/>
  <c r="B160" i="7"/>
  <c r="A160" i="7"/>
  <c r="D159" i="7"/>
  <c r="C159" i="7"/>
  <c r="B159" i="7"/>
  <c r="A159" i="7"/>
  <c r="D158" i="7"/>
  <c r="C158" i="7"/>
  <c r="B158" i="7"/>
  <c r="A158" i="7"/>
  <c r="D157" i="7"/>
  <c r="C157" i="7"/>
  <c r="B157" i="7"/>
  <c r="A157" i="7"/>
  <c r="D156" i="7"/>
  <c r="C156" i="7"/>
  <c r="B156" i="7"/>
  <c r="A156" i="7"/>
  <c r="D155" i="7"/>
  <c r="C155" i="7"/>
  <c r="B155" i="7"/>
  <c r="A155" i="7"/>
  <c r="D154" i="7"/>
  <c r="C154" i="7"/>
  <c r="B154" i="7"/>
  <c r="A154" i="7"/>
  <c r="D153" i="7"/>
  <c r="C153" i="7"/>
  <c r="B153" i="7"/>
  <c r="A153" i="7"/>
  <c r="D152" i="7"/>
  <c r="C152" i="7"/>
  <c r="B152" i="7"/>
  <c r="A152" i="7"/>
  <c r="D151" i="7"/>
  <c r="C151" i="7"/>
  <c r="B151" i="7"/>
  <c r="A151" i="7"/>
  <c r="D150" i="7"/>
  <c r="C150" i="7"/>
  <c r="B150" i="7"/>
  <c r="A150" i="7"/>
  <c r="D149" i="7"/>
  <c r="C149" i="7"/>
  <c r="B149" i="7"/>
  <c r="A149" i="7"/>
  <c r="D148" i="7"/>
  <c r="C148" i="7"/>
  <c r="B148" i="7"/>
  <c r="A148" i="7"/>
  <c r="D147" i="7"/>
  <c r="C147" i="7"/>
  <c r="B147" i="7"/>
  <c r="A147" i="7"/>
  <c r="D146" i="7"/>
  <c r="C146" i="7"/>
  <c r="B146" i="7"/>
  <c r="A146" i="7"/>
  <c r="D145" i="7"/>
  <c r="C145" i="7"/>
  <c r="B145" i="7"/>
  <c r="A145" i="7"/>
  <c r="D144" i="7"/>
  <c r="C144" i="7"/>
  <c r="B144" i="7"/>
  <c r="A144" i="7"/>
  <c r="D143" i="7"/>
  <c r="C143" i="7"/>
  <c r="B143" i="7"/>
  <c r="A143" i="7"/>
  <c r="D142" i="7"/>
  <c r="C142" i="7"/>
  <c r="B142" i="7"/>
  <c r="A142" i="7"/>
  <c r="D141" i="7"/>
  <c r="C141" i="7"/>
  <c r="B141" i="7"/>
  <c r="A141" i="7"/>
  <c r="D140" i="7"/>
  <c r="C140" i="7"/>
  <c r="B140" i="7"/>
  <c r="A140" i="7"/>
  <c r="D139" i="7"/>
  <c r="C139" i="7"/>
  <c r="B139" i="7"/>
  <c r="A139" i="7"/>
  <c r="D138" i="7"/>
  <c r="C138" i="7"/>
  <c r="B138" i="7"/>
  <c r="A138" i="7"/>
  <c r="D137" i="7"/>
  <c r="C137" i="7"/>
  <c r="B137" i="7"/>
  <c r="A137" i="7"/>
  <c r="D136" i="7"/>
  <c r="C136" i="7"/>
  <c r="B136" i="7"/>
  <c r="A136" i="7"/>
  <c r="D135" i="7"/>
  <c r="C135" i="7"/>
  <c r="B135" i="7"/>
  <c r="A135" i="7"/>
  <c r="D134" i="7"/>
  <c r="C134" i="7"/>
  <c r="B134" i="7"/>
  <c r="A134" i="7"/>
  <c r="D133" i="7"/>
  <c r="C133" i="7"/>
  <c r="B133" i="7"/>
  <c r="A133" i="7"/>
  <c r="D132" i="7"/>
  <c r="C132" i="7"/>
  <c r="B132" i="7"/>
  <c r="A132" i="7"/>
  <c r="D131" i="7"/>
  <c r="C131" i="7"/>
  <c r="B131" i="7"/>
  <c r="A131" i="7"/>
  <c r="D130" i="7"/>
  <c r="C130" i="7"/>
  <c r="B130" i="7"/>
  <c r="A130" i="7"/>
  <c r="D129" i="7"/>
  <c r="C129" i="7"/>
  <c r="B129" i="7"/>
  <c r="A129" i="7"/>
  <c r="D128" i="7"/>
  <c r="C128" i="7"/>
  <c r="B128" i="7"/>
  <c r="A128" i="7"/>
  <c r="D127" i="7"/>
  <c r="C127" i="7"/>
  <c r="B127" i="7"/>
  <c r="A127" i="7"/>
  <c r="D126" i="7"/>
  <c r="C126" i="7"/>
  <c r="B126" i="7"/>
  <c r="A126" i="7"/>
  <c r="D125" i="7"/>
  <c r="C125" i="7"/>
  <c r="B125" i="7"/>
  <c r="A125" i="7"/>
  <c r="D124" i="7"/>
  <c r="C124" i="7"/>
  <c r="B124" i="7"/>
  <c r="A124" i="7"/>
  <c r="D123" i="7"/>
  <c r="C123" i="7"/>
  <c r="B123" i="7"/>
  <c r="A123" i="7"/>
  <c r="D122" i="7"/>
  <c r="C122" i="7"/>
  <c r="B122" i="7"/>
  <c r="A122" i="7"/>
  <c r="D121" i="7"/>
  <c r="C121" i="7"/>
  <c r="B121" i="7"/>
  <c r="A121" i="7"/>
  <c r="D120" i="7"/>
  <c r="C120" i="7"/>
  <c r="B120" i="7"/>
  <c r="A120" i="7"/>
  <c r="D119" i="7"/>
  <c r="C119" i="7"/>
  <c r="B119" i="7"/>
  <c r="A119" i="7"/>
  <c r="D118" i="7"/>
  <c r="C118" i="7"/>
  <c r="B118" i="7"/>
  <c r="A118" i="7"/>
  <c r="D117" i="7"/>
  <c r="C117" i="7"/>
  <c r="B117" i="7"/>
  <c r="A117" i="7"/>
  <c r="D116" i="7"/>
  <c r="C116" i="7"/>
  <c r="B116" i="7"/>
  <c r="A116" i="7"/>
  <c r="D115" i="7"/>
  <c r="C115" i="7"/>
  <c r="B115" i="7"/>
  <c r="A115" i="7"/>
  <c r="D114" i="7"/>
  <c r="C114" i="7"/>
  <c r="B114" i="7"/>
  <c r="A114" i="7"/>
  <c r="D113" i="7"/>
  <c r="C113" i="7"/>
  <c r="B113" i="7"/>
  <c r="A113" i="7"/>
  <c r="D112" i="7"/>
  <c r="C112" i="7"/>
  <c r="B112" i="7"/>
  <c r="A112" i="7"/>
  <c r="D111" i="7"/>
  <c r="C111" i="7"/>
  <c r="B111" i="7"/>
  <c r="A111" i="7"/>
  <c r="D110" i="7"/>
  <c r="C110" i="7"/>
  <c r="B110" i="7"/>
  <c r="A110" i="7"/>
  <c r="D109" i="7"/>
  <c r="C109" i="7"/>
  <c r="B109" i="7"/>
  <c r="A109" i="7"/>
  <c r="D108" i="7"/>
  <c r="C108" i="7"/>
  <c r="B108" i="7"/>
  <c r="A108" i="7"/>
  <c r="D107" i="7"/>
  <c r="C107" i="7"/>
  <c r="B107" i="7"/>
  <c r="A107" i="7"/>
  <c r="D106" i="7"/>
  <c r="C106" i="7"/>
  <c r="B106" i="7"/>
  <c r="A106" i="7"/>
  <c r="D105" i="7"/>
  <c r="C105" i="7"/>
  <c r="B105" i="7"/>
  <c r="A105" i="7"/>
  <c r="D104" i="7"/>
  <c r="C104" i="7"/>
  <c r="B104" i="7"/>
  <c r="A104" i="7"/>
  <c r="D103" i="7"/>
  <c r="C103" i="7"/>
  <c r="B103" i="7"/>
  <c r="A103" i="7"/>
  <c r="D102" i="7"/>
  <c r="C102" i="7"/>
  <c r="B102" i="7"/>
  <c r="A102" i="7"/>
  <c r="D101" i="7"/>
  <c r="C101" i="7"/>
  <c r="B101" i="7"/>
  <c r="A101" i="7"/>
  <c r="D100" i="7"/>
  <c r="C100" i="7"/>
  <c r="B100" i="7"/>
  <c r="A100" i="7"/>
  <c r="D99" i="7"/>
  <c r="C99" i="7"/>
  <c r="B99" i="7"/>
  <c r="A99" i="7"/>
  <c r="D98" i="7"/>
  <c r="C98" i="7"/>
  <c r="B98" i="7"/>
  <c r="A98" i="7"/>
  <c r="D97" i="7"/>
  <c r="C97" i="7"/>
  <c r="B97" i="7"/>
  <c r="A97" i="7"/>
  <c r="D96" i="7"/>
  <c r="C96" i="7"/>
  <c r="B96" i="7"/>
  <c r="A96" i="7"/>
  <c r="D95" i="7"/>
  <c r="C95" i="7"/>
  <c r="B95" i="7"/>
  <c r="A95" i="7"/>
  <c r="D94" i="7"/>
  <c r="C94" i="7"/>
  <c r="B94" i="7"/>
  <c r="A94" i="7"/>
  <c r="D93" i="7"/>
  <c r="C93" i="7"/>
  <c r="B93" i="7"/>
  <c r="A93" i="7"/>
  <c r="D92" i="7"/>
  <c r="C92" i="7"/>
  <c r="B92" i="7"/>
  <c r="A92" i="7"/>
  <c r="D91" i="7"/>
  <c r="C91" i="7"/>
  <c r="B91" i="7"/>
  <c r="A91" i="7"/>
  <c r="D90" i="7"/>
  <c r="C90" i="7"/>
  <c r="B90" i="7"/>
  <c r="A90" i="7"/>
  <c r="D89" i="7"/>
  <c r="C89" i="7"/>
  <c r="B89" i="7"/>
  <c r="A89" i="7"/>
  <c r="D88" i="7"/>
  <c r="C88" i="7"/>
  <c r="B88" i="7"/>
  <c r="A88" i="7"/>
  <c r="D87" i="7"/>
  <c r="C87" i="7"/>
  <c r="B87" i="7"/>
  <c r="A87" i="7"/>
  <c r="D86" i="7"/>
  <c r="C86" i="7"/>
  <c r="B86" i="7"/>
  <c r="A86" i="7"/>
  <c r="D85" i="7"/>
  <c r="C85" i="7"/>
  <c r="B85" i="7"/>
  <c r="A85" i="7"/>
  <c r="D84" i="7"/>
  <c r="C84" i="7"/>
  <c r="B84" i="7"/>
  <c r="A84" i="7"/>
  <c r="D83" i="7"/>
  <c r="C83" i="7"/>
  <c r="B83" i="7"/>
  <c r="A83" i="7"/>
  <c r="D82" i="7"/>
  <c r="C82" i="7"/>
  <c r="B82" i="7"/>
  <c r="A82" i="7"/>
  <c r="D81" i="7"/>
  <c r="C81" i="7"/>
  <c r="B81" i="7"/>
  <c r="A81" i="7"/>
  <c r="D80" i="7"/>
  <c r="C80" i="7"/>
  <c r="B80" i="7"/>
  <c r="A80" i="7"/>
  <c r="D79" i="7"/>
  <c r="C79" i="7"/>
  <c r="B79" i="7"/>
  <c r="A79" i="7"/>
  <c r="D78" i="7"/>
  <c r="C78" i="7"/>
  <c r="B78" i="7"/>
  <c r="A78" i="7"/>
  <c r="D77" i="7"/>
  <c r="C77" i="7"/>
  <c r="B77" i="7"/>
  <c r="A77" i="7"/>
  <c r="D76" i="7"/>
  <c r="C76" i="7"/>
  <c r="B76" i="7"/>
  <c r="A76" i="7"/>
  <c r="D75" i="7"/>
  <c r="C75" i="7"/>
  <c r="B75" i="7"/>
  <c r="A75" i="7"/>
  <c r="D74" i="7"/>
  <c r="C74" i="7"/>
  <c r="B74" i="7"/>
  <c r="A74" i="7"/>
  <c r="D73" i="7"/>
  <c r="C73" i="7"/>
  <c r="B73" i="7"/>
  <c r="A73" i="7"/>
  <c r="D72" i="7"/>
  <c r="C72" i="7"/>
  <c r="B72" i="7"/>
  <c r="A72" i="7"/>
  <c r="D71" i="7"/>
  <c r="C71" i="7"/>
  <c r="B71" i="7"/>
  <c r="A71" i="7"/>
  <c r="D70" i="7"/>
  <c r="C70" i="7"/>
  <c r="B70" i="7"/>
  <c r="A70" i="7"/>
  <c r="D69" i="7"/>
  <c r="C69" i="7"/>
  <c r="B69" i="7"/>
  <c r="A69" i="7"/>
  <c r="D68" i="7"/>
  <c r="C68" i="7"/>
  <c r="B68" i="7"/>
  <c r="A68" i="7"/>
  <c r="D67" i="7"/>
  <c r="C67" i="7"/>
  <c r="B67" i="7"/>
  <c r="A67" i="7"/>
  <c r="D66" i="7"/>
  <c r="C66" i="7"/>
  <c r="B66" i="7"/>
  <c r="A66" i="7"/>
  <c r="D65" i="7"/>
  <c r="C65" i="7"/>
  <c r="B65" i="7"/>
  <c r="A65" i="7"/>
  <c r="D64" i="7"/>
  <c r="C64" i="7"/>
  <c r="B64" i="7"/>
  <c r="A64" i="7"/>
  <c r="D63" i="7"/>
  <c r="C63" i="7"/>
  <c r="B63" i="7"/>
  <c r="A63" i="7"/>
  <c r="D62" i="7"/>
  <c r="C62" i="7"/>
  <c r="B62" i="7"/>
  <c r="A62" i="7"/>
  <c r="D61" i="7"/>
  <c r="C61" i="7"/>
  <c r="B61" i="7"/>
  <c r="A61" i="7"/>
  <c r="D60" i="7"/>
  <c r="C60" i="7"/>
  <c r="B60" i="7"/>
  <c r="A60" i="7"/>
  <c r="D59" i="7"/>
  <c r="C59" i="7"/>
  <c r="B59" i="7"/>
  <c r="A59" i="7"/>
  <c r="D58" i="7"/>
  <c r="C58" i="7"/>
  <c r="B58" i="7"/>
  <c r="A58" i="7"/>
  <c r="D57" i="7"/>
  <c r="C57" i="7"/>
  <c r="B57" i="7"/>
  <c r="A57" i="7"/>
  <c r="D56" i="7"/>
  <c r="C56" i="7"/>
  <c r="B56" i="7"/>
  <c r="A56" i="7"/>
  <c r="D55" i="7"/>
  <c r="C55" i="7"/>
  <c r="B55" i="7"/>
  <c r="A55" i="7"/>
  <c r="D54" i="7"/>
  <c r="C54" i="7"/>
  <c r="B54" i="7"/>
  <c r="A54" i="7"/>
  <c r="D53" i="7"/>
  <c r="C53" i="7"/>
  <c r="B53" i="7"/>
  <c r="A53" i="7"/>
  <c r="D52" i="7"/>
  <c r="C52" i="7"/>
  <c r="B52" i="7"/>
  <c r="A52" i="7"/>
  <c r="D51" i="7"/>
  <c r="C51" i="7"/>
  <c r="B51" i="7"/>
  <c r="A51" i="7"/>
  <c r="D50" i="7"/>
  <c r="C50" i="7"/>
  <c r="B50" i="7"/>
  <c r="A50" i="7"/>
  <c r="D49" i="7"/>
  <c r="C49" i="7"/>
  <c r="B49" i="7"/>
  <c r="A49" i="7"/>
  <c r="D48" i="7"/>
  <c r="C48" i="7"/>
  <c r="B48" i="7"/>
  <c r="A48" i="7"/>
  <c r="D47" i="7"/>
  <c r="C47" i="7"/>
  <c r="B47" i="7"/>
  <c r="A47" i="7"/>
  <c r="D46" i="7"/>
  <c r="C46" i="7"/>
  <c r="B46" i="7"/>
  <c r="A46" i="7"/>
  <c r="D45" i="7"/>
  <c r="C45" i="7"/>
  <c r="B45" i="7"/>
  <c r="A45" i="7"/>
  <c r="D44" i="7"/>
  <c r="C44" i="7"/>
  <c r="B44" i="7"/>
  <c r="A44" i="7"/>
  <c r="D43" i="7"/>
  <c r="C43" i="7"/>
  <c r="B43" i="7"/>
  <c r="A43" i="7"/>
  <c r="D42" i="7"/>
  <c r="C42" i="7"/>
  <c r="B42" i="7"/>
  <c r="A42" i="7"/>
  <c r="D41" i="7"/>
  <c r="C41" i="7"/>
  <c r="B41" i="7"/>
  <c r="A41" i="7"/>
  <c r="D40" i="7"/>
  <c r="C40" i="7"/>
  <c r="B40" i="7"/>
  <c r="A40" i="7"/>
  <c r="D39" i="7"/>
  <c r="C39" i="7"/>
  <c r="B39" i="7"/>
  <c r="A39" i="7"/>
  <c r="D38" i="7"/>
  <c r="C38" i="7"/>
  <c r="B38" i="7"/>
  <c r="A38" i="7"/>
  <c r="D37" i="7"/>
  <c r="C37" i="7"/>
  <c r="B37" i="7"/>
  <c r="A37" i="7"/>
  <c r="D36" i="7"/>
  <c r="C36" i="7"/>
  <c r="B36" i="7"/>
  <c r="A36" i="7"/>
  <c r="D35" i="7"/>
  <c r="C35" i="7"/>
  <c r="B35" i="7"/>
  <c r="A35" i="7"/>
  <c r="D34" i="7"/>
  <c r="C34" i="7"/>
  <c r="B34" i="7"/>
  <c r="A34" i="7"/>
  <c r="D33" i="7"/>
  <c r="C33" i="7"/>
  <c r="B33" i="7"/>
  <c r="A33" i="7"/>
  <c r="D32" i="7"/>
  <c r="C32" i="7"/>
  <c r="B32" i="7"/>
  <c r="A32" i="7"/>
  <c r="D31" i="7"/>
  <c r="C31" i="7"/>
  <c r="B31" i="7"/>
  <c r="A31" i="7"/>
  <c r="D30" i="7"/>
  <c r="C30" i="7"/>
  <c r="B30" i="7"/>
  <c r="A30" i="7"/>
  <c r="D29" i="7"/>
  <c r="C29" i="7"/>
  <c r="B29" i="7"/>
  <c r="A29" i="7"/>
  <c r="D28" i="7"/>
  <c r="C28" i="7"/>
  <c r="B28" i="7"/>
  <c r="A28" i="7"/>
  <c r="D27" i="7"/>
  <c r="C27" i="7"/>
  <c r="B27" i="7"/>
  <c r="A27" i="7"/>
  <c r="D26" i="7"/>
  <c r="C26" i="7"/>
  <c r="B26" i="7"/>
  <c r="A26" i="7"/>
  <c r="D25" i="7"/>
  <c r="C25" i="7"/>
  <c r="B25" i="7"/>
  <c r="A25" i="7"/>
  <c r="D24" i="7"/>
  <c r="C24" i="7"/>
  <c r="B24" i="7"/>
  <c r="A24" i="7"/>
  <c r="D23" i="7"/>
  <c r="C23" i="7"/>
  <c r="B23" i="7"/>
  <c r="A23" i="7"/>
  <c r="D22" i="7"/>
  <c r="C22" i="7"/>
  <c r="B22" i="7"/>
  <c r="A22" i="7"/>
  <c r="D21" i="7"/>
  <c r="C21" i="7"/>
  <c r="B21" i="7"/>
  <c r="A21" i="7"/>
  <c r="D20" i="7"/>
  <c r="C20" i="7"/>
  <c r="B20" i="7"/>
  <c r="A20" i="7"/>
  <c r="D19" i="7"/>
  <c r="C19" i="7"/>
  <c r="B19" i="7"/>
  <c r="A19" i="7"/>
  <c r="D18" i="7"/>
  <c r="C18" i="7"/>
  <c r="B18" i="7"/>
  <c r="A18" i="7"/>
  <c r="D17" i="7"/>
  <c r="C17" i="7"/>
  <c r="B17" i="7"/>
  <c r="A17" i="7"/>
  <c r="D16" i="7"/>
  <c r="C16" i="7"/>
  <c r="B16" i="7"/>
  <c r="A16" i="7"/>
  <c r="D15" i="7"/>
  <c r="C15" i="7"/>
  <c r="B15" i="7"/>
  <c r="A15" i="7"/>
  <c r="D14" i="7"/>
  <c r="C14" i="7"/>
  <c r="B14" i="7"/>
  <c r="A14" i="7"/>
  <c r="D13" i="7"/>
  <c r="C13" i="7"/>
  <c r="B13" i="7"/>
  <c r="A13" i="7"/>
  <c r="D12" i="7"/>
  <c r="C12" i="7"/>
  <c r="B12" i="7"/>
  <c r="A12" i="7"/>
  <c r="D11" i="7"/>
  <c r="C11" i="7"/>
  <c r="B11" i="7"/>
  <c r="A11" i="7"/>
  <c r="D10" i="7"/>
  <c r="C10" i="7"/>
  <c r="B10" i="7"/>
  <c r="A10" i="7"/>
  <c r="D9" i="7"/>
  <c r="C9" i="7"/>
  <c r="B9" i="7"/>
  <c r="A9" i="7"/>
  <c r="R375" i="4"/>
  <c r="L375" i="4"/>
  <c r="K375" i="4"/>
  <c r="J375" i="4"/>
  <c r="H375" i="4"/>
  <c r="G375" i="4"/>
  <c r="E375" i="4"/>
  <c r="D375" i="4"/>
  <c r="C375" i="4"/>
  <c r="B375" i="4"/>
  <c r="A375" i="4"/>
  <c r="R374" i="4"/>
  <c r="L374" i="4"/>
  <c r="K374" i="4"/>
  <c r="J374" i="4"/>
  <c r="H374" i="4"/>
  <c r="G374" i="4"/>
  <c r="E374" i="4"/>
  <c r="D374" i="4"/>
  <c r="C374" i="4"/>
  <c r="B374" i="4"/>
  <c r="A374" i="4"/>
  <c r="R373" i="4"/>
  <c r="L373" i="4"/>
  <c r="K373" i="4"/>
  <c r="J373" i="4"/>
  <c r="H373" i="4"/>
  <c r="G373" i="4"/>
  <c r="E373" i="4"/>
  <c r="D373" i="4"/>
  <c r="C373" i="4"/>
  <c r="B373" i="4"/>
  <c r="A373" i="4"/>
  <c r="R372" i="4"/>
  <c r="L372" i="4"/>
  <c r="K372" i="4"/>
  <c r="J372" i="4"/>
  <c r="H372" i="4"/>
  <c r="G372" i="4"/>
  <c r="E372" i="4"/>
  <c r="D372" i="4"/>
  <c r="C372" i="4"/>
  <c r="B372" i="4"/>
  <c r="A372" i="4"/>
  <c r="R371" i="4"/>
  <c r="L371" i="4"/>
  <c r="K371" i="4"/>
  <c r="J371" i="4"/>
  <c r="H371" i="4"/>
  <c r="G371" i="4"/>
  <c r="E371" i="4"/>
  <c r="D371" i="4"/>
  <c r="C371" i="4"/>
  <c r="B371" i="4"/>
  <c r="A371" i="4"/>
  <c r="R370" i="4"/>
  <c r="L370" i="4"/>
  <c r="K370" i="4"/>
  <c r="J370" i="4"/>
  <c r="H370" i="4"/>
  <c r="G370" i="4"/>
  <c r="E370" i="4"/>
  <c r="D370" i="4"/>
  <c r="C370" i="4"/>
  <c r="B370" i="4"/>
  <c r="A370" i="4"/>
  <c r="R369" i="4"/>
  <c r="L369" i="4"/>
  <c r="K369" i="4"/>
  <c r="J369" i="4"/>
  <c r="H369" i="4"/>
  <c r="G369" i="4"/>
  <c r="E369" i="4"/>
  <c r="D369" i="4"/>
  <c r="C369" i="4"/>
  <c r="B369" i="4"/>
  <c r="A369" i="4"/>
  <c r="R368" i="4"/>
  <c r="L368" i="4"/>
  <c r="K368" i="4"/>
  <c r="J368" i="4"/>
  <c r="H368" i="4"/>
  <c r="G368" i="4"/>
  <c r="E368" i="4"/>
  <c r="D368" i="4"/>
  <c r="C368" i="4"/>
  <c r="B368" i="4"/>
  <c r="A368" i="4"/>
  <c r="R367" i="4"/>
  <c r="L367" i="4"/>
  <c r="K367" i="4"/>
  <c r="J367" i="4"/>
  <c r="H367" i="4"/>
  <c r="G367" i="4"/>
  <c r="E367" i="4"/>
  <c r="D367" i="4"/>
  <c r="C367" i="4"/>
  <c r="B367" i="4"/>
  <c r="A367" i="4"/>
  <c r="R366" i="4"/>
  <c r="L366" i="4"/>
  <c r="K366" i="4"/>
  <c r="J366" i="4"/>
  <c r="H366" i="4"/>
  <c r="G366" i="4"/>
  <c r="E366" i="4"/>
  <c r="D366" i="4"/>
  <c r="C366" i="4"/>
  <c r="B366" i="4"/>
  <c r="A366" i="4"/>
  <c r="R365" i="4"/>
  <c r="L365" i="4"/>
  <c r="K365" i="4"/>
  <c r="J365" i="4"/>
  <c r="H365" i="4"/>
  <c r="G365" i="4"/>
  <c r="E365" i="4"/>
  <c r="D365" i="4"/>
  <c r="C365" i="4"/>
  <c r="B365" i="4"/>
  <c r="A365" i="4"/>
  <c r="R364" i="4"/>
  <c r="L364" i="4"/>
  <c r="K364" i="4"/>
  <c r="J364" i="4"/>
  <c r="H364" i="4"/>
  <c r="G364" i="4"/>
  <c r="E364" i="4"/>
  <c r="D364" i="4"/>
  <c r="C364" i="4"/>
  <c r="B364" i="4"/>
  <c r="A364" i="4"/>
  <c r="R363" i="4"/>
  <c r="L363" i="4"/>
  <c r="K363" i="4"/>
  <c r="J363" i="4"/>
  <c r="H363" i="4"/>
  <c r="G363" i="4"/>
  <c r="E363" i="4"/>
  <c r="D363" i="4"/>
  <c r="C363" i="4"/>
  <c r="B363" i="4"/>
  <c r="A363" i="4"/>
  <c r="R362" i="4"/>
  <c r="L362" i="4"/>
  <c r="K362" i="4"/>
  <c r="J362" i="4"/>
  <c r="H362" i="4"/>
  <c r="G362" i="4"/>
  <c r="E362" i="4"/>
  <c r="D362" i="4"/>
  <c r="C362" i="4"/>
  <c r="B362" i="4"/>
  <c r="A362" i="4"/>
  <c r="R361" i="4"/>
  <c r="L361" i="4"/>
  <c r="K361" i="4"/>
  <c r="J361" i="4"/>
  <c r="H361" i="4"/>
  <c r="G361" i="4"/>
  <c r="E361" i="4"/>
  <c r="D361" i="4"/>
  <c r="C361" i="4"/>
  <c r="B361" i="4"/>
  <c r="A361" i="4"/>
  <c r="R360" i="4"/>
  <c r="L360" i="4"/>
  <c r="K360" i="4"/>
  <c r="J360" i="4"/>
  <c r="H360" i="4"/>
  <c r="G360" i="4"/>
  <c r="E360" i="4"/>
  <c r="D360" i="4"/>
  <c r="C360" i="4"/>
  <c r="B360" i="4"/>
  <c r="A360" i="4"/>
  <c r="R359" i="4"/>
  <c r="L359" i="4"/>
  <c r="K359" i="4"/>
  <c r="J359" i="4"/>
  <c r="H359" i="4"/>
  <c r="G359" i="4"/>
  <c r="E359" i="4"/>
  <c r="D359" i="4"/>
  <c r="C359" i="4"/>
  <c r="B359" i="4"/>
  <c r="A359" i="4"/>
  <c r="R358" i="4"/>
  <c r="L358" i="4"/>
  <c r="K358" i="4"/>
  <c r="J358" i="4"/>
  <c r="H358" i="4"/>
  <c r="G358" i="4"/>
  <c r="E358" i="4"/>
  <c r="D358" i="4"/>
  <c r="C358" i="4"/>
  <c r="B358" i="4"/>
  <c r="A358" i="4"/>
  <c r="R357" i="4"/>
  <c r="L357" i="4"/>
  <c r="K357" i="4"/>
  <c r="J357" i="4"/>
  <c r="H357" i="4"/>
  <c r="G357" i="4"/>
  <c r="E357" i="4"/>
  <c r="D357" i="4"/>
  <c r="C357" i="4"/>
  <c r="B357" i="4"/>
  <c r="A357" i="4"/>
  <c r="R356" i="4"/>
  <c r="L356" i="4"/>
  <c r="K356" i="4"/>
  <c r="J356" i="4"/>
  <c r="H356" i="4"/>
  <c r="G356" i="4"/>
  <c r="E356" i="4"/>
  <c r="D356" i="4"/>
  <c r="C356" i="4"/>
  <c r="B356" i="4"/>
  <c r="A356" i="4"/>
  <c r="R355" i="4"/>
  <c r="L355" i="4"/>
  <c r="K355" i="4"/>
  <c r="J355" i="4"/>
  <c r="H355" i="4"/>
  <c r="G355" i="4"/>
  <c r="E355" i="4"/>
  <c r="D355" i="4"/>
  <c r="C355" i="4"/>
  <c r="B355" i="4"/>
  <c r="A355" i="4"/>
  <c r="R354" i="4"/>
  <c r="L354" i="4"/>
  <c r="K354" i="4"/>
  <c r="J354" i="4"/>
  <c r="H354" i="4"/>
  <c r="G354" i="4"/>
  <c r="E354" i="4"/>
  <c r="D354" i="4"/>
  <c r="C354" i="4"/>
  <c r="B354" i="4"/>
  <c r="A354" i="4"/>
  <c r="R353" i="4"/>
  <c r="L353" i="4"/>
  <c r="K353" i="4"/>
  <c r="J353" i="4"/>
  <c r="H353" i="4"/>
  <c r="G353" i="4"/>
  <c r="E353" i="4"/>
  <c r="D353" i="4"/>
  <c r="C353" i="4"/>
  <c r="B353" i="4"/>
  <c r="A353" i="4"/>
  <c r="R352" i="4"/>
  <c r="L352" i="4"/>
  <c r="K352" i="4"/>
  <c r="J352" i="4"/>
  <c r="H352" i="4"/>
  <c r="G352" i="4"/>
  <c r="E352" i="4"/>
  <c r="D352" i="4"/>
  <c r="C352" i="4"/>
  <c r="B352" i="4"/>
  <c r="A352" i="4"/>
  <c r="R351" i="4"/>
  <c r="L351" i="4"/>
  <c r="K351" i="4"/>
  <c r="J351" i="4"/>
  <c r="H351" i="4"/>
  <c r="G351" i="4"/>
  <c r="E351" i="4"/>
  <c r="D351" i="4"/>
  <c r="C351" i="4"/>
  <c r="B351" i="4"/>
  <c r="A351" i="4"/>
  <c r="R350" i="4"/>
  <c r="L350" i="4"/>
  <c r="K350" i="4"/>
  <c r="J350" i="4"/>
  <c r="H350" i="4"/>
  <c r="G350" i="4"/>
  <c r="E350" i="4"/>
  <c r="D350" i="4"/>
  <c r="C350" i="4"/>
  <c r="B350" i="4"/>
  <c r="A350" i="4"/>
  <c r="R349" i="4"/>
  <c r="L349" i="4"/>
  <c r="K349" i="4"/>
  <c r="J349" i="4"/>
  <c r="H349" i="4"/>
  <c r="G349" i="4"/>
  <c r="E349" i="4"/>
  <c r="D349" i="4"/>
  <c r="C349" i="4"/>
  <c r="B349" i="4"/>
  <c r="A349" i="4"/>
  <c r="R348" i="4"/>
  <c r="L348" i="4"/>
  <c r="K348" i="4"/>
  <c r="J348" i="4"/>
  <c r="H348" i="4"/>
  <c r="G348" i="4"/>
  <c r="E348" i="4"/>
  <c r="D348" i="4"/>
  <c r="C348" i="4"/>
  <c r="B348" i="4"/>
  <c r="A348" i="4"/>
  <c r="R347" i="4"/>
  <c r="L347" i="4"/>
  <c r="K347" i="4"/>
  <c r="J347" i="4"/>
  <c r="H347" i="4"/>
  <c r="G347" i="4"/>
  <c r="E347" i="4"/>
  <c r="D347" i="4"/>
  <c r="C347" i="4"/>
  <c r="B347" i="4"/>
  <c r="A347" i="4"/>
  <c r="R346" i="4"/>
  <c r="L346" i="4"/>
  <c r="K346" i="4"/>
  <c r="J346" i="4"/>
  <c r="H346" i="4"/>
  <c r="G346" i="4"/>
  <c r="E346" i="4"/>
  <c r="D346" i="4"/>
  <c r="C346" i="4"/>
  <c r="B346" i="4"/>
  <c r="A346" i="4"/>
  <c r="R345" i="4"/>
  <c r="L345" i="4"/>
  <c r="K345" i="4"/>
  <c r="J345" i="4"/>
  <c r="H345" i="4"/>
  <c r="G345" i="4"/>
  <c r="E345" i="4"/>
  <c r="D345" i="4"/>
  <c r="C345" i="4"/>
  <c r="B345" i="4"/>
  <c r="A345" i="4"/>
  <c r="R344" i="4"/>
  <c r="L344" i="4"/>
  <c r="K344" i="4"/>
  <c r="J344" i="4"/>
  <c r="H344" i="4"/>
  <c r="G344" i="4"/>
  <c r="E344" i="4"/>
  <c r="D344" i="4"/>
  <c r="C344" i="4"/>
  <c r="B344" i="4"/>
  <c r="A344" i="4"/>
  <c r="R343" i="4"/>
  <c r="L343" i="4"/>
  <c r="K343" i="4"/>
  <c r="J343" i="4"/>
  <c r="H343" i="4"/>
  <c r="G343" i="4"/>
  <c r="E343" i="4"/>
  <c r="D343" i="4"/>
  <c r="C343" i="4"/>
  <c r="B343" i="4"/>
  <c r="A343" i="4"/>
  <c r="R342" i="4"/>
  <c r="L342" i="4"/>
  <c r="K342" i="4"/>
  <c r="J342" i="4"/>
  <c r="H342" i="4"/>
  <c r="G342" i="4"/>
  <c r="E342" i="4"/>
  <c r="D342" i="4"/>
  <c r="C342" i="4"/>
  <c r="B342" i="4"/>
  <c r="A342" i="4"/>
  <c r="R341" i="4"/>
  <c r="L341" i="4"/>
  <c r="K341" i="4"/>
  <c r="J341" i="4"/>
  <c r="H341" i="4"/>
  <c r="G341" i="4"/>
  <c r="E341" i="4"/>
  <c r="D341" i="4"/>
  <c r="C341" i="4"/>
  <c r="B341" i="4"/>
  <c r="A341" i="4"/>
  <c r="R340" i="4"/>
  <c r="L340" i="4"/>
  <c r="K340" i="4"/>
  <c r="J340" i="4"/>
  <c r="H340" i="4"/>
  <c r="G340" i="4"/>
  <c r="E340" i="4"/>
  <c r="D340" i="4"/>
  <c r="C340" i="4"/>
  <c r="B340" i="4"/>
  <c r="A340" i="4"/>
  <c r="R339" i="4"/>
  <c r="L339" i="4"/>
  <c r="K339" i="4"/>
  <c r="J339" i="4"/>
  <c r="H339" i="4"/>
  <c r="G339" i="4"/>
  <c r="E339" i="4"/>
  <c r="D339" i="4"/>
  <c r="C339" i="4"/>
  <c r="B339" i="4"/>
  <c r="A339" i="4"/>
  <c r="R338" i="4"/>
  <c r="L338" i="4"/>
  <c r="K338" i="4"/>
  <c r="J338" i="4"/>
  <c r="H338" i="4"/>
  <c r="G338" i="4"/>
  <c r="E338" i="4"/>
  <c r="D338" i="4"/>
  <c r="C338" i="4"/>
  <c r="B338" i="4"/>
  <c r="A338" i="4"/>
  <c r="R337" i="4"/>
  <c r="L337" i="4"/>
  <c r="K337" i="4"/>
  <c r="J337" i="4"/>
  <c r="H337" i="4"/>
  <c r="G337" i="4"/>
  <c r="E337" i="4"/>
  <c r="D337" i="4"/>
  <c r="C337" i="4"/>
  <c r="B337" i="4"/>
  <c r="A337" i="4"/>
  <c r="R336" i="4"/>
  <c r="L336" i="4"/>
  <c r="K336" i="4"/>
  <c r="J336" i="4"/>
  <c r="H336" i="4"/>
  <c r="G336" i="4"/>
  <c r="E336" i="4"/>
  <c r="D336" i="4"/>
  <c r="C336" i="4"/>
  <c r="B336" i="4"/>
  <c r="A336" i="4"/>
  <c r="R335" i="4"/>
  <c r="L335" i="4"/>
  <c r="K335" i="4"/>
  <c r="J335" i="4"/>
  <c r="H335" i="4"/>
  <c r="G335" i="4"/>
  <c r="E335" i="4"/>
  <c r="D335" i="4"/>
  <c r="C335" i="4"/>
  <c r="B335" i="4"/>
  <c r="A335" i="4"/>
  <c r="R334" i="4"/>
  <c r="L334" i="4"/>
  <c r="K334" i="4"/>
  <c r="J334" i="4"/>
  <c r="H334" i="4"/>
  <c r="G334" i="4"/>
  <c r="E334" i="4"/>
  <c r="D334" i="4"/>
  <c r="C334" i="4"/>
  <c r="B334" i="4"/>
  <c r="A334" i="4"/>
  <c r="R333" i="4"/>
  <c r="L333" i="4"/>
  <c r="K333" i="4"/>
  <c r="J333" i="4"/>
  <c r="H333" i="4"/>
  <c r="G333" i="4"/>
  <c r="E333" i="4"/>
  <c r="D333" i="4"/>
  <c r="C333" i="4"/>
  <c r="B333" i="4"/>
  <c r="A333" i="4"/>
  <c r="R332" i="4"/>
  <c r="L332" i="4"/>
  <c r="K332" i="4"/>
  <c r="J332" i="4"/>
  <c r="H332" i="4"/>
  <c r="G332" i="4"/>
  <c r="E332" i="4"/>
  <c r="D332" i="4"/>
  <c r="C332" i="4"/>
  <c r="B332" i="4"/>
  <c r="A332" i="4"/>
  <c r="R331" i="4"/>
  <c r="L331" i="4"/>
  <c r="K331" i="4"/>
  <c r="J331" i="4"/>
  <c r="H331" i="4"/>
  <c r="G331" i="4"/>
  <c r="E331" i="4"/>
  <c r="D331" i="4"/>
  <c r="C331" i="4"/>
  <c r="B331" i="4"/>
  <c r="A331" i="4"/>
  <c r="R330" i="4"/>
  <c r="L330" i="4"/>
  <c r="K330" i="4"/>
  <c r="J330" i="4"/>
  <c r="H330" i="4"/>
  <c r="G330" i="4"/>
  <c r="E330" i="4"/>
  <c r="D330" i="4"/>
  <c r="C330" i="4"/>
  <c r="B330" i="4"/>
  <c r="A330" i="4"/>
  <c r="R329" i="4"/>
  <c r="L329" i="4"/>
  <c r="K329" i="4"/>
  <c r="J329" i="4"/>
  <c r="H329" i="4"/>
  <c r="G329" i="4"/>
  <c r="E329" i="4"/>
  <c r="D329" i="4"/>
  <c r="C329" i="4"/>
  <c r="B329" i="4"/>
  <c r="A329" i="4"/>
  <c r="R328" i="4"/>
  <c r="L328" i="4"/>
  <c r="K328" i="4"/>
  <c r="J328" i="4"/>
  <c r="H328" i="4"/>
  <c r="G328" i="4"/>
  <c r="E328" i="4"/>
  <c r="D328" i="4"/>
  <c r="C328" i="4"/>
  <c r="B328" i="4"/>
  <c r="A328" i="4"/>
  <c r="R327" i="4"/>
  <c r="L327" i="4"/>
  <c r="K327" i="4"/>
  <c r="J327" i="4"/>
  <c r="H327" i="4"/>
  <c r="G327" i="4"/>
  <c r="E327" i="4"/>
  <c r="D327" i="4"/>
  <c r="C327" i="4"/>
  <c r="B327" i="4"/>
  <c r="A327" i="4"/>
  <c r="R326" i="4"/>
  <c r="L326" i="4"/>
  <c r="K326" i="4"/>
  <c r="J326" i="4"/>
  <c r="H326" i="4"/>
  <c r="G326" i="4"/>
  <c r="E326" i="4"/>
  <c r="D326" i="4"/>
  <c r="C326" i="4"/>
  <c r="B326" i="4"/>
  <c r="A326" i="4"/>
  <c r="R325" i="4"/>
  <c r="L325" i="4"/>
  <c r="K325" i="4"/>
  <c r="J325" i="4"/>
  <c r="H325" i="4"/>
  <c r="G325" i="4"/>
  <c r="E325" i="4"/>
  <c r="D325" i="4"/>
  <c r="C325" i="4"/>
  <c r="B325" i="4"/>
  <c r="A325" i="4"/>
  <c r="R324" i="4"/>
  <c r="L324" i="4"/>
  <c r="K324" i="4"/>
  <c r="J324" i="4"/>
  <c r="H324" i="4"/>
  <c r="G324" i="4"/>
  <c r="E324" i="4"/>
  <c r="D324" i="4"/>
  <c r="C324" i="4"/>
  <c r="B324" i="4"/>
  <c r="A324" i="4"/>
  <c r="R323" i="4"/>
  <c r="L323" i="4"/>
  <c r="K323" i="4"/>
  <c r="J323" i="4"/>
  <c r="H323" i="4"/>
  <c r="G323" i="4"/>
  <c r="E323" i="4"/>
  <c r="D323" i="4"/>
  <c r="C323" i="4"/>
  <c r="B323" i="4"/>
  <c r="A323" i="4"/>
  <c r="R322" i="4"/>
  <c r="L322" i="4"/>
  <c r="K322" i="4"/>
  <c r="J322" i="4"/>
  <c r="H322" i="4"/>
  <c r="G322" i="4"/>
  <c r="E322" i="4"/>
  <c r="D322" i="4"/>
  <c r="C322" i="4"/>
  <c r="B322" i="4"/>
  <c r="A322" i="4"/>
  <c r="R321" i="4"/>
  <c r="L321" i="4"/>
  <c r="K321" i="4"/>
  <c r="J321" i="4"/>
  <c r="H321" i="4"/>
  <c r="G321" i="4"/>
  <c r="E321" i="4"/>
  <c r="D321" i="4"/>
  <c r="C321" i="4"/>
  <c r="B321" i="4"/>
  <c r="A321" i="4"/>
  <c r="R320" i="4"/>
  <c r="L320" i="4"/>
  <c r="K320" i="4"/>
  <c r="J320" i="4"/>
  <c r="H320" i="4"/>
  <c r="G320" i="4"/>
  <c r="E320" i="4"/>
  <c r="D320" i="4"/>
  <c r="C320" i="4"/>
  <c r="B320" i="4"/>
  <c r="A320" i="4"/>
  <c r="R319" i="4"/>
  <c r="L319" i="4"/>
  <c r="K319" i="4"/>
  <c r="J319" i="4"/>
  <c r="H319" i="4"/>
  <c r="G319" i="4"/>
  <c r="E319" i="4"/>
  <c r="D319" i="4"/>
  <c r="C319" i="4"/>
  <c r="B319" i="4"/>
  <c r="A319" i="4"/>
  <c r="R318" i="4"/>
  <c r="L318" i="4"/>
  <c r="K318" i="4"/>
  <c r="J318" i="4"/>
  <c r="H318" i="4"/>
  <c r="G318" i="4"/>
  <c r="E318" i="4"/>
  <c r="D318" i="4"/>
  <c r="C318" i="4"/>
  <c r="B318" i="4"/>
  <c r="A318" i="4"/>
  <c r="R317" i="4"/>
  <c r="L317" i="4"/>
  <c r="K317" i="4"/>
  <c r="J317" i="4"/>
  <c r="H317" i="4"/>
  <c r="G317" i="4"/>
  <c r="E317" i="4"/>
  <c r="D317" i="4"/>
  <c r="C317" i="4"/>
  <c r="B317" i="4"/>
  <c r="A317" i="4"/>
  <c r="R316" i="4"/>
  <c r="L316" i="4"/>
  <c r="K316" i="4"/>
  <c r="J316" i="4"/>
  <c r="H316" i="4"/>
  <c r="G316" i="4"/>
  <c r="E316" i="4"/>
  <c r="D316" i="4"/>
  <c r="C316" i="4"/>
  <c r="B316" i="4"/>
  <c r="A316" i="4"/>
  <c r="R315" i="4"/>
  <c r="L315" i="4"/>
  <c r="K315" i="4"/>
  <c r="J315" i="4"/>
  <c r="H315" i="4"/>
  <c r="G315" i="4"/>
  <c r="E315" i="4"/>
  <c r="D315" i="4"/>
  <c r="C315" i="4"/>
  <c r="B315" i="4"/>
  <c r="A315" i="4"/>
  <c r="R314" i="4"/>
  <c r="L314" i="4"/>
  <c r="K314" i="4"/>
  <c r="J314" i="4"/>
  <c r="H314" i="4"/>
  <c r="G314" i="4"/>
  <c r="E314" i="4"/>
  <c r="D314" i="4"/>
  <c r="C314" i="4"/>
  <c r="B314" i="4"/>
  <c r="A314" i="4"/>
  <c r="R313" i="4"/>
  <c r="L313" i="4"/>
  <c r="K313" i="4"/>
  <c r="J313" i="4"/>
  <c r="H313" i="4"/>
  <c r="G313" i="4"/>
  <c r="E313" i="4"/>
  <c r="D313" i="4"/>
  <c r="C313" i="4"/>
  <c r="B313" i="4"/>
  <c r="A313" i="4"/>
  <c r="R312" i="4"/>
  <c r="L312" i="4"/>
  <c r="K312" i="4"/>
  <c r="J312" i="4"/>
  <c r="H312" i="4"/>
  <c r="G312" i="4"/>
  <c r="E312" i="4"/>
  <c r="D312" i="4"/>
  <c r="C312" i="4"/>
  <c r="B312" i="4"/>
  <c r="A312" i="4"/>
  <c r="R311" i="4"/>
  <c r="L311" i="4"/>
  <c r="K311" i="4"/>
  <c r="J311" i="4"/>
  <c r="H311" i="4"/>
  <c r="G311" i="4"/>
  <c r="E311" i="4"/>
  <c r="D311" i="4"/>
  <c r="C311" i="4"/>
  <c r="B311" i="4"/>
  <c r="A311" i="4"/>
  <c r="R310" i="4"/>
  <c r="L310" i="4"/>
  <c r="K310" i="4"/>
  <c r="J310" i="4"/>
  <c r="H310" i="4"/>
  <c r="G310" i="4"/>
  <c r="E310" i="4"/>
  <c r="D310" i="4"/>
  <c r="C310" i="4"/>
  <c r="B310" i="4"/>
  <c r="A310" i="4"/>
  <c r="R309" i="4"/>
  <c r="L309" i="4"/>
  <c r="K309" i="4"/>
  <c r="J309" i="4"/>
  <c r="H309" i="4"/>
  <c r="G309" i="4"/>
  <c r="E309" i="4"/>
  <c r="D309" i="4"/>
  <c r="C309" i="4"/>
  <c r="B309" i="4"/>
  <c r="A309" i="4"/>
  <c r="R308" i="4"/>
  <c r="L308" i="4"/>
  <c r="K308" i="4"/>
  <c r="J308" i="4"/>
  <c r="H308" i="4"/>
  <c r="G308" i="4"/>
  <c r="E308" i="4"/>
  <c r="D308" i="4"/>
  <c r="C308" i="4"/>
  <c r="B308" i="4"/>
  <c r="A308" i="4"/>
  <c r="R307" i="4"/>
  <c r="L307" i="4"/>
  <c r="K307" i="4"/>
  <c r="J307" i="4"/>
  <c r="H307" i="4"/>
  <c r="G307" i="4"/>
  <c r="E307" i="4"/>
  <c r="D307" i="4"/>
  <c r="C307" i="4"/>
  <c r="B307" i="4"/>
  <c r="A307" i="4"/>
  <c r="R306" i="4"/>
  <c r="L306" i="4"/>
  <c r="K306" i="4"/>
  <c r="J306" i="4"/>
  <c r="H306" i="4"/>
  <c r="G306" i="4"/>
  <c r="E306" i="4"/>
  <c r="D306" i="4"/>
  <c r="C306" i="4"/>
  <c r="B306" i="4"/>
  <c r="A306" i="4"/>
  <c r="R305" i="4"/>
  <c r="L305" i="4"/>
  <c r="K305" i="4"/>
  <c r="J305" i="4"/>
  <c r="H305" i="4"/>
  <c r="G305" i="4"/>
  <c r="E305" i="4"/>
  <c r="D305" i="4"/>
  <c r="C305" i="4"/>
  <c r="B305" i="4"/>
  <c r="A305" i="4"/>
  <c r="R304" i="4"/>
  <c r="L304" i="4"/>
  <c r="K304" i="4"/>
  <c r="J304" i="4"/>
  <c r="H304" i="4"/>
  <c r="G304" i="4"/>
  <c r="E304" i="4"/>
  <c r="D304" i="4"/>
  <c r="C304" i="4"/>
  <c r="B304" i="4"/>
  <c r="A304" i="4"/>
  <c r="R303" i="4"/>
  <c r="L303" i="4"/>
  <c r="K303" i="4"/>
  <c r="J303" i="4"/>
  <c r="H303" i="4"/>
  <c r="G303" i="4"/>
  <c r="E303" i="4"/>
  <c r="D303" i="4"/>
  <c r="C303" i="4"/>
  <c r="B303" i="4"/>
  <c r="A303" i="4"/>
  <c r="R302" i="4"/>
  <c r="L302" i="4"/>
  <c r="K302" i="4"/>
  <c r="J302" i="4"/>
  <c r="H302" i="4"/>
  <c r="G302" i="4"/>
  <c r="E302" i="4"/>
  <c r="D302" i="4"/>
  <c r="C302" i="4"/>
  <c r="B302" i="4"/>
  <c r="A302" i="4"/>
  <c r="R301" i="4"/>
  <c r="L301" i="4"/>
  <c r="K301" i="4"/>
  <c r="J301" i="4"/>
  <c r="H301" i="4"/>
  <c r="G301" i="4"/>
  <c r="E301" i="4"/>
  <c r="D301" i="4"/>
  <c r="C301" i="4"/>
  <c r="B301" i="4"/>
  <c r="A301" i="4"/>
  <c r="R300" i="4"/>
  <c r="L300" i="4"/>
  <c r="K300" i="4"/>
  <c r="J300" i="4"/>
  <c r="H300" i="4"/>
  <c r="G300" i="4"/>
  <c r="E300" i="4"/>
  <c r="D300" i="4"/>
  <c r="C300" i="4"/>
  <c r="B300" i="4"/>
  <c r="A300" i="4"/>
  <c r="R299" i="4"/>
  <c r="L299" i="4"/>
  <c r="K299" i="4"/>
  <c r="J299" i="4"/>
  <c r="H299" i="4"/>
  <c r="G299" i="4"/>
  <c r="E299" i="4"/>
  <c r="D299" i="4"/>
  <c r="C299" i="4"/>
  <c r="B299" i="4"/>
  <c r="A299" i="4"/>
  <c r="R298" i="4"/>
  <c r="L298" i="4"/>
  <c r="K298" i="4"/>
  <c r="J298" i="4"/>
  <c r="H298" i="4"/>
  <c r="G298" i="4"/>
  <c r="E298" i="4"/>
  <c r="D298" i="4"/>
  <c r="C298" i="4"/>
  <c r="B298" i="4"/>
  <c r="A298" i="4"/>
  <c r="R297" i="4"/>
  <c r="L297" i="4"/>
  <c r="K297" i="4"/>
  <c r="J297" i="4"/>
  <c r="H297" i="4"/>
  <c r="G297" i="4"/>
  <c r="E297" i="4"/>
  <c r="D297" i="4"/>
  <c r="C297" i="4"/>
  <c r="B297" i="4"/>
  <c r="A297" i="4"/>
  <c r="R296" i="4"/>
  <c r="L296" i="4"/>
  <c r="K296" i="4"/>
  <c r="J296" i="4"/>
  <c r="H296" i="4"/>
  <c r="G296" i="4"/>
  <c r="E296" i="4"/>
  <c r="D296" i="4"/>
  <c r="C296" i="4"/>
  <c r="B296" i="4"/>
  <c r="A296" i="4"/>
  <c r="R295" i="4"/>
  <c r="L295" i="4"/>
  <c r="K295" i="4"/>
  <c r="J295" i="4"/>
  <c r="H295" i="4"/>
  <c r="G295" i="4"/>
  <c r="E295" i="4"/>
  <c r="D295" i="4"/>
  <c r="C295" i="4"/>
  <c r="B295" i="4"/>
  <c r="A295" i="4"/>
  <c r="R294" i="4"/>
  <c r="L294" i="4"/>
  <c r="K294" i="4"/>
  <c r="J294" i="4"/>
  <c r="H294" i="4"/>
  <c r="G294" i="4"/>
  <c r="E294" i="4"/>
  <c r="D294" i="4"/>
  <c r="C294" i="4"/>
  <c r="B294" i="4"/>
  <c r="A294" i="4"/>
  <c r="R293" i="4"/>
  <c r="L293" i="4"/>
  <c r="K293" i="4"/>
  <c r="J293" i="4"/>
  <c r="H293" i="4"/>
  <c r="G293" i="4"/>
  <c r="E293" i="4"/>
  <c r="D293" i="4"/>
  <c r="C293" i="4"/>
  <c r="B293" i="4"/>
  <c r="A293" i="4"/>
  <c r="R292" i="4"/>
  <c r="L292" i="4"/>
  <c r="K292" i="4"/>
  <c r="J292" i="4"/>
  <c r="H292" i="4"/>
  <c r="G292" i="4"/>
  <c r="E292" i="4"/>
  <c r="D292" i="4"/>
  <c r="C292" i="4"/>
  <c r="B292" i="4"/>
  <c r="A292" i="4"/>
  <c r="R291" i="4"/>
  <c r="L291" i="4"/>
  <c r="K291" i="4"/>
  <c r="J291" i="4"/>
  <c r="H291" i="4"/>
  <c r="G291" i="4"/>
  <c r="E291" i="4"/>
  <c r="D291" i="4"/>
  <c r="C291" i="4"/>
  <c r="B291" i="4"/>
  <c r="A291" i="4"/>
  <c r="R290" i="4"/>
  <c r="L290" i="4"/>
  <c r="K290" i="4"/>
  <c r="J290" i="4"/>
  <c r="H290" i="4"/>
  <c r="G290" i="4"/>
  <c r="E290" i="4"/>
  <c r="D290" i="4"/>
  <c r="C290" i="4"/>
  <c r="B290" i="4"/>
  <c r="A290" i="4"/>
  <c r="R289" i="4"/>
  <c r="L289" i="4"/>
  <c r="K289" i="4"/>
  <c r="J289" i="4"/>
  <c r="H289" i="4"/>
  <c r="G289" i="4"/>
  <c r="E289" i="4"/>
  <c r="D289" i="4"/>
  <c r="C289" i="4"/>
  <c r="B289" i="4"/>
  <c r="A289" i="4"/>
  <c r="R288" i="4"/>
  <c r="L288" i="4"/>
  <c r="K288" i="4"/>
  <c r="J288" i="4"/>
  <c r="H288" i="4"/>
  <c r="G288" i="4"/>
  <c r="E288" i="4"/>
  <c r="D288" i="4"/>
  <c r="C288" i="4"/>
  <c r="B288" i="4"/>
  <c r="A288" i="4"/>
  <c r="R287" i="4"/>
  <c r="L287" i="4"/>
  <c r="K287" i="4"/>
  <c r="J287" i="4"/>
  <c r="H287" i="4"/>
  <c r="G287" i="4"/>
  <c r="E287" i="4"/>
  <c r="D287" i="4"/>
  <c r="C287" i="4"/>
  <c r="B287" i="4"/>
  <c r="A287" i="4"/>
  <c r="R286" i="4"/>
  <c r="L286" i="4"/>
  <c r="K286" i="4"/>
  <c r="J286" i="4"/>
  <c r="H286" i="4"/>
  <c r="G286" i="4"/>
  <c r="E286" i="4"/>
  <c r="D286" i="4"/>
  <c r="C286" i="4"/>
  <c r="B286" i="4"/>
  <c r="A286" i="4"/>
  <c r="R285" i="4"/>
  <c r="L285" i="4"/>
  <c r="K285" i="4"/>
  <c r="J285" i="4"/>
  <c r="H285" i="4"/>
  <c r="G285" i="4"/>
  <c r="E285" i="4"/>
  <c r="D285" i="4"/>
  <c r="C285" i="4"/>
  <c r="B285" i="4"/>
  <c r="A285" i="4"/>
  <c r="R284" i="4"/>
  <c r="L284" i="4"/>
  <c r="K284" i="4"/>
  <c r="J284" i="4"/>
  <c r="H284" i="4"/>
  <c r="G284" i="4"/>
  <c r="E284" i="4"/>
  <c r="D284" i="4"/>
  <c r="C284" i="4"/>
  <c r="B284" i="4"/>
  <c r="A284" i="4"/>
  <c r="R283" i="4"/>
  <c r="L283" i="4"/>
  <c r="K283" i="4"/>
  <c r="J283" i="4"/>
  <c r="H283" i="4"/>
  <c r="G283" i="4"/>
  <c r="E283" i="4"/>
  <c r="D283" i="4"/>
  <c r="C283" i="4"/>
  <c r="B283" i="4"/>
  <c r="A283" i="4"/>
  <c r="R282" i="4"/>
  <c r="L282" i="4"/>
  <c r="K282" i="4"/>
  <c r="J282" i="4"/>
  <c r="H282" i="4"/>
  <c r="G282" i="4"/>
  <c r="E282" i="4"/>
  <c r="D282" i="4"/>
  <c r="C282" i="4"/>
  <c r="B282" i="4"/>
  <c r="A282" i="4"/>
  <c r="R281" i="4"/>
  <c r="L281" i="4"/>
  <c r="K281" i="4"/>
  <c r="J281" i="4"/>
  <c r="H281" i="4"/>
  <c r="G281" i="4"/>
  <c r="E281" i="4"/>
  <c r="D281" i="4"/>
  <c r="C281" i="4"/>
  <c r="B281" i="4"/>
  <c r="A281" i="4"/>
  <c r="R280" i="4"/>
  <c r="L280" i="4"/>
  <c r="K280" i="4"/>
  <c r="J280" i="4"/>
  <c r="H280" i="4"/>
  <c r="G280" i="4"/>
  <c r="E280" i="4"/>
  <c r="D280" i="4"/>
  <c r="C280" i="4"/>
  <c r="B280" i="4"/>
  <c r="A280" i="4"/>
  <c r="R279" i="4"/>
  <c r="L279" i="4"/>
  <c r="K279" i="4"/>
  <c r="J279" i="4"/>
  <c r="H279" i="4"/>
  <c r="G279" i="4"/>
  <c r="E279" i="4"/>
  <c r="D279" i="4"/>
  <c r="C279" i="4"/>
  <c r="B279" i="4"/>
  <c r="A279" i="4"/>
  <c r="R278" i="4"/>
  <c r="L278" i="4"/>
  <c r="K278" i="4"/>
  <c r="J278" i="4"/>
  <c r="H278" i="4"/>
  <c r="G278" i="4"/>
  <c r="E278" i="4"/>
  <c r="D278" i="4"/>
  <c r="C278" i="4"/>
  <c r="B278" i="4"/>
  <c r="A278" i="4"/>
  <c r="R277" i="4"/>
  <c r="L277" i="4"/>
  <c r="K277" i="4"/>
  <c r="J277" i="4"/>
  <c r="H277" i="4"/>
  <c r="G277" i="4"/>
  <c r="E277" i="4"/>
  <c r="D277" i="4"/>
  <c r="C277" i="4"/>
  <c r="B277" i="4"/>
  <c r="A277" i="4"/>
  <c r="R276" i="4"/>
  <c r="L276" i="4"/>
  <c r="K276" i="4"/>
  <c r="J276" i="4"/>
  <c r="H276" i="4"/>
  <c r="G276" i="4"/>
  <c r="E276" i="4"/>
  <c r="D276" i="4"/>
  <c r="C276" i="4"/>
  <c r="B276" i="4"/>
  <c r="A276" i="4"/>
  <c r="R275" i="4"/>
  <c r="L275" i="4"/>
  <c r="K275" i="4"/>
  <c r="J275" i="4"/>
  <c r="H275" i="4"/>
  <c r="G275" i="4"/>
  <c r="E275" i="4"/>
  <c r="D275" i="4"/>
  <c r="C275" i="4"/>
  <c r="B275" i="4"/>
  <c r="A275" i="4"/>
  <c r="R274" i="4"/>
  <c r="L274" i="4"/>
  <c r="K274" i="4"/>
  <c r="J274" i="4"/>
  <c r="H274" i="4"/>
  <c r="G274" i="4"/>
  <c r="E274" i="4"/>
  <c r="D274" i="4"/>
  <c r="C274" i="4"/>
  <c r="B274" i="4"/>
  <c r="A274" i="4"/>
  <c r="R273" i="4"/>
  <c r="L273" i="4"/>
  <c r="K273" i="4"/>
  <c r="J273" i="4"/>
  <c r="H273" i="4"/>
  <c r="G273" i="4"/>
  <c r="E273" i="4"/>
  <c r="D273" i="4"/>
  <c r="C273" i="4"/>
  <c r="B273" i="4"/>
  <c r="A273" i="4"/>
  <c r="R272" i="4"/>
  <c r="L272" i="4"/>
  <c r="K272" i="4"/>
  <c r="J272" i="4"/>
  <c r="H272" i="4"/>
  <c r="G272" i="4"/>
  <c r="E272" i="4"/>
  <c r="D272" i="4"/>
  <c r="C272" i="4"/>
  <c r="B272" i="4"/>
  <c r="A272" i="4"/>
  <c r="R271" i="4"/>
  <c r="L271" i="4"/>
  <c r="K271" i="4"/>
  <c r="J271" i="4"/>
  <c r="H271" i="4"/>
  <c r="G271" i="4"/>
  <c r="E271" i="4"/>
  <c r="D271" i="4"/>
  <c r="C271" i="4"/>
  <c r="B271" i="4"/>
  <c r="A271" i="4"/>
  <c r="R270" i="4"/>
  <c r="L270" i="4"/>
  <c r="K270" i="4"/>
  <c r="J270" i="4"/>
  <c r="H270" i="4"/>
  <c r="G270" i="4"/>
  <c r="E270" i="4"/>
  <c r="D270" i="4"/>
  <c r="C270" i="4"/>
  <c r="B270" i="4"/>
  <c r="A270" i="4"/>
  <c r="R269" i="4"/>
  <c r="L269" i="4"/>
  <c r="K269" i="4"/>
  <c r="J269" i="4"/>
  <c r="H269" i="4"/>
  <c r="G269" i="4"/>
  <c r="E269" i="4"/>
  <c r="D269" i="4"/>
  <c r="C269" i="4"/>
  <c r="B269" i="4"/>
  <c r="A269" i="4"/>
  <c r="R268" i="4"/>
  <c r="L268" i="4"/>
  <c r="K268" i="4"/>
  <c r="J268" i="4"/>
  <c r="H268" i="4"/>
  <c r="G268" i="4"/>
  <c r="E268" i="4"/>
  <c r="D268" i="4"/>
  <c r="C268" i="4"/>
  <c r="B268" i="4"/>
  <c r="A268" i="4"/>
  <c r="R267" i="4"/>
  <c r="L267" i="4"/>
  <c r="K267" i="4"/>
  <c r="J267" i="4"/>
  <c r="H267" i="4"/>
  <c r="G267" i="4"/>
  <c r="E267" i="4"/>
  <c r="D267" i="4"/>
  <c r="C267" i="4"/>
  <c r="B267" i="4"/>
  <c r="A267" i="4"/>
  <c r="R266" i="4"/>
  <c r="L266" i="4"/>
  <c r="K266" i="4"/>
  <c r="J266" i="4"/>
  <c r="H266" i="4"/>
  <c r="G266" i="4"/>
  <c r="E266" i="4"/>
  <c r="D266" i="4"/>
  <c r="C266" i="4"/>
  <c r="B266" i="4"/>
  <c r="A266" i="4"/>
  <c r="R265" i="4"/>
  <c r="L265" i="4"/>
  <c r="K265" i="4"/>
  <c r="J265" i="4"/>
  <c r="H265" i="4"/>
  <c r="G265" i="4"/>
  <c r="E265" i="4"/>
  <c r="D265" i="4"/>
  <c r="C265" i="4"/>
  <c r="B265" i="4"/>
  <c r="A265" i="4"/>
  <c r="R264" i="4"/>
  <c r="L264" i="4"/>
  <c r="K264" i="4"/>
  <c r="J264" i="4"/>
  <c r="H264" i="4"/>
  <c r="G264" i="4"/>
  <c r="E264" i="4"/>
  <c r="D264" i="4"/>
  <c r="C264" i="4"/>
  <c r="B264" i="4"/>
  <c r="A264" i="4"/>
  <c r="R263" i="4"/>
  <c r="L263" i="4"/>
  <c r="K263" i="4"/>
  <c r="J263" i="4"/>
  <c r="H263" i="4"/>
  <c r="G263" i="4"/>
  <c r="E263" i="4"/>
  <c r="D263" i="4"/>
  <c r="C263" i="4"/>
  <c r="B263" i="4"/>
  <c r="A263" i="4"/>
  <c r="R262" i="4"/>
  <c r="L262" i="4"/>
  <c r="K262" i="4"/>
  <c r="J262" i="4"/>
  <c r="H262" i="4"/>
  <c r="G262" i="4"/>
  <c r="E262" i="4"/>
  <c r="D262" i="4"/>
  <c r="C262" i="4"/>
  <c r="B262" i="4"/>
  <c r="A262" i="4"/>
  <c r="R261" i="4"/>
  <c r="L261" i="4"/>
  <c r="K261" i="4"/>
  <c r="J261" i="4"/>
  <c r="H261" i="4"/>
  <c r="G261" i="4"/>
  <c r="E261" i="4"/>
  <c r="D261" i="4"/>
  <c r="C261" i="4"/>
  <c r="B261" i="4"/>
  <c r="A261" i="4"/>
  <c r="R260" i="4"/>
  <c r="L260" i="4"/>
  <c r="K260" i="4"/>
  <c r="J260" i="4"/>
  <c r="H260" i="4"/>
  <c r="G260" i="4"/>
  <c r="E260" i="4"/>
  <c r="D260" i="4"/>
  <c r="C260" i="4"/>
  <c r="B260" i="4"/>
  <c r="A260" i="4"/>
  <c r="R259" i="4"/>
  <c r="L259" i="4"/>
  <c r="K259" i="4"/>
  <c r="J259" i="4"/>
  <c r="H259" i="4"/>
  <c r="G259" i="4"/>
  <c r="E259" i="4"/>
  <c r="D259" i="4"/>
  <c r="C259" i="4"/>
  <c r="B259" i="4"/>
  <c r="A259" i="4"/>
  <c r="R258" i="4"/>
  <c r="L258" i="4"/>
  <c r="K258" i="4"/>
  <c r="J258" i="4"/>
  <c r="H258" i="4"/>
  <c r="G258" i="4"/>
  <c r="E258" i="4"/>
  <c r="D258" i="4"/>
  <c r="C258" i="4"/>
  <c r="B258" i="4"/>
  <c r="A258" i="4"/>
  <c r="R257" i="4"/>
  <c r="L257" i="4"/>
  <c r="K257" i="4"/>
  <c r="J257" i="4"/>
  <c r="H257" i="4"/>
  <c r="G257" i="4"/>
  <c r="E257" i="4"/>
  <c r="D257" i="4"/>
  <c r="C257" i="4"/>
  <c r="B257" i="4"/>
  <c r="A257" i="4"/>
  <c r="R256" i="4"/>
  <c r="L256" i="4"/>
  <c r="K256" i="4"/>
  <c r="J256" i="4"/>
  <c r="H256" i="4"/>
  <c r="G256" i="4"/>
  <c r="E256" i="4"/>
  <c r="D256" i="4"/>
  <c r="C256" i="4"/>
  <c r="B256" i="4"/>
  <c r="A256" i="4"/>
  <c r="R255" i="4"/>
  <c r="L255" i="4"/>
  <c r="K255" i="4"/>
  <c r="J255" i="4"/>
  <c r="H255" i="4"/>
  <c r="G255" i="4"/>
  <c r="E255" i="4"/>
  <c r="D255" i="4"/>
  <c r="C255" i="4"/>
  <c r="B255" i="4"/>
  <c r="A255" i="4"/>
  <c r="R254" i="4"/>
  <c r="L254" i="4"/>
  <c r="K254" i="4"/>
  <c r="J254" i="4"/>
  <c r="H254" i="4"/>
  <c r="G254" i="4"/>
  <c r="E254" i="4"/>
  <c r="D254" i="4"/>
  <c r="C254" i="4"/>
  <c r="B254" i="4"/>
  <c r="A254" i="4"/>
  <c r="R253" i="4"/>
  <c r="L253" i="4"/>
  <c r="K253" i="4"/>
  <c r="J253" i="4"/>
  <c r="H253" i="4"/>
  <c r="G253" i="4"/>
  <c r="E253" i="4"/>
  <c r="D253" i="4"/>
  <c r="C253" i="4"/>
  <c r="B253" i="4"/>
  <c r="A253" i="4"/>
  <c r="R252" i="4"/>
  <c r="L252" i="4"/>
  <c r="K252" i="4"/>
  <c r="J252" i="4"/>
  <c r="H252" i="4"/>
  <c r="G252" i="4"/>
  <c r="E252" i="4"/>
  <c r="D252" i="4"/>
  <c r="C252" i="4"/>
  <c r="B252" i="4"/>
  <c r="A252" i="4"/>
  <c r="R251" i="4"/>
  <c r="L251" i="4"/>
  <c r="K251" i="4"/>
  <c r="J251" i="4"/>
  <c r="H251" i="4"/>
  <c r="G251" i="4"/>
  <c r="E251" i="4"/>
  <c r="D251" i="4"/>
  <c r="C251" i="4"/>
  <c r="B251" i="4"/>
  <c r="A251" i="4"/>
  <c r="R250" i="4"/>
  <c r="L250" i="4"/>
  <c r="K250" i="4"/>
  <c r="J250" i="4"/>
  <c r="H250" i="4"/>
  <c r="G250" i="4"/>
  <c r="E250" i="4"/>
  <c r="D250" i="4"/>
  <c r="C250" i="4"/>
  <c r="B250" i="4"/>
  <c r="A250" i="4"/>
  <c r="R249" i="4"/>
  <c r="L249" i="4"/>
  <c r="K249" i="4"/>
  <c r="J249" i="4"/>
  <c r="H249" i="4"/>
  <c r="G249" i="4"/>
  <c r="E249" i="4"/>
  <c r="D249" i="4"/>
  <c r="C249" i="4"/>
  <c r="B249" i="4"/>
  <c r="A249" i="4"/>
  <c r="R248" i="4"/>
  <c r="L248" i="4"/>
  <c r="K248" i="4"/>
  <c r="J248" i="4"/>
  <c r="H248" i="4"/>
  <c r="G248" i="4"/>
  <c r="E248" i="4"/>
  <c r="D248" i="4"/>
  <c r="C248" i="4"/>
  <c r="B248" i="4"/>
  <c r="A248" i="4"/>
  <c r="R247" i="4"/>
  <c r="L247" i="4"/>
  <c r="K247" i="4"/>
  <c r="J247" i="4"/>
  <c r="H247" i="4"/>
  <c r="G247" i="4"/>
  <c r="E247" i="4"/>
  <c r="D247" i="4"/>
  <c r="C247" i="4"/>
  <c r="B247" i="4"/>
  <c r="A247" i="4"/>
  <c r="R246" i="4"/>
  <c r="L246" i="4"/>
  <c r="K246" i="4"/>
  <c r="J246" i="4"/>
  <c r="H246" i="4"/>
  <c r="G246" i="4"/>
  <c r="E246" i="4"/>
  <c r="D246" i="4"/>
  <c r="C246" i="4"/>
  <c r="B246" i="4"/>
  <c r="A246" i="4"/>
  <c r="R245" i="4"/>
  <c r="L245" i="4"/>
  <c r="K245" i="4"/>
  <c r="J245" i="4"/>
  <c r="H245" i="4"/>
  <c r="G245" i="4"/>
  <c r="E245" i="4"/>
  <c r="D245" i="4"/>
  <c r="C245" i="4"/>
  <c r="B245" i="4"/>
  <c r="A245" i="4"/>
  <c r="R244" i="4"/>
  <c r="L244" i="4"/>
  <c r="K244" i="4"/>
  <c r="J244" i="4"/>
  <c r="H244" i="4"/>
  <c r="G244" i="4"/>
  <c r="E244" i="4"/>
  <c r="D244" i="4"/>
  <c r="C244" i="4"/>
  <c r="B244" i="4"/>
  <c r="A244" i="4"/>
  <c r="R243" i="4"/>
  <c r="L243" i="4"/>
  <c r="K243" i="4"/>
  <c r="J243" i="4"/>
  <c r="H243" i="4"/>
  <c r="G243" i="4"/>
  <c r="E243" i="4"/>
  <c r="D243" i="4"/>
  <c r="C243" i="4"/>
  <c r="B243" i="4"/>
  <c r="A243" i="4"/>
  <c r="R242" i="4"/>
  <c r="L242" i="4"/>
  <c r="K242" i="4"/>
  <c r="J242" i="4"/>
  <c r="H242" i="4"/>
  <c r="G242" i="4"/>
  <c r="E242" i="4"/>
  <c r="D242" i="4"/>
  <c r="C242" i="4"/>
  <c r="B242" i="4"/>
  <c r="A242" i="4"/>
  <c r="R241" i="4"/>
  <c r="L241" i="4"/>
  <c r="K241" i="4"/>
  <c r="J241" i="4"/>
  <c r="H241" i="4"/>
  <c r="G241" i="4"/>
  <c r="E241" i="4"/>
  <c r="D241" i="4"/>
  <c r="C241" i="4"/>
  <c r="B241" i="4"/>
  <c r="A241" i="4"/>
  <c r="R240" i="4"/>
  <c r="L240" i="4"/>
  <c r="K240" i="4"/>
  <c r="J240" i="4"/>
  <c r="H240" i="4"/>
  <c r="G240" i="4"/>
  <c r="E240" i="4"/>
  <c r="D240" i="4"/>
  <c r="C240" i="4"/>
  <c r="B240" i="4"/>
  <c r="A240" i="4"/>
  <c r="R239" i="4"/>
  <c r="L239" i="4"/>
  <c r="K239" i="4"/>
  <c r="J239" i="4"/>
  <c r="H239" i="4"/>
  <c r="G239" i="4"/>
  <c r="E239" i="4"/>
  <c r="D239" i="4"/>
  <c r="C239" i="4"/>
  <c r="B239" i="4"/>
  <c r="A239" i="4"/>
  <c r="R238" i="4"/>
  <c r="L238" i="4"/>
  <c r="K238" i="4"/>
  <c r="J238" i="4"/>
  <c r="H238" i="4"/>
  <c r="G238" i="4"/>
  <c r="E238" i="4"/>
  <c r="D238" i="4"/>
  <c r="C238" i="4"/>
  <c r="B238" i="4"/>
  <c r="A238" i="4"/>
  <c r="R237" i="4"/>
  <c r="L237" i="4"/>
  <c r="K237" i="4"/>
  <c r="J237" i="4"/>
  <c r="H237" i="4"/>
  <c r="G237" i="4"/>
  <c r="E237" i="4"/>
  <c r="D237" i="4"/>
  <c r="C237" i="4"/>
  <c r="B237" i="4"/>
  <c r="A237" i="4"/>
  <c r="R236" i="4"/>
  <c r="L236" i="4"/>
  <c r="K236" i="4"/>
  <c r="J236" i="4"/>
  <c r="H236" i="4"/>
  <c r="G236" i="4"/>
  <c r="E236" i="4"/>
  <c r="D236" i="4"/>
  <c r="C236" i="4"/>
  <c r="B236" i="4"/>
  <c r="A236" i="4"/>
  <c r="R235" i="4"/>
  <c r="L235" i="4"/>
  <c r="K235" i="4"/>
  <c r="J235" i="4"/>
  <c r="H235" i="4"/>
  <c r="G235" i="4"/>
  <c r="E235" i="4"/>
  <c r="D235" i="4"/>
  <c r="C235" i="4"/>
  <c r="B235" i="4"/>
  <c r="A235" i="4"/>
  <c r="R234" i="4"/>
  <c r="L234" i="4"/>
  <c r="K234" i="4"/>
  <c r="J234" i="4"/>
  <c r="H234" i="4"/>
  <c r="G234" i="4"/>
  <c r="E234" i="4"/>
  <c r="D234" i="4"/>
  <c r="C234" i="4"/>
  <c r="B234" i="4"/>
  <c r="A234" i="4"/>
  <c r="R233" i="4"/>
  <c r="L233" i="4"/>
  <c r="K233" i="4"/>
  <c r="J233" i="4"/>
  <c r="H233" i="4"/>
  <c r="G233" i="4"/>
  <c r="E233" i="4"/>
  <c r="D233" i="4"/>
  <c r="C233" i="4"/>
  <c r="B233" i="4"/>
  <c r="A233" i="4"/>
  <c r="R232" i="4"/>
  <c r="L232" i="4"/>
  <c r="K232" i="4"/>
  <c r="J232" i="4"/>
  <c r="H232" i="4"/>
  <c r="G232" i="4"/>
  <c r="E232" i="4"/>
  <c r="D232" i="4"/>
  <c r="C232" i="4"/>
  <c r="B232" i="4"/>
  <c r="A232" i="4"/>
  <c r="R231" i="4"/>
  <c r="L231" i="4"/>
  <c r="K231" i="4"/>
  <c r="J231" i="4"/>
  <c r="H231" i="4"/>
  <c r="G231" i="4"/>
  <c r="E231" i="4"/>
  <c r="D231" i="4"/>
  <c r="C231" i="4"/>
  <c r="B231" i="4"/>
  <c r="A231" i="4"/>
  <c r="R230" i="4"/>
  <c r="L230" i="4"/>
  <c r="K230" i="4"/>
  <c r="J230" i="4"/>
  <c r="H230" i="4"/>
  <c r="G230" i="4"/>
  <c r="E230" i="4"/>
  <c r="D230" i="4"/>
  <c r="C230" i="4"/>
  <c r="B230" i="4"/>
  <c r="A230" i="4"/>
  <c r="R229" i="4"/>
  <c r="L229" i="4"/>
  <c r="K229" i="4"/>
  <c r="J229" i="4"/>
  <c r="H229" i="4"/>
  <c r="G229" i="4"/>
  <c r="E229" i="4"/>
  <c r="D229" i="4"/>
  <c r="C229" i="4"/>
  <c r="B229" i="4"/>
  <c r="A229" i="4"/>
  <c r="R228" i="4"/>
  <c r="L228" i="4"/>
  <c r="K228" i="4"/>
  <c r="J228" i="4"/>
  <c r="H228" i="4"/>
  <c r="G228" i="4"/>
  <c r="E228" i="4"/>
  <c r="D228" i="4"/>
  <c r="C228" i="4"/>
  <c r="B228" i="4"/>
  <c r="A228" i="4"/>
  <c r="R227" i="4"/>
  <c r="L227" i="4"/>
  <c r="K227" i="4"/>
  <c r="J227" i="4"/>
  <c r="H227" i="4"/>
  <c r="G227" i="4"/>
  <c r="E227" i="4"/>
  <c r="D227" i="4"/>
  <c r="C227" i="4"/>
  <c r="B227" i="4"/>
  <c r="A227" i="4"/>
  <c r="R226" i="4"/>
  <c r="L226" i="4"/>
  <c r="K226" i="4"/>
  <c r="J226" i="4"/>
  <c r="H226" i="4"/>
  <c r="G226" i="4"/>
  <c r="E226" i="4"/>
  <c r="D226" i="4"/>
  <c r="C226" i="4"/>
  <c r="B226" i="4"/>
  <c r="A226" i="4"/>
  <c r="R225" i="4"/>
  <c r="L225" i="4"/>
  <c r="K225" i="4"/>
  <c r="J225" i="4"/>
  <c r="H225" i="4"/>
  <c r="G225" i="4"/>
  <c r="E225" i="4"/>
  <c r="D225" i="4"/>
  <c r="C225" i="4"/>
  <c r="B225" i="4"/>
  <c r="A225" i="4"/>
  <c r="R224" i="4"/>
  <c r="L224" i="4"/>
  <c r="K224" i="4"/>
  <c r="J224" i="4"/>
  <c r="H224" i="4"/>
  <c r="G224" i="4"/>
  <c r="E224" i="4"/>
  <c r="D224" i="4"/>
  <c r="C224" i="4"/>
  <c r="B224" i="4"/>
  <c r="A224" i="4"/>
  <c r="R223" i="4"/>
  <c r="L223" i="4"/>
  <c r="K223" i="4"/>
  <c r="J223" i="4"/>
  <c r="H223" i="4"/>
  <c r="G223" i="4"/>
  <c r="E223" i="4"/>
  <c r="D223" i="4"/>
  <c r="C223" i="4"/>
  <c r="B223" i="4"/>
  <c r="A223" i="4"/>
  <c r="R222" i="4"/>
  <c r="L222" i="4"/>
  <c r="K222" i="4"/>
  <c r="J222" i="4"/>
  <c r="H222" i="4"/>
  <c r="G222" i="4"/>
  <c r="E222" i="4"/>
  <c r="D222" i="4"/>
  <c r="C222" i="4"/>
  <c r="B222" i="4"/>
  <c r="A222" i="4"/>
  <c r="R221" i="4"/>
  <c r="L221" i="4"/>
  <c r="K221" i="4"/>
  <c r="J221" i="4"/>
  <c r="H221" i="4"/>
  <c r="G221" i="4"/>
  <c r="E221" i="4"/>
  <c r="D221" i="4"/>
  <c r="C221" i="4"/>
  <c r="B221" i="4"/>
  <c r="A221" i="4"/>
  <c r="R220" i="4"/>
  <c r="L220" i="4"/>
  <c r="K220" i="4"/>
  <c r="J220" i="4"/>
  <c r="H220" i="4"/>
  <c r="G220" i="4"/>
  <c r="E220" i="4"/>
  <c r="D220" i="4"/>
  <c r="C220" i="4"/>
  <c r="B220" i="4"/>
  <c r="A220" i="4"/>
  <c r="R219" i="4"/>
  <c r="L219" i="4"/>
  <c r="K219" i="4"/>
  <c r="J219" i="4"/>
  <c r="H219" i="4"/>
  <c r="G219" i="4"/>
  <c r="E219" i="4"/>
  <c r="D219" i="4"/>
  <c r="C219" i="4"/>
  <c r="B219" i="4"/>
  <c r="A219" i="4"/>
  <c r="R218" i="4"/>
  <c r="L218" i="4"/>
  <c r="K218" i="4"/>
  <c r="J218" i="4"/>
  <c r="H218" i="4"/>
  <c r="G218" i="4"/>
  <c r="E218" i="4"/>
  <c r="D218" i="4"/>
  <c r="C218" i="4"/>
  <c r="B218" i="4"/>
  <c r="A218" i="4"/>
  <c r="R217" i="4"/>
  <c r="L217" i="4"/>
  <c r="K217" i="4"/>
  <c r="J217" i="4"/>
  <c r="H217" i="4"/>
  <c r="G217" i="4"/>
  <c r="E217" i="4"/>
  <c r="D217" i="4"/>
  <c r="C217" i="4"/>
  <c r="B217" i="4"/>
  <c r="A217" i="4"/>
  <c r="R216" i="4"/>
  <c r="L216" i="4"/>
  <c r="K216" i="4"/>
  <c r="J216" i="4"/>
  <c r="H216" i="4"/>
  <c r="G216" i="4"/>
  <c r="E216" i="4"/>
  <c r="D216" i="4"/>
  <c r="C216" i="4"/>
  <c r="B216" i="4"/>
  <c r="A216" i="4"/>
  <c r="R215" i="4"/>
  <c r="L215" i="4"/>
  <c r="K215" i="4"/>
  <c r="J215" i="4"/>
  <c r="H215" i="4"/>
  <c r="G215" i="4"/>
  <c r="E215" i="4"/>
  <c r="D215" i="4"/>
  <c r="C215" i="4"/>
  <c r="B215" i="4"/>
  <c r="A215" i="4"/>
  <c r="R214" i="4"/>
  <c r="L214" i="4"/>
  <c r="K214" i="4"/>
  <c r="J214" i="4"/>
  <c r="H214" i="4"/>
  <c r="G214" i="4"/>
  <c r="E214" i="4"/>
  <c r="D214" i="4"/>
  <c r="C214" i="4"/>
  <c r="B214" i="4"/>
  <c r="A214" i="4"/>
  <c r="R213" i="4"/>
  <c r="L213" i="4"/>
  <c r="K213" i="4"/>
  <c r="J213" i="4"/>
  <c r="H213" i="4"/>
  <c r="G213" i="4"/>
  <c r="E213" i="4"/>
  <c r="D213" i="4"/>
  <c r="C213" i="4"/>
  <c r="B213" i="4"/>
  <c r="A213" i="4"/>
  <c r="R212" i="4"/>
  <c r="L212" i="4"/>
  <c r="K212" i="4"/>
  <c r="J212" i="4"/>
  <c r="H212" i="4"/>
  <c r="G212" i="4"/>
  <c r="E212" i="4"/>
  <c r="D212" i="4"/>
  <c r="C212" i="4"/>
  <c r="B212" i="4"/>
  <c r="A212" i="4"/>
  <c r="R211" i="4"/>
  <c r="L211" i="4"/>
  <c r="K211" i="4"/>
  <c r="J211" i="4"/>
  <c r="H211" i="4"/>
  <c r="G211" i="4"/>
  <c r="E211" i="4"/>
  <c r="D211" i="4"/>
  <c r="C211" i="4"/>
  <c r="B211" i="4"/>
  <c r="A211" i="4"/>
  <c r="R210" i="4"/>
  <c r="L210" i="4"/>
  <c r="K210" i="4"/>
  <c r="J210" i="4"/>
  <c r="H210" i="4"/>
  <c r="G210" i="4"/>
  <c r="E210" i="4"/>
  <c r="D210" i="4"/>
  <c r="C210" i="4"/>
  <c r="B210" i="4"/>
  <c r="A210" i="4"/>
  <c r="R209" i="4"/>
  <c r="L209" i="4"/>
  <c r="K209" i="4"/>
  <c r="J209" i="4"/>
  <c r="H209" i="4"/>
  <c r="G209" i="4"/>
  <c r="E209" i="4"/>
  <c r="D209" i="4"/>
  <c r="C209" i="4"/>
  <c r="B209" i="4"/>
  <c r="A209" i="4"/>
  <c r="R208" i="4"/>
  <c r="L208" i="4"/>
  <c r="K208" i="4"/>
  <c r="J208" i="4"/>
  <c r="H208" i="4"/>
  <c r="G208" i="4"/>
  <c r="E208" i="4"/>
  <c r="D208" i="4"/>
  <c r="C208" i="4"/>
  <c r="B208" i="4"/>
  <c r="A208" i="4"/>
  <c r="R207" i="4"/>
  <c r="L207" i="4"/>
  <c r="K207" i="4"/>
  <c r="J207" i="4"/>
  <c r="H207" i="4"/>
  <c r="G207" i="4"/>
  <c r="E207" i="4"/>
  <c r="D207" i="4"/>
  <c r="C207" i="4"/>
  <c r="B207" i="4"/>
  <c r="A207" i="4"/>
  <c r="R206" i="4"/>
  <c r="L206" i="4"/>
  <c r="K206" i="4"/>
  <c r="J206" i="4"/>
  <c r="H206" i="4"/>
  <c r="G206" i="4"/>
  <c r="E206" i="4"/>
  <c r="D206" i="4"/>
  <c r="C206" i="4"/>
  <c r="B206" i="4"/>
  <c r="A206" i="4"/>
  <c r="R205" i="4"/>
  <c r="L205" i="4"/>
  <c r="K205" i="4"/>
  <c r="J205" i="4"/>
  <c r="H205" i="4"/>
  <c r="G205" i="4"/>
  <c r="E205" i="4"/>
  <c r="D205" i="4"/>
  <c r="C205" i="4"/>
  <c r="B205" i="4"/>
  <c r="A205" i="4"/>
  <c r="R204" i="4"/>
  <c r="L204" i="4"/>
  <c r="K204" i="4"/>
  <c r="J204" i="4"/>
  <c r="H204" i="4"/>
  <c r="G204" i="4"/>
  <c r="E204" i="4"/>
  <c r="D204" i="4"/>
  <c r="C204" i="4"/>
  <c r="B204" i="4"/>
  <c r="A204" i="4"/>
  <c r="R203" i="4"/>
  <c r="L203" i="4"/>
  <c r="K203" i="4"/>
  <c r="J203" i="4"/>
  <c r="H203" i="4"/>
  <c r="G203" i="4"/>
  <c r="E203" i="4"/>
  <c r="D203" i="4"/>
  <c r="C203" i="4"/>
  <c r="B203" i="4"/>
  <c r="A203" i="4"/>
  <c r="R202" i="4"/>
  <c r="L202" i="4"/>
  <c r="K202" i="4"/>
  <c r="J202" i="4"/>
  <c r="H202" i="4"/>
  <c r="G202" i="4"/>
  <c r="E202" i="4"/>
  <c r="D202" i="4"/>
  <c r="C202" i="4"/>
  <c r="B202" i="4"/>
  <c r="A202" i="4"/>
  <c r="R201" i="4"/>
  <c r="L201" i="4"/>
  <c r="K201" i="4"/>
  <c r="J201" i="4"/>
  <c r="H201" i="4"/>
  <c r="G201" i="4"/>
  <c r="E201" i="4"/>
  <c r="D201" i="4"/>
  <c r="C201" i="4"/>
  <c r="B201" i="4"/>
  <c r="A201" i="4"/>
  <c r="R200" i="4"/>
  <c r="L200" i="4"/>
  <c r="K200" i="4"/>
  <c r="J200" i="4"/>
  <c r="H200" i="4"/>
  <c r="G200" i="4"/>
  <c r="E200" i="4"/>
  <c r="D200" i="4"/>
  <c r="C200" i="4"/>
  <c r="B200" i="4"/>
  <c r="A200" i="4"/>
  <c r="R199" i="4"/>
  <c r="L199" i="4"/>
  <c r="K199" i="4"/>
  <c r="J199" i="4"/>
  <c r="H199" i="4"/>
  <c r="G199" i="4"/>
  <c r="E199" i="4"/>
  <c r="D199" i="4"/>
  <c r="C199" i="4"/>
  <c r="B199" i="4"/>
  <c r="A199" i="4"/>
  <c r="R198" i="4"/>
  <c r="L198" i="4"/>
  <c r="K198" i="4"/>
  <c r="J198" i="4"/>
  <c r="H198" i="4"/>
  <c r="G198" i="4"/>
  <c r="E198" i="4"/>
  <c r="D198" i="4"/>
  <c r="C198" i="4"/>
  <c r="B198" i="4"/>
  <c r="A198" i="4"/>
  <c r="R197" i="4"/>
  <c r="L197" i="4"/>
  <c r="K197" i="4"/>
  <c r="J197" i="4"/>
  <c r="H197" i="4"/>
  <c r="G197" i="4"/>
  <c r="E197" i="4"/>
  <c r="D197" i="4"/>
  <c r="C197" i="4"/>
  <c r="B197" i="4"/>
  <c r="A197" i="4"/>
  <c r="R196" i="4"/>
  <c r="L196" i="4"/>
  <c r="K196" i="4"/>
  <c r="J196" i="4"/>
  <c r="H196" i="4"/>
  <c r="G196" i="4"/>
  <c r="E196" i="4"/>
  <c r="D196" i="4"/>
  <c r="C196" i="4"/>
  <c r="B196" i="4"/>
  <c r="A196" i="4"/>
  <c r="R195" i="4"/>
  <c r="L195" i="4"/>
  <c r="K195" i="4"/>
  <c r="J195" i="4"/>
  <c r="H195" i="4"/>
  <c r="G195" i="4"/>
  <c r="E195" i="4"/>
  <c r="D195" i="4"/>
  <c r="C195" i="4"/>
  <c r="B195" i="4"/>
  <c r="A195" i="4"/>
  <c r="R194" i="4"/>
  <c r="L194" i="4"/>
  <c r="K194" i="4"/>
  <c r="J194" i="4"/>
  <c r="H194" i="4"/>
  <c r="G194" i="4"/>
  <c r="E194" i="4"/>
  <c r="D194" i="4"/>
  <c r="C194" i="4"/>
  <c r="B194" i="4"/>
  <c r="A194" i="4"/>
  <c r="R193" i="4"/>
  <c r="L193" i="4"/>
  <c r="K193" i="4"/>
  <c r="J193" i="4"/>
  <c r="H193" i="4"/>
  <c r="G193" i="4"/>
  <c r="E193" i="4"/>
  <c r="D193" i="4"/>
  <c r="C193" i="4"/>
  <c r="B193" i="4"/>
  <c r="A193" i="4"/>
  <c r="R192" i="4"/>
  <c r="L192" i="4"/>
  <c r="K192" i="4"/>
  <c r="J192" i="4"/>
  <c r="H192" i="4"/>
  <c r="G192" i="4"/>
  <c r="E192" i="4"/>
  <c r="D192" i="4"/>
  <c r="C192" i="4"/>
  <c r="B192" i="4"/>
  <c r="A192" i="4"/>
  <c r="R191" i="4"/>
  <c r="L191" i="4"/>
  <c r="K191" i="4"/>
  <c r="J191" i="4"/>
  <c r="H191" i="4"/>
  <c r="G191" i="4"/>
  <c r="E191" i="4"/>
  <c r="D191" i="4"/>
  <c r="C191" i="4"/>
  <c r="B191" i="4"/>
  <c r="A191" i="4"/>
  <c r="R190" i="4"/>
  <c r="L190" i="4"/>
  <c r="K190" i="4"/>
  <c r="J190" i="4"/>
  <c r="H190" i="4"/>
  <c r="G190" i="4"/>
  <c r="E190" i="4"/>
  <c r="D190" i="4"/>
  <c r="C190" i="4"/>
  <c r="B190" i="4"/>
  <c r="A190" i="4"/>
  <c r="R189" i="4"/>
  <c r="L189" i="4"/>
  <c r="K189" i="4"/>
  <c r="J189" i="4"/>
  <c r="H189" i="4"/>
  <c r="G189" i="4"/>
  <c r="E189" i="4"/>
  <c r="D189" i="4"/>
  <c r="C189" i="4"/>
  <c r="B189" i="4"/>
  <c r="A189" i="4"/>
  <c r="R188" i="4"/>
  <c r="L188" i="4"/>
  <c r="K188" i="4"/>
  <c r="J188" i="4"/>
  <c r="H188" i="4"/>
  <c r="G188" i="4"/>
  <c r="E188" i="4"/>
  <c r="D188" i="4"/>
  <c r="C188" i="4"/>
  <c r="B188" i="4"/>
  <c r="A188" i="4"/>
  <c r="R187" i="4"/>
  <c r="L187" i="4"/>
  <c r="K187" i="4"/>
  <c r="J187" i="4"/>
  <c r="H187" i="4"/>
  <c r="G187" i="4"/>
  <c r="E187" i="4"/>
  <c r="D187" i="4"/>
  <c r="C187" i="4"/>
  <c r="B187" i="4"/>
  <c r="A187" i="4"/>
  <c r="R186" i="4"/>
  <c r="L186" i="4"/>
  <c r="K186" i="4"/>
  <c r="J186" i="4"/>
  <c r="H186" i="4"/>
  <c r="G186" i="4"/>
  <c r="E186" i="4"/>
  <c r="D186" i="4"/>
  <c r="C186" i="4"/>
  <c r="B186" i="4"/>
  <c r="A186" i="4"/>
  <c r="R185" i="4"/>
  <c r="L185" i="4"/>
  <c r="K185" i="4"/>
  <c r="J185" i="4"/>
  <c r="H185" i="4"/>
  <c r="G185" i="4"/>
  <c r="E185" i="4"/>
  <c r="D185" i="4"/>
  <c r="C185" i="4"/>
  <c r="B185" i="4"/>
  <c r="A185" i="4"/>
  <c r="R184" i="4"/>
  <c r="L184" i="4"/>
  <c r="K184" i="4"/>
  <c r="J184" i="4"/>
  <c r="H184" i="4"/>
  <c r="G184" i="4"/>
  <c r="E184" i="4"/>
  <c r="D184" i="4"/>
  <c r="C184" i="4"/>
  <c r="B184" i="4"/>
  <c r="A184" i="4"/>
  <c r="R183" i="4"/>
  <c r="L183" i="4"/>
  <c r="K183" i="4"/>
  <c r="J183" i="4"/>
  <c r="H183" i="4"/>
  <c r="G183" i="4"/>
  <c r="E183" i="4"/>
  <c r="D183" i="4"/>
  <c r="C183" i="4"/>
  <c r="B183" i="4"/>
  <c r="A183" i="4"/>
  <c r="R182" i="4"/>
  <c r="L182" i="4"/>
  <c r="K182" i="4"/>
  <c r="J182" i="4"/>
  <c r="H182" i="4"/>
  <c r="G182" i="4"/>
  <c r="E182" i="4"/>
  <c r="D182" i="4"/>
  <c r="C182" i="4"/>
  <c r="B182" i="4"/>
  <c r="A182" i="4"/>
  <c r="R181" i="4"/>
  <c r="L181" i="4"/>
  <c r="K181" i="4"/>
  <c r="J181" i="4"/>
  <c r="H181" i="4"/>
  <c r="G181" i="4"/>
  <c r="E181" i="4"/>
  <c r="D181" i="4"/>
  <c r="C181" i="4"/>
  <c r="B181" i="4"/>
  <c r="A181" i="4"/>
  <c r="R180" i="4"/>
  <c r="L180" i="4"/>
  <c r="K180" i="4"/>
  <c r="J180" i="4"/>
  <c r="H180" i="4"/>
  <c r="G180" i="4"/>
  <c r="E180" i="4"/>
  <c r="D180" i="4"/>
  <c r="C180" i="4"/>
  <c r="B180" i="4"/>
  <c r="A180" i="4"/>
  <c r="R179" i="4"/>
  <c r="L179" i="4"/>
  <c r="K179" i="4"/>
  <c r="J179" i="4"/>
  <c r="H179" i="4"/>
  <c r="G179" i="4"/>
  <c r="E179" i="4"/>
  <c r="D179" i="4"/>
  <c r="C179" i="4"/>
  <c r="B179" i="4"/>
  <c r="A179" i="4"/>
  <c r="R178" i="4"/>
  <c r="L178" i="4"/>
  <c r="K178" i="4"/>
  <c r="J178" i="4"/>
  <c r="H178" i="4"/>
  <c r="G178" i="4"/>
  <c r="E178" i="4"/>
  <c r="D178" i="4"/>
  <c r="C178" i="4"/>
  <c r="B178" i="4"/>
  <c r="A178" i="4"/>
  <c r="R177" i="4"/>
  <c r="L177" i="4"/>
  <c r="K177" i="4"/>
  <c r="J177" i="4"/>
  <c r="H177" i="4"/>
  <c r="G177" i="4"/>
  <c r="E177" i="4"/>
  <c r="D177" i="4"/>
  <c r="C177" i="4"/>
  <c r="B177" i="4"/>
  <c r="A177" i="4"/>
  <c r="R176" i="4"/>
  <c r="L176" i="4"/>
  <c r="K176" i="4"/>
  <c r="J176" i="4"/>
  <c r="H176" i="4"/>
  <c r="G176" i="4"/>
  <c r="E176" i="4"/>
  <c r="D176" i="4"/>
  <c r="C176" i="4"/>
  <c r="B176" i="4"/>
  <c r="A176" i="4"/>
  <c r="R175" i="4"/>
  <c r="L175" i="4"/>
  <c r="K175" i="4"/>
  <c r="J175" i="4"/>
  <c r="H175" i="4"/>
  <c r="G175" i="4"/>
  <c r="E175" i="4"/>
  <c r="D175" i="4"/>
  <c r="C175" i="4"/>
  <c r="B175" i="4"/>
  <c r="A175" i="4"/>
  <c r="R174" i="4"/>
  <c r="L174" i="4"/>
  <c r="K174" i="4"/>
  <c r="J174" i="4"/>
  <c r="H174" i="4"/>
  <c r="G174" i="4"/>
  <c r="E174" i="4"/>
  <c r="D174" i="4"/>
  <c r="C174" i="4"/>
  <c r="B174" i="4"/>
  <c r="A174" i="4"/>
  <c r="R173" i="4"/>
  <c r="L173" i="4"/>
  <c r="K173" i="4"/>
  <c r="J173" i="4"/>
  <c r="H173" i="4"/>
  <c r="G173" i="4"/>
  <c r="E173" i="4"/>
  <c r="D173" i="4"/>
  <c r="C173" i="4"/>
  <c r="B173" i="4"/>
  <c r="A173" i="4"/>
  <c r="R172" i="4"/>
  <c r="L172" i="4"/>
  <c r="K172" i="4"/>
  <c r="J172" i="4"/>
  <c r="H172" i="4"/>
  <c r="G172" i="4"/>
  <c r="E172" i="4"/>
  <c r="D172" i="4"/>
  <c r="C172" i="4"/>
  <c r="B172" i="4"/>
  <c r="A172" i="4"/>
  <c r="R171" i="4"/>
  <c r="L171" i="4"/>
  <c r="K171" i="4"/>
  <c r="J171" i="4"/>
  <c r="H171" i="4"/>
  <c r="G171" i="4"/>
  <c r="E171" i="4"/>
  <c r="D171" i="4"/>
  <c r="C171" i="4"/>
  <c r="B171" i="4"/>
  <c r="A171" i="4"/>
  <c r="R170" i="4"/>
  <c r="L170" i="4"/>
  <c r="K170" i="4"/>
  <c r="J170" i="4"/>
  <c r="H170" i="4"/>
  <c r="G170" i="4"/>
  <c r="E170" i="4"/>
  <c r="D170" i="4"/>
  <c r="C170" i="4"/>
  <c r="B170" i="4"/>
  <c r="A170" i="4"/>
  <c r="R169" i="4"/>
  <c r="L169" i="4"/>
  <c r="K169" i="4"/>
  <c r="J169" i="4"/>
  <c r="H169" i="4"/>
  <c r="G169" i="4"/>
  <c r="E169" i="4"/>
  <c r="D169" i="4"/>
  <c r="C169" i="4"/>
  <c r="B169" i="4"/>
  <c r="A169" i="4"/>
  <c r="R168" i="4"/>
  <c r="L168" i="4"/>
  <c r="K168" i="4"/>
  <c r="J168" i="4"/>
  <c r="H168" i="4"/>
  <c r="G168" i="4"/>
  <c r="E168" i="4"/>
  <c r="D168" i="4"/>
  <c r="C168" i="4"/>
  <c r="B168" i="4"/>
  <c r="A168" i="4"/>
  <c r="R167" i="4"/>
  <c r="L167" i="4"/>
  <c r="K167" i="4"/>
  <c r="J167" i="4"/>
  <c r="H167" i="4"/>
  <c r="G167" i="4"/>
  <c r="E167" i="4"/>
  <c r="D167" i="4"/>
  <c r="C167" i="4"/>
  <c r="B167" i="4"/>
  <c r="A167" i="4"/>
  <c r="R166" i="4"/>
  <c r="L166" i="4"/>
  <c r="K166" i="4"/>
  <c r="J166" i="4"/>
  <c r="H166" i="4"/>
  <c r="G166" i="4"/>
  <c r="E166" i="4"/>
  <c r="D166" i="4"/>
  <c r="C166" i="4"/>
  <c r="B166" i="4"/>
  <c r="A166" i="4"/>
  <c r="R165" i="4"/>
  <c r="L165" i="4"/>
  <c r="K165" i="4"/>
  <c r="J165" i="4"/>
  <c r="H165" i="4"/>
  <c r="G165" i="4"/>
  <c r="E165" i="4"/>
  <c r="D165" i="4"/>
  <c r="C165" i="4"/>
  <c r="B165" i="4"/>
  <c r="A165" i="4"/>
  <c r="R164" i="4"/>
  <c r="L164" i="4"/>
  <c r="K164" i="4"/>
  <c r="J164" i="4"/>
  <c r="H164" i="4"/>
  <c r="G164" i="4"/>
  <c r="E164" i="4"/>
  <c r="D164" i="4"/>
  <c r="C164" i="4"/>
  <c r="B164" i="4"/>
  <c r="A164" i="4"/>
  <c r="R163" i="4"/>
  <c r="L163" i="4"/>
  <c r="K163" i="4"/>
  <c r="J163" i="4"/>
  <c r="H163" i="4"/>
  <c r="G163" i="4"/>
  <c r="E163" i="4"/>
  <c r="D163" i="4"/>
  <c r="C163" i="4"/>
  <c r="B163" i="4"/>
  <c r="A163" i="4"/>
  <c r="R162" i="4"/>
  <c r="L162" i="4"/>
  <c r="K162" i="4"/>
  <c r="J162" i="4"/>
  <c r="H162" i="4"/>
  <c r="G162" i="4"/>
  <c r="E162" i="4"/>
  <c r="D162" i="4"/>
  <c r="C162" i="4"/>
  <c r="B162" i="4"/>
  <c r="A162" i="4"/>
  <c r="R161" i="4"/>
  <c r="L161" i="4"/>
  <c r="K161" i="4"/>
  <c r="J161" i="4"/>
  <c r="H161" i="4"/>
  <c r="G161" i="4"/>
  <c r="E161" i="4"/>
  <c r="D161" i="4"/>
  <c r="C161" i="4"/>
  <c r="B161" i="4"/>
  <c r="A161" i="4"/>
  <c r="R160" i="4"/>
  <c r="L160" i="4"/>
  <c r="K160" i="4"/>
  <c r="J160" i="4"/>
  <c r="H160" i="4"/>
  <c r="G160" i="4"/>
  <c r="E160" i="4"/>
  <c r="D160" i="4"/>
  <c r="C160" i="4"/>
  <c r="B160" i="4"/>
  <c r="A160" i="4"/>
  <c r="R159" i="4"/>
  <c r="L159" i="4"/>
  <c r="K159" i="4"/>
  <c r="J159" i="4"/>
  <c r="H159" i="4"/>
  <c r="G159" i="4"/>
  <c r="E159" i="4"/>
  <c r="D159" i="4"/>
  <c r="C159" i="4"/>
  <c r="B159" i="4"/>
  <c r="A159" i="4"/>
  <c r="R158" i="4"/>
  <c r="L158" i="4"/>
  <c r="K158" i="4"/>
  <c r="J158" i="4"/>
  <c r="H158" i="4"/>
  <c r="G158" i="4"/>
  <c r="E158" i="4"/>
  <c r="D158" i="4"/>
  <c r="C158" i="4"/>
  <c r="B158" i="4"/>
  <c r="A158" i="4"/>
  <c r="R157" i="4"/>
  <c r="L157" i="4"/>
  <c r="K157" i="4"/>
  <c r="J157" i="4"/>
  <c r="H157" i="4"/>
  <c r="G157" i="4"/>
  <c r="E157" i="4"/>
  <c r="D157" i="4"/>
  <c r="C157" i="4"/>
  <c r="B157" i="4"/>
  <c r="A157" i="4"/>
  <c r="R156" i="4"/>
  <c r="L156" i="4"/>
  <c r="K156" i="4"/>
  <c r="J156" i="4"/>
  <c r="H156" i="4"/>
  <c r="G156" i="4"/>
  <c r="E156" i="4"/>
  <c r="D156" i="4"/>
  <c r="C156" i="4"/>
  <c r="B156" i="4"/>
  <c r="A156" i="4"/>
  <c r="R155" i="4"/>
  <c r="L155" i="4"/>
  <c r="K155" i="4"/>
  <c r="J155" i="4"/>
  <c r="H155" i="4"/>
  <c r="G155" i="4"/>
  <c r="E155" i="4"/>
  <c r="D155" i="4"/>
  <c r="C155" i="4"/>
  <c r="B155" i="4"/>
  <c r="A155" i="4"/>
  <c r="R154" i="4"/>
  <c r="L154" i="4"/>
  <c r="K154" i="4"/>
  <c r="J154" i="4"/>
  <c r="H154" i="4"/>
  <c r="G154" i="4"/>
  <c r="E154" i="4"/>
  <c r="D154" i="4"/>
  <c r="C154" i="4"/>
  <c r="B154" i="4"/>
  <c r="A154" i="4"/>
  <c r="R153" i="4"/>
  <c r="L153" i="4"/>
  <c r="K153" i="4"/>
  <c r="J153" i="4"/>
  <c r="H153" i="4"/>
  <c r="G153" i="4"/>
  <c r="E153" i="4"/>
  <c r="D153" i="4"/>
  <c r="C153" i="4"/>
  <c r="B153" i="4"/>
  <c r="A153" i="4"/>
  <c r="R152" i="4"/>
  <c r="L152" i="4"/>
  <c r="K152" i="4"/>
  <c r="J152" i="4"/>
  <c r="H152" i="4"/>
  <c r="G152" i="4"/>
  <c r="E152" i="4"/>
  <c r="D152" i="4"/>
  <c r="C152" i="4"/>
  <c r="B152" i="4"/>
  <c r="A152" i="4"/>
  <c r="R151" i="4"/>
  <c r="L151" i="4"/>
  <c r="K151" i="4"/>
  <c r="J151" i="4"/>
  <c r="H151" i="4"/>
  <c r="G151" i="4"/>
  <c r="E151" i="4"/>
  <c r="D151" i="4"/>
  <c r="C151" i="4"/>
  <c r="B151" i="4"/>
  <c r="A151" i="4"/>
  <c r="R150" i="4"/>
  <c r="L150" i="4"/>
  <c r="K150" i="4"/>
  <c r="J150" i="4"/>
  <c r="H150" i="4"/>
  <c r="G150" i="4"/>
  <c r="E150" i="4"/>
  <c r="D150" i="4"/>
  <c r="C150" i="4"/>
  <c r="B150" i="4"/>
  <c r="A150" i="4"/>
  <c r="R149" i="4"/>
  <c r="L149" i="4"/>
  <c r="K149" i="4"/>
  <c r="J149" i="4"/>
  <c r="H149" i="4"/>
  <c r="G149" i="4"/>
  <c r="E149" i="4"/>
  <c r="D149" i="4"/>
  <c r="C149" i="4"/>
  <c r="B149" i="4"/>
  <c r="A149" i="4"/>
  <c r="R148" i="4"/>
  <c r="L148" i="4"/>
  <c r="K148" i="4"/>
  <c r="J148" i="4"/>
  <c r="H148" i="4"/>
  <c r="G148" i="4"/>
  <c r="E148" i="4"/>
  <c r="D148" i="4"/>
  <c r="C148" i="4"/>
  <c r="B148" i="4"/>
  <c r="A148" i="4"/>
  <c r="R147" i="4"/>
  <c r="L147" i="4"/>
  <c r="K147" i="4"/>
  <c r="J147" i="4"/>
  <c r="H147" i="4"/>
  <c r="G147" i="4"/>
  <c r="E147" i="4"/>
  <c r="D147" i="4"/>
  <c r="C147" i="4"/>
  <c r="B147" i="4"/>
  <c r="A147" i="4"/>
  <c r="R146" i="4"/>
  <c r="L146" i="4"/>
  <c r="K146" i="4"/>
  <c r="J146" i="4"/>
  <c r="H146" i="4"/>
  <c r="G146" i="4"/>
  <c r="E146" i="4"/>
  <c r="D146" i="4"/>
  <c r="C146" i="4"/>
  <c r="B146" i="4"/>
  <c r="A146" i="4"/>
  <c r="R145" i="4"/>
  <c r="L145" i="4"/>
  <c r="K145" i="4"/>
  <c r="J145" i="4"/>
  <c r="H145" i="4"/>
  <c r="G145" i="4"/>
  <c r="E145" i="4"/>
  <c r="D145" i="4"/>
  <c r="C145" i="4"/>
  <c r="B145" i="4"/>
  <c r="A145" i="4"/>
  <c r="R144" i="4"/>
  <c r="L144" i="4"/>
  <c r="K144" i="4"/>
  <c r="J144" i="4"/>
  <c r="H144" i="4"/>
  <c r="G144" i="4"/>
  <c r="E144" i="4"/>
  <c r="D144" i="4"/>
  <c r="C144" i="4"/>
  <c r="B144" i="4"/>
  <c r="A144" i="4"/>
  <c r="R143" i="4"/>
  <c r="L143" i="4"/>
  <c r="K143" i="4"/>
  <c r="J143" i="4"/>
  <c r="H143" i="4"/>
  <c r="G143" i="4"/>
  <c r="E143" i="4"/>
  <c r="D143" i="4"/>
  <c r="C143" i="4"/>
  <c r="B143" i="4"/>
  <c r="A143" i="4"/>
  <c r="R142" i="4"/>
  <c r="L142" i="4"/>
  <c r="K142" i="4"/>
  <c r="J142" i="4"/>
  <c r="H142" i="4"/>
  <c r="G142" i="4"/>
  <c r="E142" i="4"/>
  <c r="D142" i="4"/>
  <c r="C142" i="4"/>
  <c r="B142" i="4"/>
  <c r="A142" i="4"/>
  <c r="R141" i="4"/>
  <c r="L141" i="4"/>
  <c r="K141" i="4"/>
  <c r="J141" i="4"/>
  <c r="H141" i="4"/>
  <c r="G141" i="4"/>
  <c r="E141" i="4"/>
  <c r="D141" i="4"/>
  <c r="C141" i="4"/>
  <c r="B141" i="4"/>
  <c r="A141" i="4"/>
  <c r="R140" i="4"/>
  <c r="L140" i="4"/>
  <c r="K140" i="4"/>
  <c r="J140" i="4"/>
  <c r="H140" i="4"/>
  <c r="G140" i="4"/>
  <c r="E140" i="4"/>
  <c r="D140" i="4"/>
  <c r="C140" i="4"/>
  <c r="B140" i="4"/>
  <c r="A140" i="4"/>
  <c r="R139" i="4"/>
  <c r="L139" i="4"/>
  <c r="K139" i="4"/>
  <c r="J139" i="4"/>
  <c r="H139" i="4"/>
  <c r="G139" i="4"/>
  <c r="E139" i="4"/>
  <c r="D139" i="4"/>
  <c r="C139" i="4"/>
  <c r="B139" i="4"/>
  <c r="A139" i="4"/>
  <c r="R138" i="4"/>
  <c r="L138" i="4"/>
  <c r="K138" i="4"/>
  <c r="J138" i="4"/>
  <c r="H138" i="4"/>
  <c r="G138" i="4"/>
  <c r="E138" i="4"/>
  <c r="D138" i="4"/>
  <c r="C138" i="4"/>
  <c r="B138" i="4"/>
  <c r="A138" i="4"/>
  <c r="R137" i="4"/>
  <c r="L137" i="4"/>
  <c r="K137" i="4"/>
  <c r="J137" i="4"/>
  <c r="H137" i="4"/>
  <c r="G137" i="4"/>
  <c r="E137" i="4"/>
  <c r="D137" i="4"/>
  <c r="C137" i="4"/>
  <c r="B137" i="4"/>
  <c r="A137" i="4"/>
  <c r="R136" i="4"/>
  <c r="L136" i="4"/>
  <c r="K136" i="4"/>
  <c r="J136" i="4"/>
  <c r="H136" i="4"/>
  <c r="G136" i="4"/>
  <c r="E136" i="4"/>
  <c r="D136" i="4"/>
  <c r="C136" i="4"/>
  <c r="B136" i="4"/>
  <c r="A136" i="4"/>
  <c r="R135" i="4"/>
  <c r="L135" i="4"/>
  <c r="K135" i="4"/>
  <c r="J135" i="4"/>
  <c r="H135" i="4"/>
  <c r="G135" i="4"/>
  <c r="E135" i="4"/>
  <c r="D135" i="4"/>
  <c r="C135" i="4"/>
  <c r="B135" i="4"/>
  <c r="A135" i="4"/>
  <c r="R134" i="4"/>
  <c r="L134" i="4"/>
  <c r="K134" i="4"/>
  <c r="J134" i="4"/>
  <c r="H134" i="4"/>
  <c r="G134" i="4"/>
  <c r="E134" i="4"/>
  <c r="D134" i="4"/>
  <c r="C134" i="4"/>
  <c r="B134" i="4"/>
  <c r="A134" i="4"/>
  <c r="R133" i="4"/>
  <c r="L133" i="4"/>
  <c r="K133" i="4"/>
  <c r="J133" i="4"/>
  <c r="H133" i="4"/>
  <c r="G133" i="4"/>
  <c r="E133" i="4"/>
  <c r="D133" i="4"/>
  <c r="C133" i="4"/>
  <c r="B133" i="4"/>
  <c r="A133" i="4"/>
  <c r="R132" i="4"/>
  <c r="L132" i="4"/>
  <c r="K132" i="4"/>
  <c r="J132" i="4"/>
  <c r="H132" i="4"/>
  <c r="G132" i="4"/>
  <c r="E132" i="4"/>
  <c r="D132" i="4"/>
  <c r="C132" i="4"/>
  <c r="B132" i="4"/>
  <c r="A132" i="4"/>
  <c r="R131" i="4"/>
  <c r="L131" i="4"/>
  <c r="K131" i="4"/>
  <c r="J131" i="4"/>
  <c r="H131" i="4"/>
  <c r="G131" i="4"/>
  <c r="E131" i="4"/>
  <c r="D131" i="4"/>
  <c r="C131" i="4"/>
  <c r="B131" i="4"/>
  <c r="A131" i="4"/>
  <c r="R130" i="4"/>
  <c r="L130" i="4"/>
  <c r="K130" i="4"/>
  <c r="J130" i="4"/>
  <c r="H130" i="4"/>
  <c r="G130" i="4"/>
  <c r="E130" i="4"/>
  <c r="D130" i="4"/>
  <c r="C130" i="4"/>
  <c r="B130" i="4"/>
  <c r="A130" i="4"/>
  <c r="R129" i="4"/>
  <c r="L129" i="4"/>
  <c r="K129" i="4"/>
  <c r="J129" i="4"/>
  <c r="H129" i="4"/>
  <c r="G129" i="4"/>
  <c r="E129" i="4"/>
  <c r="D129" i="4"/>
  <c r="C129" i="4"/>
  <c r="B129" i="4"/>
  <c r="A129" i="4"/>
  <c r="R128" i="4"/>
  <c r="L128" i="4"/>
  <c r="K128" i="4"/>
  <c r="J128" i="4"/>
  <c r="H128" i="4"/>
  <c r="G128" i="4"/>
  <c r="E128" i="4"/>
  <c r="D128" i="4"/>
  <c r="C128" i="4"/>
  <c r="B128" i="4"/>
  <c r="A128" i="4"/>
  <c r="R127" i="4"/>
  <c r="L127" i="4"/>
  <c r="K127" i="4"/>
  <c r="J127" i="4"/>
  <c r="H127" i="4"/>
  <c r="G127" i="4"/>
  <c r="E127" i="4"/>
  <c r="D127" i="4"/>
  <c r="C127" i="4"/>
  <c r="B127" i="4"/>
  <c r="A127" i="4"/>
  <c r="L126" i="4"/>
  <c r="K126" i="4"/>
  <c r="J126" i="4"/>
  <c r="H126" i="4"/>
  <c r="G126" i="4"/>
  <c r="E126" i="4"/>
  <c r="D126" i="4"/>
  <c r="C126" i="4"/>
  <c r="B126" i="4"/>
  <c r="A126" i="4"/>
  <c r="R125" i="4"/>
  <c r="L125" i="4"/>
  <c r="K125" i="4"/>
  <c r="J125" i="4"/>
  <c r="H125" i="4"/>
  <c r="G125" i="4"/>
  <c r="E125" i="4"/>
  <c r="D125" i="4"/>
  <c r="C125" i="4"/>
  <c r="B125" i="4"/>
  <c r="A125" i="4"/>
  <c r="R124" i="4"/>
  <c r="L124" i="4"/>
  <c r="K124" i="4"/>
  <c r="J124" i="4"/>
  <c r="H124" i="4"/>
  <c r="G124" i="4"/>
  <c r="E124" i="4"/>
  <c r="D124" i="4"/>
  <c r="C124" i="4"/>
  <c r="B124" i="4"/>
  <c r="A124" i="4"/>
  <c r="R123" i="4"/>
  <c r="L123" i="4"/>
  <c r="K123" i="4"/>
  <c r="J123" i="4"/>
  <c r="H123" i="4"/>
  <c r="G123" i="4"/>
  <c r="E123" i="4"/>
  <c r="D123" i="4"/>
  <c r="C123" i="4"/>
  <c r="B123" i="4"/>
  <c r="A123" i="4"/>
  <c r="R122" i="4"/>
  <c r="L122" i="4"/>
  <c r="K122" i="4"/>
  <c r="J122" i="4"/>
  <c r="H122" i="4"/>
  <c r="G122" i="4"/>
  <c r="E122" i="4"/>
  <c r="D122" i="4"/>
  <c r="C122" i="4"/>
  <c r="B122" i="4"/>
  <c r="A122" i="4"/>
  <c r="R121" i="4"/>
  <c r="L121" i="4"/>
  <c r="K121" i="4"/>
  <c r="J121" i="4"/>
  <c r="H121" i="4"/>
  <c r="G121" i="4"/>
  <c r="E121" i="4"/>
  <c r="D121" i="4"/>
  <c r="C121" i="4"/>
  <c r="B121" i="4"/>
  <c r="A121" i="4"/>
  <c r="R120" i="4"/>
  <c r="L120" i="4"/>
  <c r="K120" i="4"/>
  <c r="J120" i="4"/>
  <c r="H120" i="4"/>
  <c r="G120" i="4"/>
  <c r="E120" i="4"/>
  <c r="D120" i="4"/>
  <c r="C120" i="4"/>
  <c r="B120" i="4"/>
  <c r="A120" i="4"/>
  <c r="R119" i="4"/>
  <c r="L119" i="4"/>
  <c r="K119" i="4"/>
  <c r="J119" i="4"/>
  <c r="H119" i="4"/>
  <c r="G119" i="4"/>
  <c r="E119" i="4"/>
  <c r="D119" i="4"/>
  <c r="C119" i="4"/>
  <c r="B119" i="4"/>
  <c r="A119" i="4"/>
  <c r="R118" i="4"/>
  <c r="L118" i="4"/>
  <c r="K118" i="4"/>
  <c r="J118" i="4"/>
  <c r="H118" i="4"/>
  <c r="G118" i="4"/>
  <c r="E118" i="4"/>
  <c r="D118" i="4"/>
  <c r="C118" i="4"/>
  <c r="B118" i="4"/>
  <c r="A118" i="4"/>
  <c r="R117" i="4"/>
  <c r="L117" i="4"/>
  <c r="K117" i="4"/>
  <c r="J117" i="4"/>
  <c r="H117" i="4"/>
  <c r="G117" i="4"/>
  <c r="E117" i="4"/>
  <c r="D117" i="4"/>
  <c r="C117" i="4"/>
  <c r="B117" i="4"/>
  <c r="A117" i="4"/>
  <c r="R116" i="4"/>
  <c r="L116" i="4"/>
  <c r="K116" i="4"/>
  <c r="J116" i="4"/>
  <c r="H116" i="4"/>
  <c r="G116" i="4"/>
  <c r="E116" i="4"/>
  <c r="D116" i="4"/>
  <c r="C116" i="4"/>
  <c r="B116" i="4"/>
  <c r="A116" i="4"/>
  <c r="R115" i="4"/>
  <c r="L115" i="4"/>
  <c r="K115" i="4"/>
  <c r="J115" i="4"/>
  <c r="H115" i="4"/>
  <c r="G115" i="4"/>
  <c r="E115" i="4"/>
  <c r="D115" i="4"/>
  <c r="C115" i="4"/>
  <c r="B115" i="4"/>
  <c r="A115" i="4"/>
  <c r="R114" i="4"/>
  <c r="L114" i="4"/>
  <c r="K114" i="4"/>
  <c r="J114" i="4"/>
  <c r="H114" i="4"/>
  <c r="G114" i="4"/>
  <c r="E114" i="4"/>
  <c r="D114" i="4"/>
  <c r="C114" i="4"/>
  <c r="B114" i="4"/>
  <c r="A114" i="4"/>
  <c r="R113" i="4"/>
  <c r="L113" i="4"/>
  <c r="K113" i="4"/>
  <c r="J113" i="4"/>
  <c r="H113" i="4"/>
  <c r="G113" i="4"/>
  <c r="E113" i="4"/>
  <c r="D113" i="4"/>
  <c r="C113" i="4"/>
  <c r="B113" i="4"/>
  <c r="A113" i="4"/>
  <c r="R112" i="4"/>
  <c r="L112" i="4"/>
  <c r="K112" i="4"/>
  <c r="J112" i="4"/>
  <c r="H112" i="4"/>
  <c r="G112" i="4"/>
  <c r="E112" i="4"/>
  <c r="D112" i="4"/>
  <c r="C112" i="4"/>
  <c r="B112" i="4"/>
  <c r="A112" i="4"/>
  <c r="R111" i="4"/>
  <c r="L111" i="4"/>
  <c r="K111" i="4"/>
  <c r="J111" i="4"/>
  <c r="H111" i="4"/>
  <c r="G111" i="4"/>
  <c r="E111" i="4"/>
  <c r="D111" i="4"/>
  <c r="C111" i="4"/>
  <c r="B111" i="4"/>
  <c r="A111" i="4"/>
  <c r="R110" i="4"/>
  <c r="L110" i="4"/>
  <c r="K110" i="4"/>
  <c r="J110" i="4"/>
  <c r="H110" i="4"/>
  <c r="G110" i="4"/>
  <c r="E110" i="4"/>
  <c r="D110" i="4"/>
  <c r="C110" i="4"/>
  <c r="B110" i="4"/>
  <c r="A110" i="4"/>
  <c r="R109" i="4"/>
  <c r="L109" i="4"/>
  <c r="K109" i="4"/>
  <c r="J109" i="4"/>
  <c r="H109" i="4"/>
  <c r="G109" i="4"/>
  <c r="E109" i="4"/>
  <c r="D109" i="4"/>
  <c r="C109" i="4"/>
  <c r="B109" i="4"/>
  <c r="A109" i="4"/>
  <c r="R108" i="4"/>
  <c r="L108" i="4"/>
  <c r="K108" i="4"/>
  <c r="J108" i="4"/>
  <c r="H108" i="4"/>
  <c r="G108" i="4"/>
  <c r="E108" i="4"/>
  <c r="D108" i="4"/>
  <c r="C108" i="4"/>
  <c r="B108" i="4"/>
  <c r="A108" i="4"/>
  <c r="R107" i="4"/>
  <c r="L107" i="4"/>
  <c r="K107" i="4"/>
  <c r="J107" i="4"/>
  <c r="H107" i="4"/>
  <c r="G107" i="4"/>
  <c r="E107" i="4"/>
  <c r="D107" i="4"/>
  <c r="C107" i="4"/>
  <c r="B107" i="4"/>
  <c r="A107" i="4"/>
  <c r="R106" i="4"/>
  <c r="L106" i="4"/>
  <c r="K106" i="4"/>
  <c r="J106" i="4"/>
  <c r="H106" i="4"/>
  <c r="G106" i="4"/>
  <c r="E106" i="4"/>
  <c r="D106" i="4"/>
  <c r="C106" i="4"/>
  <c r="B106" i="4"/>
  <c r="A106" i="4"/>
  <c r="R105" i="4"/>
  <c r="L105" i="4"/>
  <c r="K105" i="4"/>
  <c r="J105" i="4"/>
  <c r="H105" i="4"/>
  <c r="G105" i="4"/>
  <c r="E105" i="4"/>
  <c r="D105" i="4"/>
  <c r="C105" i="4"/>
  <c r="B105" i="4"/>
  <c r="A105" i="4"/>
  <c r="R104" i="4"/>
  <c r="L104" i="4"/>
  <c r="K104" i="4"/>
  <c r="J104" i="4"/>
  <c r="H104" i="4"/>
  <c r="G104" i="4"/>
  <c r="E104" i="4"/>
  <c r="D104" i="4"/>
  <c r="C104" i="4"/>
  <c r="B104" i="4"/>
  <c r="A104" i="4"/>
  <c r="R103" i="4"/>
  <c r="L103" i="4"/>
  <c r="K103" i="4"/>
  <c r="J103" i="4"/>
  <c r="H103" i="4"/>
  <c r="G103" i="4"/>
  <c r="E103" i="4"/>
  <c r="D103" i="4"/>
  <c r="C103" i="4"/>
  <c r="B103" i="4"/>
  <c r="A103" i="4"/>
  <c r="R102" i="4"/>
  <c r="L102" i="4"/>
  <c r="K102" i="4"/>
  <c r="J102" i="4"/>
  <c r="H102" i="4"/>
  <c r="G102" i="4"/>
  <c r="E102" i="4"/>
  <c r="D102" i="4"/>
  <c r="C102" i="4"/>
  <c r="B102" i="4"/>
  <c r="A102" i="4"/>
  <c r="R101" i="4"/>
  <c r="L101" i="4"/>
  <c r="K101" i="4"/>
  <c r="J101" i="4"/>
  <c r="H101" i="4"/>
  <c r="G101" i="4"/>
  <c r="E101" i="4"/>
  <c r="D101" i="4"/>
  <c r="C101" i="4"/>
  <c r="B101" i="4"/>
  <c r="A101" i="4"/>
  <c r="R100" i="4"/>
  <c r="L100" i="4"/>
  <c r="K100" i="4"/>
  <c r="J100" i="4"/>
  <c r="H100" i="4"/>
  <c r="G100" i="4"/>
  <c r="E100" i="4"/>
  <c r="D100" i="4"/>
  <c r="C100" i="4"/>
  <c r="B100" i="4"/>
  <c r="A100" i="4"/>
  <c r="R99" i="4"/>
  <c r="L99" i="4"/>
  <c r="K99" i="4"/>
  <c r="J99" i="4"/>
  <c r="H99" i="4"/>
  <c r="G99" i="4"/>
  <c r="E99" i="4"/>
  <c r="D99" i="4"/>
  <c r="C99" i="4"/>
  <c r="B99" i="4"/>
  <c r="A99" i="4"/>
  <c r="R98" i="4"/>
  <c r="L98" i="4"/>
  <c r="K98" i="4"/>
  <c r="J98" i="4"/>
  <c r="H98" i="4"/>
  <c r="G98" i="4"/>
  <c r="E98" i="4"/>
  <c r="D98" i="4"/>
  <c r="C98" i="4"/>
  <c r="B98" i="4"/>
  <c r="A98" i="4"/>
  <c r="R97" i="4"/>
  <c r="L97" i="4"/>
  <c r="K97" i="4"/>
  <c r="J97" i="4"/>
  <c r="H97" i="4"/>
  <c r="G97" i="4"/>
  <c r="E97" i="4"/>
  <c r="D97" i="4"/>
  <c r="C97" i="4"/>
  <c r="B97" i="4"/>
  <c r="A97" i="4"/>
  <c r="R96" i="4"/>
  <c r="L96" i="4"/>
  <c r="K96" i="4"/>
  <c r="J96" i="4"/>
  <c r="H96" i="4"/>
  <c r="G96" i="4"/>
  <c r="E96" i="4"/>
  <c r="D96" i="4"/>
  <c r="C96" i="4"/>
  <c r="B96" i="4"/>
  <c r="A96" i="4"/>
  <c r="R95" i="4"/>
  <c r="L95" i="4"/>
  <c r="K95" i="4"/>
  <c r="J95" i="4"/>
  <c r="H95" i="4"/>
  <c r="G95" i="4"/>
  <c r="E95" i="4"/>
  <c r="D95" i="4"/>
  <c r="C95" i="4"/>
  <c r="B95" i="4"/>
  <c r="A95" i="4"/>
  <c r="R94" i="4"/>
  <c r="L94" i="4"/>
  <c r="K94" i="4"/>
  <c r="J94" i="4"/>
  <c r="H94" i="4"/>
  <c r="G94" i="4"/>
  <c r="E94" i="4"/>
  <c r="D94" i="4"/>
  <c r="C94" i="4"/>
  <c r="B94" i="4"/>
  <c r="A94" i="4"/>
  <c r="R93" i="4"/>
  <c r="L93" i="4"/>
  <c r="K93" i="4"/>
  <c r="J93" i="4"/>
  <c r="H93" i="4"/>
  <c r="G93" i="4"/>
  <c r="E93" i="4"/>
  <c r="D93" i="4"/>
  <c r="C93" i="4"/>
  <c r="B93" i="4"/>
  <c r="A93" i="4"/>
  <c r="R92" i="4"/>
  <c r="L92" i="4"/>
  <c r="K92" i="4"/>
  <c r="J92" i="4"/>
  <c r="H92" i="4"/>
  <c r="G92" i="4"/>
  <c r="E92" i="4"/>
  <c r="D92" i="4"/>
  <c r="C92" i="4"/>
  <c r="B92" i="4"/>
  <c r="A92" i="4"/>
  <c r="R91" i="4"/>
  <c r="L91" i="4"/>
  <c r="K91" i="4"/>
  <c r="J91" i="4"/>
  <c r="H91" i="4"/>
  <c r="G91" i="4"/>
  <c r="E91" i="4"/>
  <c r="D91" i="4"/>
  <c r="C91" i="4"/>
  <c r="B91" i="4"/>
  <c r="A91" i="4"/>
  <c r="R90" i="4"/>
  <c r="L90" i="4"/>
  <c r="K90" i="4"/>
  <c r="J90" i="4"/>
  <c r="H90" i="4"/>
  <c r="G90" i="4"/>
  <c r="E90" i="4"/>
  <c r="D90" i="4"/>
  <c r="C90" i="4"/>
  <c r="B90" i="4"/>
  <c r="A90" i="4"/>
  <c r="R89" i="4"/>
  <c r="L89" i="4"/>
  <c r="K89" i="4"/>
  <c r="J89" i="4"/>
  <c r="H89" i="4"/>
  <c r="G89" i="4"/>
  <c r="E89" i="4"/>
  <c r="D89" i="4"/>
  <c r="C89" i="4"/>
  <c r="B89" i="4"/>
  <c r="A89" i="4"/>
  <c r="R88" i="4"/>
  <c r="L88" i="4"/>
  <c r="K88" i="4"/>
  <c r="J88" i="4"/>
  <c r="H88" i="4"/>
  <c r="G88" i="4"/>
  <c r="E88" i="4"/>
  <c r="D88" i="4"/>
  <c r="C88" i="4"/>
  <c r="B88" i="4"/>
  <c r="A88" i="4"/>
  <c r="R87" i="4"/>
  <c r="L87" i="4"/>
  <c r="K87" i="4"/>
  <c r="J87" i="4"/>
  <c r="H87" i="4"/>
  <c r="G87" i="4"/>
  <c r="E87" i="4"/>
  <c r="D87" i="4"/>
  <c r="C87" i="4"/>
  <c r="B87" i="4"/>
  <c r="A87" i="4"/>
  <c r="R86" i="4"/>
  <c r="L86" i="4"/>
  <c r="K86" i="4"/>
  <c r="J86" i="4"/>
  <c r="H86" i="4"/>
  <c r="G86" i="4"/>
  <c r="E86" i="4"/>
  <c r="D86" i="4"/>
  <c r="C86" i="4"/>
  <c r="B86" i="4"/>
  <c r="A86" i="4"/>
  <c r="R85" i="4"/>
  <c r="L85" i="4"/>
  <c r="K85" i="4"/>
  <c r="J85" i="4"/>
  <c r="H85" i="4"/>
  <c r="G85" i="4"/>
  <c r="E85" i="4"/>
  <c r="D85" i="4"/>
  <c r="C85" i="4"/>
  <c r="B85" i="4"/>
  <c r="A85" i="4"/>
  <c r="R84" i="4"/>
  <c r="L84" i="4"/>
  <c r="K84" i="4"/>
  <c r="J84" i="4"/>
  <c r="H84" i="4"/>
  <c r="G84" i="4"/>
  <c r="E84" i="4"/>
  <c r="D84" i="4"/>
  <c r="C84" i="4"/>
  <c r="B84" i="4"/>
  <c r="A84" i="4"/>
  <c r="R83" i="4"/>
  <c r="L83" i="4"/>
  <c r="K83" i="4"/>
  <c r="J83" i="4"/>
  <c r="H83" i="4"/>
  <c r="G83" i="4"/>
  <c r="E83" i="4"/>
  <c r="D83" i="4"/>
  <c r="C83" i="4"/>
  <c r="B83" i="4"/>
  <c r="A83" i="4"/>
  <c r="R82" i="4"/>
  <c r="L82" i="4"/>
  <c r="K82" i="4"/>
  <c r="J82" i="4"/>
  <c r="H82" i="4"/>
  <c r="G82" i="4"/>
  <c r="E82" i="4"/>
  <c r="D82" i="4"/>
  <c r="C82" i="4"/>
  <c r="B82" i="4"/>
  <c r="A82" i="4"/>
  <c r="R81" i="4"/>
  <c r="L81" i="4"/>
  <c r="K81" i="4"/>
  <c r="J81" i="4"/>
  <c r="H81" i="4"/>
  <c r="G81" i="4"/>
  <c r="E81" i="4"/>
  <c r="D81" i="4"/>
  <c r="C81" i="4"/>
  <c r="B81" i="4"/>
  <c r="A81" i="4"/>
  <c r="S80" i="4"/>
  <c r="R80" i="4"/>
  <c r="L80" i="4"/>
  <c r="K80" i="4"/>
  <c r="J80" i="4"/>
  <c r="H80" i="4"/>
  <c r="G80" i="4"/>
  <c r="E80" i="4"/>
  <c r="D80" i="4"/>
  <c r="C80" i="4"/>
  <c r="B80" i="4"/>
  <c r="A80" i="4"/>
  <c r="S79" i="4"/>
  <c r="R79" i="4"/>
  <c r="L79" i="4"/>
  <c r="K79" i="4"/>
  <c r="J79" i="4"/>
  <c r="H79" i="4"/>
  <c r="G79" i="4"/>
  <c r="E79" i="4"/>
  <c r="D79" i="4"/>
  <c r="C79" i="4"/>
  <c r="B79" i="4"/>
  <c r="A79" i="4"/>
  <c r="R78" i="4"/>
  <c r="L78" i="4"/>
  <c r="K78" i="4"/>
  <c r="J78" i="4"/>
  <c r="H78" i="4"/>
  <c r="G78" i="4"/>
  <c r="E78" i="4"/>
  <c r="D78" i="4"/>
  <c r="C78" i="4"/>
  <c r="B78" i="4"/>
  <c r="A78" i="4"/>
  <c r="R77" i="4"/>
  <c r="L77" i="4"/>
  <c r="K77" i="4"/>
  <c r="J77" i="4"/>
  <c r="H77" i="4"/>
  <c r="G77" i="4"/>
  <c r="E77" i="4"/>
  <c r="D77" i="4"/>
  <c r="C77" i="4"/>
  <c r="B77" i="4"/>
  <c r="A77" i="4"/>
  <c r="R76" i="4"/>
  <c r="L76" i="4"/>
  <c r="K76" i="4"/>
  <c r="J76" i="4"/>
  <c r="H76" i="4"/>
  <c r="G76" i="4"/>
  <c r="E76" i="4"/>
  <c r="D76" i="4"/>
  <c r="C76" i="4"/>
  <c r="B76" i="4"/>
  <c r="A76" i="4"/>
  <c r="R75" i="4"/>
  <c r="L75" i="4"/>
  <c r="K75" i="4"/>
  <c r="J75" i="4"/>
  <c r="H75" i="4"/>
  <c r="G75" i="4"/>
  <c r="E75" i="4"/>
  <c r="D75" i="4"/>
  <c r="C75" i="4"/>
  <c r="B75" i="4"/>
  <c r="A75" i="4"/>
  <c r="B74" i="4"/>
  <c r="A74" i="4"/>
  <c r="B73" i="4"/>
  <c r="A73" i="4"/>
  <c r="B72" i="4"/>
  <c r="A72" i="4"/>
  <c r="B71" i="4"/>
  <c r="A71" i="4"/>
  <c r="B70" i="4"/>
  <c r="A70" i="4"/>
  <c r="B69" i="4"/>
  <c r="A69" i="4"/>
  <c r="B68" i="4"/>
  <c r="A68" i="4"/>
  <c r="S67" i="4"/>
  <c r="R67" i="4"/>
  <c r="L67" i="4"/>
  <c r="K67" i="4"/>
  <c r="J67" i="4"/>
  <c r="H67" i="4"/>
  <c r="G67" i="4"/>
  <c r="E67" i="4"/>
  <c r="D67" i="4"/>
  <c r="C67" i="4"/>
  <c r="B67" i="4"/>
  <c r="A67" i="4"/>
  <c r="B66" i="4"/>
  <c r="A66" i="4"/>
  <c r="B65" i="4"/>
  <c r="A65" i="4"/>
  <c r="B64" i="4"/>
  <c r="A64" i="4"/>
  <c r="B63" i="4"/>
  <c r="A63" i="4"/>
  <c r="B62" i="4"/>
  <c r="A62" i="4"/>
  <c r="R61" i="4"/>
  <c r="L61" i="4"/>
  <c r="K61" i="4"/>
  <c r="J61" i="4"/>
  <c r="H61" i="4"/>
  <c r="G61" i="4"/>
  <c r="E61" i="4"/>
  <c r="D61" i="4"/>
  <c r="C61" i="4"/>
  <c r="B61" i="4"/>
  <c r="A61" i="4"/>
  <c r="R60" i="4"/>
  <c r="L60" i="4"/>
  <c r="K60" i="4"/>
  <c r="J60" i="4"/>
  <c r="H60" i="4"/>
  <c r="G60" i="4"/>
  <c r="E60" i="4"/>
  <c r="D60" i="4"/>
  <c r="C60" i="4"/>
  <c r="B60" i="4"/>
  <c r="A60" i="4"/>
  <c r="R59" i="4"/>
  <c r="L59" i="4"/>
  <c r="K59" i="4"/>
  <c r="J59" i="4"/>
  <c r="H59" i="4"/>
  <c r="G59" i="4"/>
  <c r="E59" i="4"/>
  <c r="D59" i="4"/>
  <c r="C59" i="4"/>
  <c r="B59" i="4"/>
  <c r="A59" i="4"/>
  <c r="R58" i="4"/>
  <c r="L58" i="4"/>
  <c r="K58" i="4"/>
  <c r="J58" i="4"/>
  <c r="H58" i="4"/>
  <c r="G58" i="4"/>
  <c r="E58" i="4"/>
  <c r="D58" i="4"/>
  <c r="C58" i="4"/>
  <c r="B58" i="4"/>
  <c r="A58" i="4"/>
  <c r="B57" i="4"/>
  <c r="A57" i="4"/>
  <c r="B56" i="4"/>
  <c r="A56" i="4"/>
  <c r="B55" i="4"/>
  <c r="A55" i="4"/>
  <c r="B54" i="4"/>
  <c r="A54" i="4"/>
  <c r="B53" i="4"/>
  <c r="A53" i="4"/>
  <c r="B52" i="4"/>
  <c r="A52" i="4"/>
  <c r="B51" i="4"/>
  <c r="A51" i="4"/>
  <c r="B50" i="4"/>
  <c r="A50" i="4"/>
  <c r="B49" i="4"/>
  <c r="A49" i="4"/>
  <c r="B48" i="4"/>
  <c r="A48" i="4"/>
  <c r="B47" i="4"/>
  <c r="A47" i="4"/>
  <c r="R46" i="4"/>
  <c r="L46" i="4"/>
  <c r="K46" i="4"/>
  <c r="J46" i="4"/>
  <c r="H46" i="4"/>
  <c r="G46" i="4"/>
  <c r="E46" i="4"/>
  <c r="D46" i="4"/>
  <c r="C46" i="4"/>
  <c r="B46" i="4"/>
  <c r="A46" i="4"/>
  <c r="R45" i="4"/>
  <c r="L45" i="4"/>
  <c r="K45" i="4"/>
  <c r="J45" i="4"/>
  <c r="H45" i="4"/>
  <c r="G45" i="4"/>
  <c r="E45" i="4"/>
  <c r="D45" i="4"/>
  <c r="C45" i="4"/>
  <c r="B45" i="4"/>
  <c r="A45" i="4"/>
  <c r="R44" i="4"/>
  <c r="L44" i="4"/>
  <c r="K44" i="4"/>
  <c r="J44" i="4"/>
  <c r="H44" i="4"/>
  <c r="G44" i="4"/>
  <c r="E44" i="4"/>
  <c r="D44" i="4"/>
  <c r="C44" i="4"/>
  <c r="B44" i="4"/>
  <c r="A44" i="4"/>
  <c r="R43" i="4"/>
  <c r="L43" i="4"/>
  <c r="K43" i="4"/>
  <c r="J43" i="4"/>
  <c r="H43" i="4"/>
  <c r="G43" i="4"/>
  <c r="E43" i="4"/>
  <c r="D43" i="4"/>
  <c r="C43" i="4"/>
  <c r="B43" i="4"/>
  <c r="A43" i="4"/>
  <c r="R42" i="4"/>
  <c r="L42" i="4"/>
  <c r="K42" i="4"/>
  <c r="J42" i="4"/>
  <c r="H42" i="4"/>
  <c r="G42" i="4"/>
  <c r="E42" i="4"/>
  <c r="D42" i="4"/>
  <c r="C42" i="4"/>
  <c r="B42" i="4"/>
  <c r="A42" i="4"/>
  <c r="R41" i="4"/>
  <c r="L41" i="4"/>
  <c r="K41" i="4"/>
  <c r="J41" i="4"/>
  <c r="H41" i="4"/>
  <c r="G41" i="4"/>
  <c r="E41" i="4"/>
  <c r="D41" i="4"/>
  <c r="C41" i="4"/>
  <c r="B41" i="4"/>
  <c r="A41" i="4"/>
  <c r="R40" i="4"/>
  <c r="L40" i="4"/>
  <c r="K40" i="4"/>
  <c r="J40" i="4"/>
  <c r="H40" i="4"/>
  <c r="G40" i="4"/>
  <c r="E40" i="4"/>
  <c r="D40" i="4"/>
  <c r="C40" i="4"/>
  <c r="B40" i="4"/>
  <c r="A40" i="4"/>
  <c r="R39" i="4"/>
  <c r="L39" i="4"/>
  <c r="K39" i="4"/>
  <c r="J39" i="4"/>
  <c r="H39" i="4"/>
  <c r="G39" i="4"/>
  <c r="E39" i="4"/>
  <c r="D39" i="4"/>
  <c r="C39" i="4"/>
  <c r="B39" i="4"/>
  <c r="A39" i="4"/>
  <c r="R38" i="4"/>
  <c r="L38" i="4"/>
  <c r="K38" i="4"/>
  <c r="J38" i="4"/>
  <c r="H38" i="4"/>
  <c r="G38" i="4"/>
  <c r="E38" i="4"/>
  <c r="D38" i="4"/>
  <c r="C38" i="4"/>
  <c r="B38" i="4"/>
  <c r="A38" i="4"/>
  <c r="R37" i="4"/>
  <c r="L37" i="4"/>
  <c r="K37" i="4"/>
  <c r="J37" i="4"/>
  <c r="H37" i="4"/>
  <c r="G37" i="4"/>
  <c r="E37" i="4"/>
  <c r="D37" i="4"/>
  <c r="C37" i="4"/>
  <c r="B37" i="4"/>
  <c r="A37" i="4"/>
  <c r="R36" i="4"/>
  <c r="L36" i="4"/>
  <c r="K36" i="4"/>
  <c r="J36" i="4"/>
  <c r="H36" i="4"/>
  <c r="G36" i="4"/>
  <c r="E36" i="4"/>
  <c r="D36" i="4"/>
  <c r="C36" i="4"/>
  <c r="B36" i="4"/>
  <c r="A36" i="4"/>
  <c r="R35" i="4"/>
  <c r="L35" i="4"/>
  <c r="K35" i="4"/>
  <c r="J35" i="4"/>
  <c r="H35" i="4"/>
  <c r="G35" i="4"/>
  <c r="E35" i="4"/>
  <c r="D35" i="4"/>
  <c r="C35" i="4"/>
  <c r="B35" i="4"/>
  <c r="A35" i="4"/>
  <c r="R34" i="4"/>
  <c r="L34" i="4"/>
  <c r="K34" i="4"/>
  <c r="J34" i="4"/>
  <c r="H34" i="4"/>
  <c r="G34" i="4"/>
  <c r="E34" i="4"/>
  <c r="D34" i="4"/>
  <c r="C34" i="4"/>
  <c r="B34" i="4"/>
  <c r="A34" i="4"/>
  <c r="R33" i="4"/>
  <c r="L33" i="4"/>
  <c r="K33" i="4"/>
  <c r="J33" i="4"/>
  <c r="H33" i="4"/>
  <c r="G33" i="4"/>
  <c r="E33" i="4"/>
  <c r="D33" i="4"/>
  <c r="C33" i="4"/>
  <c r="B33" i="4"/>
  <c r="A33" i="4"/>
  <c r="R32" i="4"/>
  <c r="L32" i="4"/>
  <c r="K32" i="4"/>
  <c r="J32" i="4"/>
  <c r="H32" i="4"/>
  <c r="G32" i="4"/>
  <c r="E32" i="4"/>
  <c r="D32" i="4"/>
  <c r="C32" i="4"/>
  <c r="B32" i="4"/>
  <c r="A32" i="4"/>
  <c r="R31" i="4"/>
  <c r="L31" i="4"/>
  <c r="K31" i="4"/>
  <c r="J31" i="4"/>
  <c r="H31" i="4"/>
  <c r="G31" i="4"/>
  <c r="E31" i="4"/>
  <c r="D31" i="4"/>
  <c r="C31" i="4"/>
  <c r="B31" i="4"/>
  <c r="A31" i="4"/>
  <c r="R30" i="4"/>
  <c r="L30" i="4"/>
  <c r="K30" i="4"/>
  <c r="J30" i="4"/>
  <c r="H30" i="4"/>
  <c r="G30" i="4"/>
  <c r="E30" i="4"/>
  <c r="D30" i="4"/>
  <c r="C30" i="4"/>
  <c r="B30" i="4"/>
  <c r="A30" i="4"/>
  <c r="R29" i="4"/>
  <c r="L29" i="4"/>
  <c r="K29" i="4"/>
  <c r="J29" i="4"/>
  <c r="H29" i="4"/>
  <c r="G29" i="4"/>
  <c r="E29" i="4"/>
  <c r="D29" i="4"/>
  <c r="C29" i="4"/>
  <c r="B29" i="4"/>
  <c r="A29" i="4"/>
  <c r="S28" i="4"/>
  <c r="R28" i="4"/>
  <c r="L28" i="4"/>
  <c r="K28" i="4"/>
  <c r="J28" i="4"/>
  <c r="H28" i="4"/>
  <c r="G28" i="4"/>
  <c r="E28" i="4"/>
  <c r="D28" i="4"/>
  <c r="C28" i="4"/>
  <c r="B28" i="4"/>
  <c r="A28" i="4"/>
  <c r="R27" i="4"/>
  <c r="L27" i="4"/>
  <c r="K27" i="4"/>
  <c r="J27" i="4"/>
  <c r="H27" i="4"/>
  <c r="G27" i="4"/>
  <c r="E27" i="4"/>
  <c r="D27" i="4"/>
  <c r="C27" i="4"/>
  <c r="B27" i="4"/>
  <c r="A27" i="4"/>
  <c r="R26" i="4"/>
  <c r="L26" i="4"/>
  <c r="K26" i="4"/>
  <c r="J26" i="4"/>
  <c r="H26" i="4"/>
  <c r="G26" i="4"/>
  <c r="E26" i="4"/>
  <c r="D26" i="4"/>
  <c r="C26" i="4"/>
  <c r="B26" i="4"/>
  <c r="A26" i="4"/>
  <c r="R25" i="4"/>
  <c r="L25" i="4"/>
  <c r="K25" i="4"/>
  <c r="J25" i="4"/>
  <c r="H25" i="4"/>
  <c r="G25" i="4"/>
  <c r="E25" i="4"/>
  <c r="D25" i="4"/>
  <c r="C25" i="4"/>
  <c r="B25" i="4"/>
  <c r="A25" i="4"/>
  <c r="R24" i="4"/>
  <c r="L24" i="4"/>
  <c r="K24" i="4"/>
  <c r="J24" i="4"/>
  <c r="H24" i="4"/>
  <c r="G24" i="4"/>
  <c r="E24" i="4"/>
  <c r="D24" i="4"/>
  <c r="C24" i="4"/>
  <c r="B24" i="4"/>
  <c r="A24" i="4"/>
  <c r="R23" i="4"/>
  <c r="L23" i="4"/>
  <c r="K23" i="4"/>
  <c r="J23" i="4"/>
  <c r="H23" i="4"/>
  <c r="G23" i="4"/>
  <c r="E23" i="4"/>
  <c r="D23" i="4"/>
  <c r="C23" i="4"/>
  <c r="B23" i="4"/>
  <c r="A23" i="4"/>
  <c r="R22" i="4"/>
  <c r="L22" i="4"/>
  <c r="K22" i="4"/>
  <c r="J22" i="4"/>
  <c r="H22" i="4"/>
  <c r="G22" i="4"/>
  <c r="E22" i="4"/>
  <c r="D22" i="4"/>
  <c r="C22" i="4"/>
  <c r="B22" i="4"/>
  <c r="A22" i="4"/>
  <c r="R21" i="4"/>
  <c r="L21" i="4"/>
  <c r="K21" i="4"/>
  <c r="J21" i="4"/>
  <c r="H21" i="4"/>
  <c r="G21" i="4"/>
  <c r="E21" i="4"/>
  <c r="D21" i="4"/>
  <c r="C21" i="4"/>
  <c r="B21" i="4"/>
  <c r="A21" i="4"/>
  <c r="R20" i="4"/>
  <c r="L20" i="4"/>
  <c r="K20" i="4"/>
  <c r="J20" i="4"/>
  <c r="H20" i="4"/>
  <c r="G20" i="4"/>
  <c r="E20" i="4"/>
  <c r="D20" i="4"/>
  <c r="C20" i="4"/>
  <c r="B20" i="4"/>
  <c r="A20" i="4"/>
  <c r="R19" i="4"/>
  <c r="L19" i="4"/>
  <c r="K19" i="4"/>
  <c r="J19" i="4"/>
  <c r="H19" i="4"/>
  <c r="G19" i="4"/>
  <c r="E19" i="4"/>
  <c r="D19" i="4"/>
  <c r="C19" i="4"/>
  <c r="B19" i="4"/>
  <c r="A19" i="4"/>
  <c r="R18" i="4"/>
  <c r="L18" i="4"/>
  <c r="K18" i="4"/>
  <c r="J18" i="4"/>
  <c r="H18" i="4"/>
  <c r="G18" i="4"/>
  <c r="E18" i="4"/>
  <c r="D18" i="4"/>
  <c r="C18" i="4"/>
  <c r="B18" i="4"/>
  <c r="A18" i="4"/>
  <c r="R17" i="4"/>
  <c r="L17" i="4"/>
  <c r="K17" i="4"/>
  <c r="J17" i="4"/>
  <c r="H17" i="4"/>
  <c r="G17" i="4"/>
  <c r="E17" i="4"/>
  <c r="D17" i="4"/>
  <c r="C17" i="4"/>
  <c r="B17" i="4"/>
  <c r="A17" i="4"/>
  <c r="R16" i="4"/>
  <c r="L16" i="4"/>
  <c r="K16" i="4"/>
  <c r="J16" i="4"/>
  <c r="H16" i="4"/>
  <c r="G16" i="4"/>
  <c r="E16" i="4"/>
  <c r="D16" i="4"/>
  <c r="C16" i="4"/>
  <c r="B16" i="4"/>
  <c r="A16" i="4"/>
  <c r="R15" i="4"/>
  <c r="L15" i="4"/>
  <c r="K15" i="4"/>
  <c r="J15" i="4"/>
  <c r="H15" i="4"/>
  <c r="G15" i="4"/>
  <c r="E15" i="4"/>
  <c r="D15" i="4"/>
  <c r="C15" i="4"/>
  <c r="B15" i="4"/>
  <c r="A15" i="4"/>
  <c r="R14" i="4"/>
  <c r="L14" i="4"/>
  <c r="K14" i="4"/>
  <c r="J14" i="4"/>
  <c r="H14" i="4"/>
  <c r="G14" i="4"/>
  <c r="E14" i="4"/>
  <c r="D14" i="4"/>
  <c r="C14" i="4"/>
  <c r="B14" i="4"/>
  <c r="A14" i="4"/>
  <c r="R13" i="4"/>
  <c r="L13" i="4"/>
  <c r="K13" i="4"/>
  <c r="J13" i="4"/>
  <c r="H13" i="4"/>
  <c r="G13" i="4"/>
  <c r="E13" i="4"/>
  <c r="D13" i="4"/>
  <c r="C13" i="4"/>
  <c r="B13" i="4"/>
  <c r="A13" i="4"/>
  <c r="R12" i="4"/>
  <c r="L12" i="4"/>
  <c r="K12" i="4"/>
  <c r="J12" i="4"/>
  <c r="H12" i="4"/>
  <c r="G12" i="4"/>
  <c r="E12" i="4"/>
  <c r="D12" i="4"/>
  <c r="C12" i="4"/>
  <c r="B12" i="4"/>
  <c r="A12" i="4"/>
  <c r="R11" i="4"/>
  <c r="L11" i="4"/>
  <c r="K11" i="4"/>
  <c r="J11" i="4"/>
  <c r="H11" i="4"/>
  <c r="G11" i="4"/>
  <c r="E11" i="4"/>
  <c r="D11" i="4"/>
  <c r="C11" i="4"/>
  <c r="B11" i="4"/>
  <c r="A11" i="4"/>
  <c r="R10" i="4"/>
  <c r="L10" i="4"/>
  <c r="K10" i="4"/>
  <c r="J10" i="4"/>
  <c r="H10" i="4"/>
  <c r="G10" i="4"/>
  <c r="E10" i="4"/>
  <c r="D10" i="4"/>
  <c r="C10" i="4"/>
  <c r="B10" i="4"/>
  <c r="A10" i="4"/>
  <c r="R9" i="4"/>
  <c r="L375" i="5"/>
  <c r="K375" i="5"/>
  <c r="J375" i="5"/>
  <c r="I375" i="5"/>
  <c r="H375" i="5"/>
  <c r="G375" i="5"/>
  <c r="E375" i="5"/>
  <c r="D375" i="5"/>
  <c r="C375" i="5"/>
  <c r="B375" i="5"/>
  <c r="A375" i="5"/>
  <c r="L374" i="5"/>
  <c r="K374" i="5"/>
  <c r="J374" i="5"/>
  <c r="I374" i="5"/>
  <c r="H374" i="5"/>
  <c r="G374" i="5"/>
  <c r="E374" i="5"/>
  <c r="D374" i="5"/>
  <c r="C374" i="5"/>
  <c r="B374" i="5"/>
  <c r="A374" i="5"/>
  <c r="L373" i="5"/>
  <c r="K373" i="5"/>
  <c r="J373" i="5"/>
  <c r="I373" i="5"/>
  <c r="H373" i="5"/>
  <c r="G373" i="5"/>
  <c r="E373" i="5"/>
  <c r="D373" i="5"/>
  <c r="C373" i="5"/>
  <c r="B373" i="5"/>
  <c r="A373" i="5"/>
  <c r="L372" i="5"/>
  <c r="K372" i="5"/>
  <c r="J372" i="5"/>
  <c r="I372" i="5"/>
  <c r="H372" i="5"/>
  <c r="G372" i="5"/>
  <c r="E372" i="5"/>
  <c r="D372" i="5"/>
  <c r="C372" i="5"/>
  <c r="B372" i="5"/>
  <c r="A372" i="5"/>
  <c r="L371" i="5"/>
  <c r="K371" i="5"/>
  <c r="J371" i="5"/>
  <c r="I371" i="5"/>
  <c r="H371" i="5"/>
  <c r="G371" i="5"/>
  <c r="E371" i="5"/>
  <c r="D371" i="5"/>
  <c r="C371" i="5"/>
  <c r="B371" i="5"/>
  <c r="A371" i="5"/>
  <c r="L370" i="5"/>
  <c r="K370" i="5"/>
  <c r="J370" i="5"/>
  <c r="I370" i="5"/>
  <c r="H370" i="5"/>
  <c r="G370" i="5"/>
  <c r="E370" i="5"/>
  <c r="D370" i="5"/>
  <c r="C370" i="5"/>
  <c r="B370" i="5"/>
  <c r="A370" i="5"/>
  <c r="L369" i="5"/>
  <c r="K369" i="5"/>
  <c r="J369" i="5"/>
  <c r="I369" i="5"/>
  <c r="H369" i="5"/>
  <c r="G369" i="5"/>
  <c r="E369" i="5"/>
  <c r="D369" i="5"/>
  <c r="C369" i="5"/>
  <c r="B369" i="5"/>
  <c r="A369" i="5"/>
  <c r="L368" i="5"/>
  <c r="K368" i="5"/>
  <c r="J368" i="5"/>
  <c r="I368" i="5"/>
  <c r="H368" i="5"/>
  <c r="G368" i="5"/>
  <c r="E368" i="5"/>
  <c r="D368" i="5"/>
  <c r="C368" i="5"/>
  <c r="B368" i="5"/>
  <c r="A368" i="5"/>
  <c r="L367" i="5"/>
  <c r="K367" i="5"/>
  <c r="J367" i="5"/>
  <c r="I367" i="5"/>
  <c r="H367" i="5"/>
  <c r="G367" i="5"/>
  <c r="E367" i="5"/>
  <c r="D367" i="5"/>
  <c r="C367" i="5"/>
  <c r="B367" i="5"/>
  <c r="A367" i="5"/>
  <c r="L366" i="5"/>
  <c r="K366" i="5"/>
  <c r="J366" i="5"/>
  <c r="I366" i="5"/>
  <c r="H366" i="5"/>
  <c r="G366" i="5"/>
  <c r="E366" i="5"/>
  <c r="D366" i="5"/>
  <c r="C366" i="5"/>
  <c r="B366" i="5"/>
  <c r="A366" i="5"/>
  <c r="L365" i="5"/>
  <c r="K365" i="5"/>
  <c r="J365" i="5"/>
  <c r="I365" i="5"/>
  <c r="H365" i="5"/>
  <c r="G365" i="5"/>
  <c r="E365" i="5"/>
  <c r="D365" i="5"/>
  <c r="C365" i="5"/>
  <c r="B365" i="5"/>
  <c r="A365" i="5"/>
  <c r="L364" i="5"/>
  <c r="K364" i="5"/>
  <c r="J364" i="5"/>
  <c r="I364" i="5"/>
  <c r="H364" i="5"/>
  <c r="G364" i="5"/>
  <c r="E364" i="5"/>
  <c r="D364" i="5"/>
  <c r="C364" i="5"/>
  <c r="B364" i="5"/>
  <c r="A364" i="5"/>
  <c r="L363" i="5"/>
  <c r="K363" i="5"/>
  <c r="J363" i="5"/>
  <c r="I363" i="5"/>
  <c r="H363" i="5"/>
  <c r="G363" i="5"/>
  <c r="E363" i="5"/>
  <c r="D363" i="5"/>
  <c r="C363" i="5"/>
  <c r="B363" i="5"/>
  <c r="A363" i="5"/>
  <c r="L362" i="5"/>
  <c r="K362" i="5"/>
  <c r="J362" i="5"/>
  <c r="I362" i="5"/>
  <c r="H362" i="5"/>
  <c r="G362" i="5"/>
  <c r="E362" i="5"/>
  <c r="D362" i="5"/>
  <c r="C362" i="5"/>
  <c r="B362" i="5"/>
  <c r="A362" i="5"/>
  <c r="L361" i="5"/>
  <c r="K361" i="5"/>
  <c r="J361" i="5"/>
  <c r="I361" i="5"/>
  <c r="H361" i="5"/>
  <c r="G361" i="5"/>
  <c r="E361" i="5"/>
  <c r="D361" i="5"/>
  <c r="C361" i="5"/>
  <c r="B361" i="5"/>
  <c r="A361" i="5"/>
  <c r="L360" i="5"/>
  <c r="K360" i="5"/>
  <c r="J360" i="5"/>
  <c r="I360" i="5"/>
  <c r="H360" i="5"/>
  <c r="G360" i="5"/>
  <c r="E360" i="5"/>
  <c r="D360" i="5"/>
  <c r="C360" i="5"/>
  <c r="B360" i="5"/>
  <c r="A360" i="5"/>
  <c r="L359" i="5"/>
  <c r="K359" i="5"/>
  <c r="J359" i="5"/>
  <c r="I359" i="5"/>
  <c r="H359" i="5"/>
  <c r="G359" i="5"/>
  <c r="E359" i="5"/>
  <c r="D359" i="5"/>
  <c r="C359" i="5"/>
  <c r="B359" i="5"/>
  <c r="A359" i="5"/>
  <c r="L358" i="5"/>
  <c r="K358" i="5"/>
  <c r="J358" i="5"/>
  <c r="I358" i="5"/>
  <c r="H358" i="5"/>
  <c r="G358" i="5"/>
  <c r="E358" i="5"/>
  <c r="D358" i="5"/>
  <c r="C358" i="5"/>
  <c r="B358" i="5"/>
  <c r="A358" i="5"/>
  <c r="L357" i="5"/>
  <c r="K357" i="5"/>
  <c r="J357" i="5"/>
  <c r="I357" i="5"/>
  <c r="H357" i="5"/>
  <c r="G357" i="5"/>
  <c r="E357" i="5"/>
  <c r="D357" i="5"/>
  <c r="C357" i="5"/>
  <c r="B357" i="5"/>
  <c r="A357" i="5"/>
  <c r="L356" i="5"/>
  <c r="K356" i="5"/>
  <c r="J356" i="5"/>
  <c r="I356" i="5"/>
  <c r="H356" i="5"/>
  <c r="G356" i="5"/>
  <c r="E356" i="5"/>
  <c r="D356" i="5"/>
  <c r="C356" i="5"/>
  <c r="B356" i="5"/>
  <c r="A356" i="5"/>
  <c r="L355" i="5"/>
  <c r="K355" i="5"/>
  <c r="J355" i="5"/>
  <c r="I355" i="5"/>
  <c r="H355" i="5"/>
  <c r="G355" i="5"/>
  <c r="E355" i="5"/>
  <c r="D355" i="5"/>
  <c r="C355" i="5"/>
  <c r="B355" i="5"/>
  <c r="A355" i="5"/>
  <c r="L354" i="5"/>
  <c r="K354" i="5"/>
  <c r="J354" i="5"/>
  <c r="I354" i="5"/>
  <c r="H354" i="5"/>
  <c r="G354" i="5"/>
  <c r="E354" i="5"/>
  <c r="D354" i="5"/>
  <c r="C354" i="5"/>
  <c r="B354" i="5"/>
  <c r="A354" i="5"/>
  <c r="L353" i="5"/>
  <c r="K353" i="5"/>
  <c r="J353" i="5"/>
  <c r="I353" i="5"/>
  <c r="H353" i="5"/>
  <c r="G353" i="5"/>
  <c r="E353" i="5"/>
  <c r="D353" i="5"/>
  <c r="C353" i="5"/>
  <c r="B353" i="5"/>
  <c r="A353" i="5"/>
  <c r="L352" i="5"/>
  <c r="K352" i="5"/>
  <c r="J352" i="5"/>
  <c r="I352" i="5"/>
  <c r="H352" i="5"/>
  <c r="G352" i="5"/>
  <c r="E352" i="5"/>
  <c r="D352" i="5"/>
  <c r="C352" i="5"/>
  <c r="B352" i="5"/>
  <c r="A352" i="5"/>
  <c r="L351" i="5"/>
  <c r="K351" i="5"/>
  <c r="J351" i="5"/>
  <c r="I351" i="5"/>
  <c r="H351" i="5"/>
  <c r="G351" i="5"/>
  <c r="E351" i="5"/>
  <c r="D351" i="5"/>
  <c r="C351" i="5"/>
  <c r="B351" i="5"/>
  <c r="A351" i="5"/>
  <c r="L350" i="5"/>
  <c r="K350" i="5"/>
  <c r="J350" i="5"/>
  <c r="I350" i="5"/>
  <c r="H350" i="5"/>
  <c r="G350" i="5"/>
  <c r="E350" i="5"/>
  <c r="D350" i="5"/>
  <c r="C350" i="5"/>
  <c r="B350" i="5"/>
  <c r="A350" i="5"/>
  <c r="L349" i="5"/>
  <c r="K349" i="5"/>
  <c r="J349" i="5"/>
  <c r="I349" i="5"/>
  <c r="H349" i="5"/>
  <c r="G349" i="5"/>
  <c r="E349" i="5"/>
  <c r="D349" i="5"/>
  <c r="C349" i="5"/>
  <c r="B349" i="5"/>
  <c r="A349" i="5"/>
  <c r="L348" i="5"/>
  <c r="K348" i="5"/>
  <c r="J348" i="5"/>
  <c r="I348" i="5"/>
  <c r="H348" i="5"/>
  <c r="G348" i="5"/>
  <c r="E348" i="5"/>
  <c r="D348" i="5"/>
  <c r="C348" i="5"/>
  <c r="B348" i="5"/>
  <c r="A348" i="5"/>
  <c r="L347" i="5"/>
  <c r="K347" i="5"/>
  <c r="J347" i="5"/>
  <c r="I347" i="5"/>
  <c r="H347" i="5"/>
  <c r="G347" i="5"/>
  <c r="E347" i="5"/>
  <c r="D347" i="5"/>
  <c r="C347" i="5"/>
  <c r="B347" i="5"/>
  <c r="A347" i="5"/>
  <c r="L346" i="5"/>
  <c r="K346" i="5"/>
  <c r="J346" i="5"/>
  <c r="I346" i="5"/>
  <c r="H346" i="5"/>
  <c r="G346" i="5"/>
  <c r="E346" i="5"/>
  <c r="D346" i="5"/>
  <c r="C346" i="5"/>
  <c r="B346" i="5"/>
  <c r="A346" i="5"/>
  <c r="L345" i="5"/>
  <c r="K345" i="5"/>
  <c r="J345" i="5"/>
  <c r="I345" i="5"/>
  <c r="H345" i="5"/>
  <c r="G345" i="5"/>
  <c r="E345" i="5"/>
  <c r="D345" i="5"/>
  <c r="C345" i="5"/>
  <c r="B345" i="5"/>
  <c r="A345" i="5"/>
  <c r="L344" i="5"/>
  <c r="K344" i="5"/>
  <c r="J344" i="5"/>
  <c r="I344" i="5"/>
  <c r="H344" i="5"/>
  <c r="G344" i="5"/>
  <c r="E344" i="5"/>
  <c r="D344" i="5"/>
  <c r="C344" i="5"/>
  <c r="B344" i="5"/>
  <c r="A344" i="5"/>
  <c r="L343" i="5"/>
  <c r="K343" i="5"/>
  <c r="J343" i="5"/>
  <c r="I343" i="5"/>
  <c r="H343" i="5"/>
  <c r="G343" i="5"/>
  <c r="E343" i="5"/>
  <c r="D343" i="5"/>
  <c r="C343" i="5"/>
  <c r="B343" i="5"/>
  <c r="A343" i="5"/>
  <c r="L342" i="5"/>
  <c r="K342" i="5"/>
  <c r="J342" i="5"/>
  <c r="I342" i="5"/>
  <c r="H342" i="5"/>
  <c r="G342" i="5"/>
  <c r="E342" i="5"/>
  <c r="D342" i="5"/>
  <c r="C342" i="5"/>
  <c r="B342" i="5"/>
  <c r="A342" i="5"/>
  <c r="L341" i="5"/>
  <c r="K341" i="5"/>
  <c r="J341" i="5"/>
  <c r="I341" i="5"/>
  <c r="H341" i="5"/>
  <c r="G341" i="5"/>
  <c r="E341" i="5"/>
  <c r="D341" i="5"/>
  <c r="C341" i="5"/>
  <c r="B341" i="5"/>
  <c r="A341" i="5"/>
  <c r="L340" i="5"/>
  <c r="K340" i="5"/>
  <c r="J340" i="5"/>
  <c r="I340" i="5"/>
  <c r="H340" i="5"/>
  <c r="G340" i="5"/>
  <c r="E340" i="5"/>
  <c r="D340" i="5"/>
  <c r="C340" i="5"/>
  <c r="B340" i="5"/>
  <c r="A340" i="5"/>
  <c r="L339" i="5"/>
  <c r="K339" i="5"/>
  <c r="J339" i="5"/>
  <c r="I339" i="5"/>
  <c r="H339" i="5"/>
  <c r="G339" i="5"/>
  <c r="E339" i="5"/>
  <c r="D339" i="5"/>
  <c r="C339" i="5"/>
  <c r="B339" i="5"/>
  <c r="A339" i="5"/>
  <c r="L338" i="5"/>
  <c r="K338" i="5"/>
  <c r="J338" i="5"/>
  <c r="I338" i="5"/>
  <c r="H338" i="5"/>
  <c r="G338" i="5"/>
  <c r="E338" i="5"/>
  <c r="D338" i="5"/>
  <c r="C338" i="5"/>
  <c r="B338" i="5"/>
  <c r="A338" i="5"/>
  <c r="L337" i="5"/>
  <c r="K337" i="5"/>
  <c r="J337" i="5"/>
  <c r="I337" i="5"/>
  <c r="H337" i="5"/>
  <c r="G337" i="5"/>
  <c r="E337" i="5"/>
  <c r="D337" i="5"/>
  <c r="C337" i="5"/>
  <c r="B337" i="5"/>
  <c r="A337" i="5"/>
  <c r="L336" i="5"/>
  <c r="K336" i="5"/>
  <c r="J336" i="5"/>
  <c r="I336" i="5"/>
  <c r="H336" i="5"/>
  <c r="G336" i="5"/>
  <c r="E336" i="5"/>
  <c r="D336" i="5"/>
  <c r="C336" i="5"/>
  <c r="B336" i="5"/>
  <c r="A336" i="5"/>
  <c r="L335" i="5"/>
  <c r="K335" i="5"/>
  <c r="J335" i="5"/>
  <c r="I335" i="5"/>
  <c r="H335" i="5"/>
  <c r="G335" i="5"/>
  <c r="E335" i="5"/>
  <c r="D335" i="5"/>
  <c r="C335" i="5"/>
  <c r="B335" i="5"/>
  <c r="A335" i="5"/>
  <c r="L334" i="5"/>
  <c r="K334" i="5"/>
  <c r="J334" i="5"/>
  <c r="I334" i="5"/>
  <c r="H334" i="5"/>
  <c r="G334" i="5"/>
  <c r="E334" i="5"/>
  <c r="D334" i="5"/>
  <c r="C334" i="5"/>
  <c r="B334" i="5"/>
  <c r="A334" i="5"/>
  <c r="L333" i="5"/>
  <c r="K333" i="5"/>
  <c r="J333" i="5"/>
  <c r="I333" i="5"/>
  <c r="H333" i="5"/>
  <c r="G333" i="5"/>
  <c r="E333" i="5"/>
  <c r="D333" i="5"/>
  <c r="C333" i="5"/>
  <c r="B333" i="5"/>
  <c r="A333" i="5"/>
  <c r="L332" i="5"/>
  <c r="K332" i="5"/>
  <c r="J332" i="5"/>
  <c r="I332" i="5"/>
  <c r="H332" i="5"/>
  <c r="G332" i="5"/>
  <c r="E332" i="5"/>
  <c r="D332" i="5"/>
  <c r="C332" i="5"/>
  <c r="B332" i="5"/>
  <c r="A332" i="5"/>
  <c r="L331" i="5"/>
  <c r="K331" i="5"/>
  <c r="J331" i="5"/>
  <c r="I331" i="5"/>
  <c r="H331" i="5"/>
  <c r="G331" i="5"/>
  <c r="E331" i="5"/>
  <c r="D331" i="5"/>
  <c r="C331" i="5"/>
  <c r="B331" i="5"/>
  <c r="A331" i="5"/>
  <c r="L330" i="5"/>
  <c r="K330" i="5"/>
  <c r="J330" i="5"/>
  <c r="I330" i="5"/>
  <c r="H330" i="5"/>
  <c r="G330" i="5"/>
  <c r="E330" i="5"/>
  <c r="D330" i="5"/>
  <c r="C330" i="5"/>
  <c r="B330" i="5"/>
  <c r="A330" i="5"/>
  <c r="L329" i="5"/>
  <c r="K329" i="5"/>
  <c r="J329" i="5"/>
  <c r="I329" i="5"/>
  <c r="H329" i="5"/>
  <c r="G329" i="5"/>
  <c r="E329" i="5"/>
  <c r="D329" i="5"/>
  <c r="C329" i="5"/>
  <c r="B329" i="5"/>
  <c r="A329" i="5"/>
  <c r="L328" i="5"/>
  <c r="K328" i="5"/>
  <c r="J328" i="5"/>
  <c r="I328" i="5"/>
  <c r="H328" i="5"/>
  <c r="G328" i="5"/>
  <c r="E328" i="5"/>
  <c r="D328" i="5"/>
  <c r="C328" i="5"/>
  <c r="B328" i="5"/>
  <c r="A328" i="5"/>
  <c r="L327" i="5"/>
  <c r="K327" i="5"/>
  <c r="J327" i="5"/>
  <c r="I327" i="5"/>
  <c r="H327" i="5"/>
  <c r="G327" i="5"/>
  <c r="E327" i="5"/>
  <c r="D327" i="5"/>
  <c r="C327" i="5"/>
  <c r="B327" i="5"/>
  <c r="A327" i="5"/>
  <c r="L326" i="5"/>
  <c r="K326" i="5"/>
  <c r="J326" i="5"/>
  <c r="I326" i="5"/>
  <c r="H326" i="5"/>
  <c r="G326" i="5"/>
  <c r="E326" i="5"/>
  <c r="D326" i="5"/>
  <c r="C326" i="5"/>
  <c r="B326" i="5"/>
  <c r="A326" i="5"/>
  <c r="L325" i="5"/>
  <c r="K325" i="5"/>
  <c r="J325" i="5"/>
  <c r="I325" i="5"/>
  <c r="H325" i="5"/>
  <c r="G325" i="5"/>
  <c r="E325" i="5"/>
  <c r="D325" i="5"/>
  <c r="C325" i="5"/>
  <c r="B325" i="5"/>
  <c r="A325" i="5"/>
  <c r="L324" i="5"/>
  <c r="K324" i="5"/>
  <c r="J324" i="5"/>
  <c r="I324" i="5"/>
  <c r="H324" i="5"/>
  <c r="G324" i="5"/>
  <c r="E324" i="5"/>
  <c r="D324" i="5"/>
  <c r="C324" i="5"/>
  <c r="B324" i="5"/>
  <c r="A324" i="5"/>
  <c r="L323" i="5"/>
  <c r="K323" i="5"/>
  <c r="J323" i="5"/>
  <c r="I323" i="5"/>
  <c r="H323" i="5"/>
  <c r="G323" i="5"/>
  <c r="E323" i="5"/>
  <c r="D323" i="5"/>
  <c r="C323" i="5"/>
  <c r="B323" i="5"/>
  <c r="A323" i="5"/>
  <c r="L322" i="5"/>
  <c r="K322" i="5"/>
  <c r="J322" i="5"/>
  <c r="I322" i="5"/>
  <c r="H322" i="5"/>
  <c r="G322" i="5"/>
  <c r="E322" i="5"/>
  <c r="D322" i="5"/>
  <c r="C322" i="5"/>
  <c r="B322" i="5"/>
  <c r="A322" i="5"/>
  <c r="L321" i="5"/>
  <c r="K321" i="5"/>
  <c r="J321" i="5"/>
  <c r="I321" i="5"/>
  <c r="H321" i="5"/>
  <c r="G321" i="5"/>
  <c r="E321" i="5"/>
  <c r="D321" i="5"/>
  <c r="C321" i="5"/>
  <c r="B321" i="5"/>
  <c r="A321" i="5"/>
  <c r="L320" i="5"/>
  <c r="K320" i="5"/>
  <c r="J320" i="5"/>
  <c r="I320" i="5"/>
  <c r="H320" i="5"/>
  <c r="G320" i="5"/>
  <c r="E320" i="5"/>
  <c r="D320" i="5"/>
  <c r="C320" i="5"/>
  <c r="B320" i="5"/>
  <c r="A320" i="5"/>
  <c r="L319" i="5"/>
  <c r="K319" i="5"/>
  <c r="J319" i="5"/>
  <c r="I319" i="5"/>
  <c r="H319" i="5"/>
  <c r="G319" i="5"/>
  <c r="E319" i="5"/>
  <c r="D319" i="5"/>
  <c r="C319" i="5"/>
  <c r="B319" i="5"/>
  <c r="A319" i="5"/>
  <c r="L318" i="5"/>
  <c r="K318" i="5"/>
  <c r="J318" i="5"/>
  <c r="I318" i="5"/>
  <c r="H318" i="5"/>
  <c r="G318" i="5"/>
  <c r="E318" i="5"/>
  <c r="D318" i="5"/>
  <c r="C318" i="5"/>
  <c r="B318" i="5"/>
  <c r="A318" i="5"/>
  <c r="L317" i="5"/>
  <c r="K317" i="5"/>
  <c r="J317" i="5"/>
  <c r="I317" i="5"/>
  <c r="H317" i="5"/>
  <c r="G317" i="5"/>
  <c r="E317" i="5"/>
  <c r="D317" i="5"/>
  <c r="C317" i="5"/>
  <c r="B317" i="5"/>
  <c r="A317" i="5"/>
  <c r="L316" i="5"/>
  <c r="K316" i="5"/>
  <c r="J316" i="5"/>
  <c r="I316" i="5"/>
  <c r="H316" i="5"/>
  <c r="G316" i="5"/>
  <c r="E316" i="5"/>
  <c r="D316" i="5"/>
  <c r="C316" i="5"/>
  <c r="B316" i="5"/>
  <c r="A316" i="5"/>
  <c r="L315" i="5"/>
  <c r="K315" i="5"/>
  <c r="J315" i="5"/>
  <c r="I315" i="5"/>
  <c r="H315" i="5"/>
  <c r="G315" i="5"/>
  <c r="E315" i="5"/>
  <c r="D315" i="5"/>
  <c r="C315" i="5"/>
  <c r="B315" i="5"/>
  <c r="A315" i="5"/>
  <c r="L314" i="5"/>
  <c r="K314" i="5"/>
  <c r="J314" i="5"/>
  <c r="I314" i="5"/>
  <c r="H314" i="5"/>
  <c r="G314" i="5"/>
  <c r="E314" i="5"/>
  <c r="D314" i="5"/>
  <c r="C314" i="5"/>
  <c r="B314" i="5"/>
  <c r="A314" i="5"/>
  <c r="L313" i="5"/>
  <c r="K313" i="5"/>
  <c r="J313" i="5"/>
  <c r="I313" i="5"/>
  <c r="H313" i="5"/>
  <c r="G313" i="5"/>
  <c r="E313" i="5"/>
  <c r="D313" i="5"/>
  <c r="C313" i="5"/>
  <c r="B313" i="5"/>
  <c r="A313" i="5"/>
  <c r="L312" i="5"/>
  <c r="K312" i="5"/>
  <c r="J312" i="5"/>
  <c r="I312" i="5"/>
  <c r="H312" i="5"/>
  <c r="G312" i="5"/>
  <c r="E312" i="5"/>
  <c r="D312" i="5"/>
  <c r="C312" i="5"/>
  <c r="B312" i="5"/>
  <c r="A312" i="5"/>
  <c r="L311" i="5"/>
  <c r="K311" i="5"/>
  <c r="J311" i="5"/>
  <c r="I311" i="5"/>
  <c r="H311" i="5"/>
  <c r="G311" i="5"/>
  <c r="E311" i="5"/>
  <c r="D311" i="5"/>
  <c r="C311" i="5"/>
  <c r="B311" i="5"/>
  <c r="A311" i="5"/>
  <c r="L310" i="5"/>
  <c r="K310" i="5"/>
  <c r="J310" i="5"/>
  <c r="I310" i="5"/>
  <c r="H310" i="5"/>
  <c r="G310" i="5"/>
  <c r="E310" i="5"/>
  <c r="D310" i="5"/>
  <c r="C310" i="5"/>
  <c r="B310" i="5"/>
  <c r="A310" i="5"/>
  <c r="L309" i="5"/>
  <c r="K309" i="5"/>
  <c r="J309" i="5"/>
  <c r="I309" i="5"/>
  <c r="H309" i="5"/>
  <c r="G309" i="5"/>
  <c r="E309" i="5"/>
  <c r="D309" i="5"/>
  <c r="C309" i="5"/>
  <c r="B309" i="5"/>
  <c r="A309" i="5"/>
  <c r="L308" i="5"/>
  <c r="K308" i="5"/>
  <c r="J308" i="5"/>
  <c r="I308" i="5"/>
  <c r="H308" i="5"/>
  <c r="G308" i="5"/>
  <c r="E308" i="5"/>
  <c r="D308" i="5"/>
  <c r="C308" i="5"/>
  <c r="B308" i="5"/>
  <c r="A308" i="5"/>
  <c r="L307" i="5"/>
  <c r="K307" i="5"/>
  <c r="J307" i="5"/>
  <c r="I307" i="5"/>
  <c r="H307" i="5"/>
  <c r="G307" i="5"/>
  <c r="E307" i="5"/>
  <c r="D307" i="5"/>
  <c r="C307" i="5"/>
  <c r="B307" i="5"/>
  <c r="A307" i="5"/>
  <c r="L306" i="5"/>
  <c r="K306" i="5"/>
  <c r="J306" i="5"/>
  <c r="I306" i="5"/>
  <c r="H306" i="5"/>
  <c r="G306" i="5"/>
  <c r="E306" i="5"/>
  <c r="D306" i="5"/>
  <c r="C306" i="5"/>
  <c r="B306" i="5"/>
  <c r="A306" i="5"/>
  <c r="L305" i="5"/>
  <c r="K305" i="5"/>
  <c r="J305" i="5"/>
  <c r="I305" i="5"/>
  <c r="H305" i="5"/>
  <c r="G305" i="5"/>
  <c r="E305" i="5"/>
  <c r="D305" i="5"/>
  <c r="C305" i="5"/>
  <c r="B305" i="5"/>
  <c r="A305" i="5"/>
  <c r="L304" i="5"/>
  <c r="K304" i="5"/>
  <c r="J304" i="5"/>
  <c r="I304" i="5"/>
  <c r="H304" i="5"/>
  <c r="G304" i="5"/>
  <c r="E304" i="5"/>
  <c r="D304" i="5"/>
  <c r="C304" i="5"/>
  <c r="B304" i="5"/>
  <c r="A304" i="5"/>
  <c r="L303" i="5"/>
  <c r="K303" i="5"/>
  <c r="J303" i="5"/>
  <c r="I303" i="5"/>
  <c r="H303" i="5"/>
  <c r="G303" i="5"/>
  <c r="E303" i="5"/>
  <c r="D303" i="5"/>
  <c r="C303" i="5"/>
  <c r="B303" i="5"/>
  <c r="A303" i="5"/>
  <c r="L302" i="5"/>
  <c r="K302" i="5"/>
  <c r="J302" i="5"/>
  <c r="I302" i="5"/>
  <c r="H302" i="5"/>
  <c r="G302" i="5"/>
  <c r="E302" i="5"/>
  <c r="D302" i="5"/>
  <c r="C302" i="5"/>
  <c r="B302" i="5"/>
  <c r="A302" i="5"/>
  <c r="L301" i="5"/>
  <c r="K301" i="5"/>
  <c r="J301" i="5"/>
  <c r="I301" i="5"/>
  <c r="H301" i="5"/>
  <c r="G301" i="5"/>
  <c r="E301" i="5"/>
  <c r="D301" i="5"/>
  <c r="C301" i="5"/>
  <c r="B301" i="5"/>
  <c r="A301" i="5"/>
  <c r="L300" i="5"/>
  <c r="K300" i="5"/>
  <c r="J300" i="5"/>
  <c r="I300" i="5"/>
  <c r="H300" i="5"/>
  <c r="G300" i="5"/>
  <c r="E300" i="5"/>
  <c r="D300" i="5"/>
  <c r="C300" i="5"/>
  <c r="B300" i="5"/>
  <c r="A300" i="5"/>
  <c r="L299" i="5"/>
  <c r="K299" i="5"/>
  <c r="J299" i="5"/>
  <c r="I299" i="5"/>
  <c r="H299" i="5"/>
  <c r="G299" i="5"/>
  <c r="E299" i="5"/>
  <c r="D299" i="5"/>
  <c r="C299" i="5"/>
  <c r="B299" i="5"/>
  <c r="A299" i="5"/>
  <c r="L298" i="5"/>
  <c r="K298" i="5"/>
  <c r="J298" i="5"/>
  <c r="I298" i="5"/>
  <c r="H298" i="5"/>
  <c r="G298" i="5"/>
  <c r="E298" i="5"/>
  <c r="D298" i="5"/>
  <c r="C298" i="5"/>
  <c r="B298" i="5"/>
  <c r="A298" i="5"/>
  <c r="L297" i="5"/>
  <c r="K297" i="5"/>
  <c r="J297" i="5"/>
  <c r="I297" i="5"/>
  <c r="H297" i="5"/>
  <c r="G297" i="5"/>
  <c r="E297" i="5"/>
  <c r="D297" i="5"/>
  <c r="C297" i="5"/>
  <c r="B297" i="5"/>
  <c r="A297" i="5"/>
  <c r="L296" i="5"/>
  <c r="K296" i="5"/>
  <c r="J296" i="5"/>
  <c r="I296" i="5"/>
  <c r="H296" i="5"/>
  <c r="G296" i="5"/>
  <c r="E296" i="5"/>
  <c r="D296" i="5"/>
  <c r="C296" i="5"/>
  <c r="B296" i="5"/>
  <c r="A296" i="5"/>
  <c r="L295" i="5"/>
  <c r="K295" i="5"/>
  <c r="J295" i="5"/>
  <c r="I295" i="5"/>
  <c r="H295" i="5"/>
  <c r="G295" i="5"/>
  <c r="E295" i="5"/>
  <c r="D295" i="5"/>
  <c r="C295" i="5"/>
  <c r="B295" i="5"/>
  <c r="A295" i="5"/>
  <c r="L294" i="5"/>
  <c r="K294" i="5"/>
  <c r="J294" i="5"/>
  <c r="I294" i="5"/>
  <c r="H294" i="5"/>
  <c r="G294" i="5"/>
  <c r="E294" i="5"/>
  <c r="D294" i="5"/>
  <c r="C294" i="5"/>
  <c r="B294" i="5"/>
  <c r="A294" i="5"/>
  <c r="L293" i="5"/>
  <c r="K293" i="5"/>
  <c r="J293" i="5"/>
  <c r="I293" i="5"/>
  <c r="H293" i="5"/>
  <c r="G293" i="5"/>
  <c r="E293" i="5"/>
  <c r="D293" i="5"/>
  <c r="C293" i="5"/>
  <c r="B293" i="5"/>
  <c r="A293" i="5"/>
  <c r="L292" i="5"/>
  <c r="K292" i="5"/>
  <c r="J292" i="5"/>
  <c r="I292" i="5"/>
  <c r="H292" i="5"/>
  <c r="G292" i="5"/>
  <c r="E292" i="5"/>
  <c r="D292" i="5"/>
  <c r="C292" i="5"/>
  <c r="B292" i="5"/>
  <c r="A292" i="5"/>
  <c r="L291" i="5"/>
  <c r="K291" i="5"/>
  <c r="J291" i="5"/>
  <c r="I291" i="5"/>
  <c r="H291" i="5"/>
  <c r="G291" i="5"/>
  <c r="E291" i="5"/>
  <c r="D291" i="5"/>
  <c r="C291" i="5"/>
  <c r="B291" i="5"/>
  <c r="A291" i="5"/>
  <c r="L290" i="5"/>
  <c r="K290" i="5"/>
  <c r="J290" i="5"/>
  <c r="I290" i="5"/>
  <c r="H290" i="5"/>
  <c r="G290" i="5"/>
  <c r="E290" i="5"/>
  <c r="D290" i="5"/>
  <c r="C290" i="5"/>
  <c r="B290" i="5"/>
  <c r="A290" i="5"/>
  <c r="L289" i="5"/>
  <c r="K289" i="5"/>
  <c r="J289" i="5"/>
  <c r="I289" i="5"/>
  <c r="H289" i="5"/>
  <c r="G289" i="5"/>
  <c r="E289" i="5"/>
  <c r="D289" i="5"/>
  <c r="C289" i="5"/>
  <c r="B289" i="5"/>
  <c r="A289" i="5"/>
  <c r="L288" i="5"/>
  <c r="K288" i="5"/>
  <c r="J288" i="5"/>
  <c r="I288" i="5"/>
  <c r="H288" i="5"/>
  <c r="G288" i="5"/>
  <c r="E288" i="5"/>
  <c r="D288" i="5"/>
  <c r="C288" i="5"/>
  <c r="B288" i="5"/>
  <c r="A288" i="5"/>
  <c r="L287" i="5"/>
  <c r="K287" i="5"/>
  <c r="J287" i="5"/>
  <c r="I287" i="5"/>
  <c r="H287" i="5"/>
  <c r="G287" i="5"/>
  <c r="E287" i="5"/>
  <c r="D287" i="5"/>
  <c r="C287" i="5"/>
  <c r="B287" i="5"/>
  <c r="A287" i="5"/>
  <c r="L286" i="5"/>
  <c r="K286" i="5"/>
  <c r="J286" i="5"/>
  <c r="I286" i="5"/>
  <c r="H286" i="5"/>
  <c r="G286" i="5"/>
  <c r="E286" i="5"/>
  <c r="D286" i="5"/>
  <c r="C286" i="5"/>
  <c r="B286" i="5"/>
  <c r="A286" i="5"/>
  <c r="L285" i="5"/>
  <c r="K285" i="5"/>
  <c r="J285" i="5"/>
  <c r="I285" i="5"/>
  <c r="H285" i="5"/>
  <c r="G285" i="5"/>
  <c r="E285" i="5"/>
  <c r="D285" i="5"/>
  <c r="C285" i="5"/>
  <c r="B285" i="5"/>
  <c r="A285" i="5"/>
  <c r="L284" i="5"/>
  <c r="K284" i="5"/>
  <c r="J284" i="5"/>
  <c r="I284" i="5"/>
  <c r="H284" i="5"/>
  <c r="G284" i="5"/>
  <c r="E284" i="5"/>
  <c r="D284" i="5"/>
  <c r="C284" i="5"/>
  <c r="B284" i="5"/>
  <c r="A284" i="5"/>
  <c r="L283" i="5"/>
  <c r="K283" i="5"/>
  <c r="J283" i="5"/>
  <c r="I283" i="5"/>
  <c r="H283" i="5"/>
  <c r="G283" i="5"/>
  <c r="E283" i="5"/>
  <c r="D283" i="5"/>
  <c r="C283" i="5"/>
  <c r="B283" i="5"/>
  <c r="A283" i="5"/>
  <c r="L282" i="5"/>
  <c r="K282" i="5"/>
  <c r="J282" i="5"/>
  <c r="I282" i="5"/>
  <c r="H282" i="5"/>
  <c r="G282" i="5"/>
  <c r="E282" i="5"/>
  <c r="D282" i="5"/>
  <c r="C282" i="5"/>
  <c r="B282" i="5"/>
  <c r="A282" i="5"/>
  <c r="L281" i="5"/>
  <c r="K281" i="5"/>
  <c r="J281" i="5"/>
  <c r="I281" i="5"/>
  <c r="H281" i="5"/>
  <c r="G281" i="5"/>
  <c r="E281" i="5"/>
  <c r="D281" i="5"/>
  <c r="C281" i="5"/>
  <c r="B281" i="5"/>
  <c r="A281" i="5"/>
  <c r="L280" i="5"/>
  <c r="K280" i="5"/>
  <c r="J280" i="5"/>
  <c r="I280" i="5"/>
  <c r="H280" i="5"/>
  <c r="G280" i="5"/>
  <c r="E280" i="5"/>
  <c r="D280" i="5"/>
  <c r="C280" i="5"/>
  <c r="B280" i="5"/>
  <c r="A280" i="5"/>
  <c r="L279" i="5"/>
  <c r="K279" i="5"/>
  <c r="J279" i="5"/>
  <c r="I279" i="5"/>
  <c r="H279" i="5"/>
  <c r="G279" i="5"/>
  <c r="E279" i="5"/>
  <c r="D279" i="5"/>
  <c r="C279" i="5"/>
  <c r="B279" i="5"/>
  <c r="A279" i="5"/>
  <c r="L278" i="5"/>
  <c r="K278" i="5"/>
  <c r="J278" i="5"/>
  <c r="I278" i="5"/>
  <c r="H278" i="5"/>
  <c r="G278" i="5"/>
  <c r="E278" i="5"/>
  <c r="D278" i="5"/>
  <c r="C278" i="5"/>
  <c r="B278" i="5"/>
  <c r="A278" i="5"/>
  <c r="L277" i="5"/>
  <c r="K277" i="5"/>
  <c r="J277" i="5"/>
  <c r="I277" i="5"/>
  <c r="H277" i="5"/>
  <c r="G277" i="5"/>
  <c r="E277" i="5"/>
  <c r="D277" i="5"/>
  <c r="C277" i="5"/>
  <c r="B277" i="5"/>
  <c r="A277" i="5"/>
  <c r="L276" i="5"/>
  <c r="K276" i="5"/>
  <c r="J276" i="5"/>
  <c r="I276" i="5"/>
  <c r="H276" i="5"/>
  <c r="G276" i="5"/>
  <c r="E276" i="5"/>
  <c r="D276" i="5"/>
  <c r="C276" i="5"/>
  <c r="B276" i="5"/>
  <c r="A276" i="5"/>
  <c r="L275" i="5"/>
  <c r="K275" i="5"/>
  <c r="J275" i="5"/>
  <c r="I275" i="5"/>
  <c r="H275" i="5"/>
  <c r="G275" i="5"/>
  <c r="E275" i="5"/>
  <c r="D275" i="5"/>
  <c r="C275" i="5"/>
  <c r="B275" i="5"/>
  <c r="A275" i="5"/>
  <c r="L274" i="5"/>
  <c r="K274" i="5"/>
  <c r="J274" i="5"/>
  <c r="I274" i="5"/>
  <c r="H274" i="5"/>
  <c r="G274" i="5"/>
  <c r="E274" i="5"/>
  <c r="D274" i="5"/>
  <c r="C274" i="5"/>
  <c r="B274" i="5"/>
  <c r="A274" i="5"/>
  <c r="L273" i="5"/>
  <c r="K273" i="5"/>
  <c r="J273" i="5"/>
  <c r="I273" i="5"/>
  <c r="H273" i="5"/>
  <c r="G273" i="5"/>
  <c r="E273" i="5"/>
  <c r="D273" i="5"/>
  <c r="C273" i="5"/>
  <c r="B273" i="5"/>
  <c r="A273" i="5"/>
  <c r="L272" i="5"/>
  <c r="K272" i="5"/>
  <c r="J272" i="5"/>
  <c r="I272" i="5"/>
  <c r="H272" i="5"/>
  <c r="G272" i="5"/>
  <c r="E272" i="5"/>
  <c r="D272" i="5"/>
  <c r="C272" i="5"/>
  <c r="B272" i="5"/>
  <c r="A272" i="5"/>
  <c r="L271" i="5"/>
  <c r="K271" i="5"/>
  <c r="J271" i="5"/>
  <c r="I271" i="5"/>
  <c r="H271" i="5"/>
  <c r="G271" i="5"/>
  <c r="E271" i="5"/>
  <c r="D271" i="5"/>
  <c r="C271" i="5"/>
  <c r="B271" i="5"/>
  <c r="A271" i="5"/>
  <c r="L270" i="5"/>
  <c r="K270" i="5"/>
  <c r="J270" i="5"/>
  <c r="I270" i="5"/>
  <c r="H270" i="5"/>
  <c r="G270" i="5"/>
  <c r="E270" i="5"/>
  <c r="D270" i="5"/>
  <c r="C270" i="5"/>
  <c r="B270" i="5"/>
  <c r="A270" i="5"/>
  <c r="L269" i="5"/>
  <c r="K269" i="5"/>
  <c r="J269" i="5"/>
  <c r="I269" i="5"/>
  <c r="H269" i="5"/>
  <c r="G269" i="5"/>
  <c r="E269" i="5"/>
  <c r="D269" i="5"/>
  <c r="C269" i="5"/>
  <c r="B269" i="5"/>
  <c r="A269" i="5"/>
  <c r="L268" i="5"/>
  <c r="K268" i="5"/>
  <c r="J268" i="5"/>
  <c r="I268" i="5"/>
  <c r="H268" i="5"/>
  <c r="G268" i="5"/>
  <c r="E268" i="5"/>
  <c r="D268" i="5"/>
  <c r="C268" i="5"/>
  <c r="B268" i="5"/>
  <c r="A268" i="5"/>
  <c r="L267" i="5"/>
  <c r="K267" i="5"/>
  <c r="J267" i="5"/>
  <c r="I267" i="5"/>
  <c r="H267" i="5"/>
  <c r="G267" i="5"/>
  <c r="E267" i="5"/>
  <c r="D267" i="5"/>
  <c r="C267" i="5"/>
  <c r="B267" i="5"/>
  <c r="A267" i="5"/>
  <c r="L266" i="5"/>
  <c r="K266" i="5"/>
  <c r="J266" i="5"/>
  <c r="I266" i="5"/>
  <c r="H266" i="5"/>
  <c r="G266" i="5"/>
  <c r="E266" i="5"/>
  <c r="D266" i="5"/>
  <c r="C266" i="5"/>
  <c r="B266" i="5"/>
  <c r="A266" i="5"/>
  <c r="L265" i="5"/>
  <c r="K265" i="5"/>
  <c r="J265" i="5"/>
  <c r="I265" i="5"/>
  <c r="H265" i="5"/>
  <c r="G265" i="5"/>
  <c r="E265" i="5"/>
  <c r="D265" i="5"/>
  <c r="C265" i="5"/>
  <c r="B265" i="5"/>
  <c r="A265" i="5"/>
  <c r="L264" i="5"/>
  <c r="K264" i="5"/>
  <c r="J264" i="5"/>
  <c r="I264" i="5"/>
  <c r="H264" i="5"/>
  <c r="G264" i="5"/>
  <c r="E264" i="5"/>
  <c r="D264" i="5"/>
  <c r="C264" i="5"/>
  <c r="B264" i="5"/>
  <c r="A264" i="5"/>
  <c r="L263" i="5"/>
  <c r="K263" i="5"/>
  <c r="J263" i="5"/>
  <c r="I263" i="5"/>
  <c r="H263" i="5"/>
  <c r="G263" i="5"/>
  <c r="E263" i="5"/>
  <c r="D263" i="5"/>
  <c r="C263" i="5"/>
  <c r="B263" i="5"/>
  <c r="A263" i="5"/>
  <c r="L262" i="5"/>
  <c r="K262" i="5"/>
  <c r="J262" i="5"/>
  <c r="I262" i="5"/>
  <c r="H262" i="5"/>
  <c r="G262" i="5"/>
  <c r="E262" i="5"/>
  <c r="D262" i="5"/>
  <c r="C262" i="5"/>
  <c r="B262" i="5"/>
  <c r="A262" i="5"/>
  <c r="L261" i="5"/>
  <c r="K261" i="5"/>
  <c r="J261" i="5"/>
  <c r="I261" i="5"/>
  <c r="H261" i="5"/>
  <c r="G261" i="5"/>
  <c r="E261" i="5"/>
  <c r="D261" i="5"/>
  <c r="C261" i="5"/>
  <c r="B261" i="5"/>
  <c r="A261" i="5"/>
  <c r="L260" i="5"/>
  <c r="K260" i="5"/>
  <c r="J260" i="5"/>
  <c r="I260" i="5"/>
  <c r="H260" i="5"/>
  <c r="G260" i="5"/>
  <c r="E260" i="5"/>
  <c r="D260" i="5"/>
  <c r="C260" i="5"/>
  <c r="B260" i="5"/>
  <c r="A260" i="5"/>
  <c r="L259" i="5"/>
  <c r="K259" i="5"/>
  <c r="J259" i="5"/>
  <c r="I259" i="5"/>
  <c r="H259" i="5"/>
  <c r="G259" i="5"/>
  <c r="E259" i="5"/>
  <c r="D259" i="5"/>
  <c r="C259" i="5"/>
  <c r="B259" i="5"/>
  <c r="A259" i="5"/>
  <c r="L258" i="5"/>
  <c r="K258" i="5"/>
  <c r="J258" i="5"/>
  <c r="I258" i="5"/>
  <c r="H258" i="5"/>
  <c r="G258" i="5"/>
  <c r="E258" i="5"/>
  <c r="D258" i="5"/>
  <c r="C258" i="5"/>
  <c r="B258" i="5"/>
  <c r="A258" i="5"/>
  <c r="L257" i="5"/>
  <c r="K257" i="5"/>
  <c r="J257" i="5"/>
  <c r="I257" i="5"/>
  <c r="H257" i="5"/>
  <c r="G257" i="5"/>
  <c r="E257" i="5"/>
  <c r="D257" i="5"/>
  <c r="C257" i="5"/>
  <c r="B257" i="5"/>
  <c r="A257" i="5"/>
  <c r="L256" i="5"/>
  <c r="K256" i="5"/>
  <c r="J256" i="5"/>
  <c r="I256" i="5"/>
  <c r="H256" i="5"/>
  <c r="G256" i="5"/>
  <c r="E256" i="5"/>
  <c r="D256" i="5"/>
  <c r="C256" i="5"/>
  <c r="B256" i="5"/>
  <c r="A256" i="5"/>
  <c r="L255" i="5"/>
  <c r="K255" i="5"/>
  <c r="J255" i="5"/>
  <c r="I255" i="5"/>
  <c r="H255" i="5"/>
  <c r="G255" i="5"/>
  <c r="E255" i="5"/>
  <c r="D255" i="5"/>
  <c r="C255" i="5"/>
  <c r="B255" i="5"/>
  <c r="A255" i="5"/>
  <c r="L254" i="5"/>
  <c r="K254" i="5"/>
  <c r="J254" i="5"/>
  <c r="I254" i="5"/>
  <c r="H254" i="5"/>
  <c r="G254" i="5"/>
  <c r="E254" i="5"/>
  <c r="D254" i="5"/>
  <c r="C254" i="5"/>
  <c r="B254" i="5"/>
  <c r="A254" i="5"/>
  <c r="L253" i="5"/>
  <c r="K253" i="5"/>
  <c r="J253" i="5"/>
  <c r="I253" i="5"/>
  <c r="H253" i="5"/>
  <c r="G253" i="5"/>
  <c r="E253" i="5"/>
  <c r="D253" i="5"/>
  <c r="C253" i="5"/>
  <c r="B253" i="5"/>
  <c r="A253" i="5"/>
  <c r="L252" i="5"/>
  <c r="K252" i="5"/>
  <c r="J252" i="5"/>
  <c r="I252" i="5"/>
  <c r="H252" i="5"/>
  <c r="G252" i="5"/>
  <c r="E252" i="5"/>
  <c r="D252" i="5"/>
  <c r="C252" i="5"/>
  <c r="B252" i="5"/>
  <c r="A252" i="5"/>
  <c r="L251" i="5"/>
  <c r="K251" i="5"/>
  <c r="J251" i="5"/>
  <c r="I251" i="5"/>
  <c r="H251" i="5"/>
  <c r="G251" i="5"/>
  <c r="E251" i="5"/>
  <c r="D251" i="5"/>
  <c r="C251" i="5"/>
  <c r="B251" i="5"/>
  <c r="A251" i="5"/>
  <c r="L250" i="5"/>
  <c r="K250" i="5"/>
  <c r="J250" i="5"/>
  <c r="I250" i="5"/>
  <c r="H250" i="5"/>
  <c r="G250" i="5"/>
  <c r="E250" i="5"/>
  <c r="D250" i="5"/>
  <c r="C250" i="5"/>
  <c r="B250" i="5"/>
  <c r="A250" i="5"/>
  <c r="L249" i="5"/>
  <c r="K249" i="5"/>
  <c r="J249" i="5"/>
  <c r="I249" i="5"/>
  <c r="H249" i="5"/>
  <c r="G249" i="5"/>
  <c r="E249" i="5"/>
  <c r="D249" i="5"/>
  <c r="C249" i="5"/>
  <c r="B249" i="5"/>
  <c r="A249" i="5"/>
  <c r="L248" i="5"/>
  <c r="K248" i="5"/>
  <c r="J248" i="5"/>
  <c r="I248" i="5"/>
  <c r="H248" i="5"/>
  <c r="G248" i="5"/>
  <c r="E248" i="5"/>
  <c r="D248" i="5"/>
  <c r="C248" i="5"/>
  <c r="B248" i="5"/>
  <c r="A248" i="5"/>
  <c r="L247" i="5"/>
  <c r="K247" i="5"/>
  <c r="J247" i="5"/>
  <c r="I247" i="5"/>
  <c r="H247" i="5"/>
  <c r="G247" i="5"/>
  <c r="E247" i="5"/>
  <c r="D247" i="5"/>
  <c r="C247" i="5"/>
  <c r="B247" i="5"/>
  <c r="A247" i="5"/>
  <c r="L246" i="5"/>
  <c r="K246" i="5"/>
  <c r="J246" i="5"/>
  <c r="I246" i="5"/>
  <c r="H246" i="5"/>
  <c r="G246" i="5"/>
  <c r="E246" i="5"/>
  <c r="D246" i="5"/>
  <c r="C246" i="5"/>
  <c r="B246" i="5"/>
  <c r="A246" i="5"/>
  <c r="L245" i="5"/>
  <c r="K245" i="5"/>
  <c r="J245" i="5"/>
  <c r="I245" i="5"/>
  <c r="H245" i="5"/>
  <c r="G245" i="5"/>
  <c r="E245" i="5"/>
  <c r="D245" i="5"/>
  <c r="C245" i="5"/>
  <c r="B245" i="5"/>
  <c r="A245" i="5"/>
  <c r="L244" i="5"/>
  <c r="K244" i="5"/>
  <c r="J244" i="5"/>
  <c r="I244" i="5"/>
  <c r="H244" i="5"/>
  <c r="G244" i="5"/>
  <c r="E244" i="5"/>
  <c r="D244" i="5"/>
  <c r="C244" i="5"/>
  <c r="B244" i="5"/>
  <c r="A244" i="5"/>
  <c r="L243" i="5"/>
  <c r="K243" i="5"/>
  <c r="J243" i="5"/>
  <c r="I243" i="5"/>
  <c r="H243" i="5"/>
  <c r="G243" i="5"/>
  <c r="E243" i="5"/>
  <c r="D243" i="5"/>
  <c r="C243" i="5"/>
  <c r="B243" i="5"/>
  <c r="A243" i="5"/>
  <c r="L242" i="5"/>
  <c r="K242" i="5"/>
  <c r="J242" i="5"/>
  <c r="I242" i="5"/>
  <c r="H242" i="5"/>
  <c r="G242" i="5"/>
  <c r="E242" i="5"/>
  <c r="D242" i="5"/>
  <c r="C242" i="5"/>
  <c r="B242" i="5"/>
  <c r="A242" i="5"/>
  <c r="L241" i="5"/>
  <c r="K241" i="5"/>
  <c r="J241" i="5"/>
  <c r="I241" i="5"/>
  <c r="H241" i="5"/>
  <c r="G241" i="5"/>
  <c r="E241" i="5"/>
  <c r="D241" i="5"/>
  <c r="C241" i="5"/>
  <c r="B241" i="5"/>
  <c r="A241" i="5"/>
  <c r="L240" i="5"/>
  <c r="K240" i="5"/>
  <c r="J240" i="5"/>
  <c r="I240" i="5"/>
  <c r="H240" i="5"/>
  <c r="G240" i="5"/>
  <c r="E240" i="5"/>
  <c r="D240" i="5"/>
  <c r="C240" i="5"/>
  <c r="B240" i="5"/>
  <c r="A240" i="5"/>
  <c r="L239" i="5"/>
  <c r="K239" i="5"/>
  <c r="J239" i="5"/>
  <c r="I239" i="5"/>
  <c r="H239" i="5"/>
  <c r="G239" i="5"/>
  <c r="E239" i="5"/>
  <c r="D239" i="5"/>
  <c r="C239" i="5"/>
  <c r="B239" i="5"/>
  <c r="A239" i="5"/>
  <c r="L238" i="5"/>
  <c r="K238" i="5"/>
  <c r="J238" i="5"/>
  <c r="I238" i="5"/>
  <c r="H238" i="5"/>
  <c r="G238" i="5"/>
  <c r="E238" i="5"/>
  <c r="D238" i="5"/>
  <c r="C238" i="5"/>
  <c r="B238" i="5"/>
  <c r="A238" i="5"/>
  <c r="L237" i="5"/>
  <c r="K237" i="5"/>
  <c r="J237" i="5"/>
  <c r="I237" i="5"/>
  <c r="H237" i="5"/>
  <c r="G237" i="5"/>
  <c r="E237" i="5"/>
  <c r="D237" i="5"/>
  <c r="C237" i="5"/>
  <c r="B237" i="5"/>
  <c r="A237" i="5"/>
  <c r="L236" i="5"/>
  <c r="K236" i="5"/>
  <c r="J236" i="5"/>
  <c r="I236" i="5"/>
  <c r="H236" i="5"/>
  <c r="G236" i="5"/>
  <c r="E236" i="5"/>
  <c r="D236" i="5"/>
  <c r="C236" i="5"/>
  <c r="B236" i="5"/>
  <c r="A236" i="5"/>
  <c r="L235" i="5"/>
  <c r="K235" i="5"/>
  <c r="J235" i="5"/>
  <c r="I235" i="5"/>
  <c r="H235" i="5"/>
  <c r="G235" i="5"/>
  <c r="E235" i="5"/>
  <c r="D235" i="5"/>
  <c r="C235" i="5"/>
  <c r="B235" i="5"/>
  <c r="A235" i="5"/>
  <c r="L234" i="5"/>
  <c r="K234" i="5"/>
  <c r="J234" i="5"/>
  <c r="I234" i="5"/>
  <c r="H234" i="5"/>
  <c r="G234" i="5"/>
  <c r="E234" i="5"/>
  <c r="D234" i="5"/>
  <c r="C234" i="5"/>
  <c r="B234" i="5"/>
  <c r="A234" i="5"/>
  <c r="L233" i="5"/>
  <c r="K233" i="5"/>
  <c r="J233" i="5"/>
  <c r="I233" i="5"/>
  <c r="H233" i="5"/>
  <c r="G233" i="5"/>
  <c r="E233" i="5"/>
  <c r="D233" i="5"/>
  <c r="C233" i="5"/>
  <c r="B233" i="5"/>
  <c r="A233" i="5"/>
  <c r="L232" i="5"/>
  <c r="K232" i="5"/>
  <c r="J232" i="5"/>
  <c r="I232" i="5"/>
  <c r="H232" i="5"/>
  <c r="G232" i="5"/>
  <c r="E232" i="5"/>
  <c r="D232" i="5"/>
  <c r="C232" i="5"/>
  <c r="B232" i="5"/>
  <c r="A232" i="5"/>
  <c r="L231" i="5"/>
  <c r="K231" i="5"/>
  <c r="J231" i="5"/>
  <c r="I231" i="5"/>
  <c r="H231" i="5"/>
  <c r="G231" i="5"/>
  <c r="E231" i="5"/>
  <c r="D231" i="5"/>
  <c r="C231" i="5"/>
  <c r="B231" i="5"/>
  <c r="A231" i="5"/>
  <c r="L230" i="5"/>
  <c r="K230" i="5"/>
  <c r="J230" i="5"/>
  <c r="I230" i="5"/>
  <c r="H230" i="5"/>
  <c r="G230" i="5"/>
  <c r="E230" i="5"/>
  <c r="D230" i="5"/>
  <c r="C230" i="5"/>
  <c r="B230" i="5"/>
  <c r="A230" i="5"/>
  <c r="L229" i="5"/>
  <c r="K229" i="5"/>
  <c r="J229" i="5"/>
  <c r="I229" i="5"/>
  <c r="H229" i="5"/>
  <c r="G229" i="5"/>
  <c r="E229" i="5"/>
  <c r="D229" i="5"/>
  <c r="C229" i="5"/>
  <c r="B229" i="5"/>
  <c r="A229" i="5"/>
  <c r="L228" i="5"/>
  <c r="K228" i="5"/>
  <c r="J228" i="5"/>
  <c r="I228" i="5"/>
  <c r="H228" i="5"/>
  <c r="G228" i="5"/>
  <c r="E228" i="5"/>
  <c r="D228" i="5"/>
  <c r="C228" i="5"/>
  <c r="B228" i="5"/>
  <c r="A228" i="5"/>
  <c r="L227" i="5"/>
  <c r="K227" i="5"/>
  <c r="J227" i="5"/>
  <c r="I227" i="5"/>
  <c r="H227" i="5"/>
  <c r="G227" i="5"/>
  <c r="E227" i="5"/>
  <c r="D227" i="5"/>
  <c r="C227" i="5"/>
  <c r="B227" i="5"/>
  <c r="A227" i="5"/>
  <c r="L226" i="5"/>
  <c r="K226" i="5"/>
  <c r="J226" i="5"/>
  <c r="I226" i="5"/>
  <c r="H226" i="5"/>
  <c r="G226" i="5"/>
  <c r="E226" i="5"/>
  <c r="D226" i="5"/>
  <c r="C226" i="5"/>
  <c r="B226" i="5"/>
  <c r="A226" i="5"/>
  <c r="L225" i="5"/>
  <c r="K225" i="5"/>
  <c r="J225" i="5"/>
  <c r="I225" i="5"/>
  <c r="H225" i="5"/>
  <c r="G225" i="5"/>
  <c r="E225" i="5"/>
  <c r="D225" i="5"/>
  <c r="C225" i="5"/>
  <c r="B225" i="5"/>
  <c r="A225" i="5"/>
  <c r="L224" i="5"/>
  <c r="K224" i="5"/>
  <c r="J224" i="5"/>
  <c r="I224" i="5"/>
  <c r="H224" i="5"/>
  <c r="G224" i="5"/>
  <c r="E224" i="5"/>
  <c r="D224" i="5"/>
  <c r="C224" i="5"/>
  <c r="B224" i="5"/>
  <c r="A224" i="5"/>
  <c r="L223" i="5"/>
  <c r="K223" i="5"/>
  <c r="J223" i="5"/>
  <c r="I223" i="5"/>
  <c r="H223" i="5"/>
  <c r="G223" i="5"/>
  <c r="E223" i="5"/>
  <c r="D223" i="5"/>
  <c r="C223" i="5"/>
  <c r="B223" i="5"/>
  <c r="A223" i="5"/>
  <c r="L222" i="5"/>
  <c r="K222" i="5"/>
  <c r="J222" i="5"/>
  <c r="I222" i="5"/>
  <c r="H222" i="5"/>
  <c r="G222" i="5"/>
  <c r="E222" i="5"/>
  <c r="D222" i="5"/>
  <c r="C222" i="5"/>
  <c r="B222" i="5"/>
  <c r="A222" i="5"/>
  <c r="L221" i="5"/>
  <c r="K221" i="5"/>
  <c r="J221" i="5"/>
  <c r="I221" i="5"/>
  <c r="H221" i="5"/>
  <c r="G221" i="5"/>
  <c r="E221" i="5"/>
  <c r="D221" i="5"/>
  <c r="C221" i="5"/>
  <c r="B221" i="5"/>
  <c r="A221" i="5"/>
  <c r="L220" i="5"/>
  <c r="K220" i="5"/>
  <c r="J220" i="5"/>
  <c r="I220" i="5"/>
  <c r="H220" i="5"/>
  <c r="G220" i="5"/>
  <c r="E220" i="5"/>
  <c r="D220" i="5"/>
  <c r="C220" i="5"/>
  <c r="B220" i="5"/>
  <c r="A220" i="5"/>
  <c r="L219" i="5"/>
  <c r="K219" i="5"/>
  <c r="J219" i="5"/>
  <c r="I219" i="5"/>
  <c r="H219" i="5"/>
  <c r="G219" i="5"/>
  <c r="E219" i="5"/>
  <c r="D219" i="5"/>
  <c r="C219" i="5"/>
  <c r="B219" i="5"/>
  <c r="A219" i="5"/>
  <c r="L218" i="5"/>
  <c r="K218" i="5"/>
  <c r="J218" i="5"/>
  <c r="I218" i="5"/>
  <c r="H218" i="5"/>
  <c r="G218" i="5"/>
  <c r="E218" i="5"/>
  <c r="D218" i="5"/>
  <c r="C218" i="5"/>
  <c r="B218" i="5"/>
  <c r="A218" i="5"/>
  <c r="L217" i="5"/>
  <c r="K217" i="5"/>
  <c r="J217" i="5"/>
  <c r="I217" i="5"/>
  <c r="H217" i="5"/>
  <c r="G217" i="5"/>
  <c r="E217" i="5"/>
  <c r="D217" i="5"/>
  <c r="C217" i="5"/>
  <c r="B217" i="5"/>
  <c r="A217" i="5"/>
  <c r="L216" i="5"/>
  <c r="K216" i="5"/>
  <c r="J216" i="5"/>
  <c r="I216" i="5"/>
  <c r="H216" i="5"/>
  <c r="G216" i="5"/>
  <c r="E216" i="5"/>
  <c r="D216" i="5"/>
  <c r="C216" i="5"/>
  <c r="B216" i="5"/>
  <c r="A216" i="5"/>
  <c r="L215" i="5"/>
  <c r="K215" i="5"/>
  <c r="J215" i="5"/>
  <c r="I215" i="5"/>
  <c r="H215" i="5"/>
  <c r="G215" i="5"/>
  <c r="E215" i="5"/>
  <c r="D215" i="5"/>
  <c r="C215" i="5"/>
  <c r="B215" i="5"/>
  <c r="A215" i="5"/>
  <c r="L214" i="5"/>
  <c r="K214" i="5"/>
  <c r="J214" i="5"/>
  <c r="I214" i="5"/>
  <c r="H214" i="5"/>
  <c r="G214" i="5"/>
  <c r="E214" i="5"/>
  <c r="D214" i="5"/>
  <c r="C214" i="5"/>
  <c r="B214" i="5"/>
  <c r="A214" i="5"/>
  <c r="L213" i="5"/>
  <c r="K213" i="5"/>
  <c r="J213" i="5"/>
  <c r="I213" i="5"/>
  <c r="H213" i="5"/>
  <c r="G213" i="5"/>
  <c r="E213" i="5"/>
  <c r="D213" i="5"/>
  <c r="C213" i="5"/>
  <c r="B213" i="5"/>
  <c r="A213" i="5"/>
  <c r="L212" i="5"/>
  <c r="K212" i="5"/>
  <c r="J212" i="5"/>
  <c r="I212" i="5"/>
  <c r="H212" i="5"/>
  <c r="G212" i="5"/>
  <c r="E212" i="5"/>
  <c r="D212" i="5"/>
  <c r="C212" i="5"/>
  <c r="B212" i="5"/>
  <c r="A212" i="5"/>
  <c r="L211" i="5"/>
  <c r="K211" i="5"/>
  <c r="J211" i="5"/>
  <c r="I211" i="5"/>
  <c r="H211" i="5"/>
  <c r="G211" i="5"/>
  <c r="E211" i="5"/>
  <c r="D211" i="5"/>
  <c r="C211" i="5"/>
  <c r="B211" i="5"/>
  <c r="A211" i="5"/>
  <c r="L210" i="5"/>
  <c r="K210" i="5"/>
  <c r="J210" i="5"/>
  <c r="I210" i="5"/>
  <c r="H210" i="5"/>
  <c r="G210" i="5"/>
  <c r="E210" i="5"/>
  <c r="D210" i="5"/>
  <c r="C210" i="5"/>
  <c r="B210" i="5"/>
  <c r="A210" i="5"/>
  <c r="L209" i="5"/>
  <c r="K209" i="5"/>
  <c r="J209" i="5"/>
  <c r="I209" i="5"/>
  <c r="H209" i="5"/>
  <c r="G209" i="5"/>
  <c r="E209" i="5"/>
  <c r="D209" i="5"/>
  <c r="C209" i="5"/>
  <c r="B209" i="5"/>
  <c r="A209" i="5"/>
  <c r="L208" i="5"/>
  <c r="K208" i="5"/>
  <c r="J208" i="5"/>
  <c r="I208" i="5"/>
  <c r="H208" i="5"/>
  <c r="G208" i="5"/>
  <c r="E208" i="5"/>
  <c r="D208" i="5"/>
  <c r="C208" i="5"/>
  <c r="B208" i="5"/>
  <c r="A208" i="5"/>
  <c r="L207" i="5"/>
  <c r="K207" i="5"/>
  <c r="J207" i="5"/>
  <c r="I207" i="5"/>
  <c r="H207" i="5"/>
  <c r="G207" i="5"/>
  <c r="E207" i="5"/>
  <c r="D207" i="5"/>
  <c r="C207" i="5"/>
  <c r="B207" i="5"/>
  <c r="A207" i="5"/>
  <c r="L206" i="5"/>
  <c r="K206" i="5"/>
  <c r="J206" i="5"/>
  <c r="I206" i="5"/>
  <c r="H206" i="5"/>
  <c r="G206" i="5"/>
  <c r="E206" i="5"/>
  <c r="D206" i="5"/>
  <c r="C206" i="5"/>
  <c r="B206" i="5"/>
  <c r="A206" i="5"/>
  <c r="L205" i="5"/>
  <c r="K205" i="5"/>
  <c r="J205" i="5"/>
  <c r="I205" i="5"/>
  <c r="H205" i="5"/>
  <c r="G205" i="5"/>
  <c r="E205" i="5"/>
  <c r="D205" i="5"/>
  <c r="C205" i="5"/>
  <c r="B205" i="5"/>
  <c r="A205" i="5"/>
  <c r="L204" i="5"/>
  <c r="K204" i="5"/>
  <c r="J204" i="5"/>
  <c r="I204" i="5"/>
  <c r="H204" i="5"/>
  <c r="G204" i="5"/>
  <c r="E204" i="5"/>
  <c r="D204" i="5"/>
  <c r="C204" i="5"/>
  <c r="B204" i="5"/>
  <c r="A204" i="5"/>
  <c r="L203" i="5"/>
  <c r="K203" i="5"/>
  <c r="J203" i="5"/>
  <c r="I203" i="5"/>
  <c r="H203" i="5"/>
  <c r="G203" i="5"/>
  <c r="E203" i="5"/>
  <c r="D203" i="5"/>
  <c r="C203" i="5"/>
  <c r="B203" i="5"/>
  <c r="A203" i="5"/>
  <c r="L202" i="5"/>
  <c r="K202" i="5"/>
  <c r="J202" i="5"/>
  <c r="I202" i="5"/>
  <c r="H202" i="5"/>
  <c r="G202" i="5"/>
  <c r="E202" i="5"/>
  <c r="D202" i="5"/>
  <c r="C202" i="5"/>
  <c r="B202" i="5"/>
  <c r="A202" i="5"/>
  <c r="L201" i="5"/>
  <c r="K201" i="5"/>
  <c r="J201" i="5"/>
  <c r="I201" i="5"/>
  <c r="H201" i="5"/>
  <c r="G201" i="5"/>
  <c r="E201" i="5"/>
  <c r="D201" i="5"/>
  <c r="C201" i="5"/>
  <c r="B201" i="5"/>
  <c r="A201" i="5"/>
  <c r="L200" i="5"/>
  <c r="K200" i="5"/>
  <c r="J200" i="5"/>
  <c r="I200" i="5"/>
  <c r="H200" i="5"/>
  <c r="G200" i="5"/>
  <c r="E200" i="5"/>
  <c r="D200" i="5"/>
  <c r="C200" i="5"/>
  <c r="B200" i="5"/>
  <c r="A200" i="5"/>
  <c r="L199" i="5"/>
  <c r="K199" i="5"/>
  <c r="J199" i="5"/>
  <c r="I199" i="5"/>
  <c r="H199" i="5"/>
  <c r="G199" i="5"/>
  <c r="E199" i="5"/>
  <c r="D199" i="5"/>
  <c r="C199" i="5"/>
  <c r="B199" i="5"/>
  <c r="A199" i="5"/>
  <c r="L198" i="5"/>
  <c r="K198" i="5"/>
  <c r="J198" i="5"/>
  <c r="I198" i="5"/>
  <c r="H198" i="5"/>
  <c r="G198" i="5"/>
  <c r="E198" i="5"/>
  <c r="D198" i="5"/>
  <c r="C198" i="5"/>
  <c r="B198" i="5"/>
  <c r="A198" i="5"/>
  <c r="L197" i="5"/>
  <c r="K197" i="5"/>
  <c r="J197" i="5"/>
  <c r="I197" i="5"/>
  <c r="H197" i="5"/>
  <c r="G197" i="5"/>
  <c r="E197" i="5"/>
  <c r="D197" i="5"/>
  <c r="C197" i="5"/>
  <c r="B197" i="5"/>
  <c r="A197" i="5"/>
  <c r="L196" i="5"/>
  <c r="K196" i="5"/>
  <c r="J196" i="5"/>
  <c r="I196" i="5"/>
  <c r="H196" i="5"/>
  <c r="G196" i="5"/>
  <c r="E196" i="5"/>
  <c r="D196" i="5"/>
  <c r="C196" i="5"/>
  <c r="B196" i="5"/>
  <c r="A196" i="5"/>
  <c r="L195" i="5"/>
  <c r="K195" i="5"/>
  <c r="J195" i="5"/>
  <c r="I195" i="5"/>
  <c r="H195" i="5"/>
  <c r="G195" i="5"/>
  <c r="E195" i="5"/>
  <c r="D195" i="5"/>
  <c r="C195" i="5"/>
  <c r="B195" i="5"/>
  <c r="A195" i="5"/>
  <c r="L194" i="5"/>
  <c r="K194" i="5"/>
  <c r="J194" i="5"/>
  <c r="I194" i="5"/>
  <c r="H194" i="5"/>
  <c r="G194" i="5"/>
  <c r="E194" i="5"/>
  <c r="D194" i="5"/>
  <c r="C194" i="5"/>
  <c r="B194" i="5"/>
  <c r="A194" i="5"/>
  <c r="L193" i="5"/>
  <c r="K193" i="5"/>
  <c r="J193" i="5"/>
  <c r="I193" i="5"/>
  <c r="H193" i="5"/>
  <c r="G193" i="5"/>
  <c r="E193" i="5"/>
  <c r="D193" i="5"/>
  <c r="C193" i="5"/>
  <c r="B193" i="5"/>
  <c r="A193" i="5"/>
  <c r="L192" i="5"/>
  <c r="K192" i="5"/>
  <c r="J192" i="5"/>
  <c r="I192" i="5"/>
  <c r="H192" i="5"/>
  <c r="G192" i="5"/>
  <c r="E192" i="5"/>
  <c r="D192" i="5"/>
  <c r="C192" i="5"/>
  <c r="B192" i="5"/>
  <c r="A192" i="5"/>
  <c r="L191" i="5"/>
  <c r="K191" i="5"/>
  <c r="J191" i="5"/>
  <c r="I191" i="5"/>
  <c r="H191" i="5"/>
  <c r="G191" i="5"/>
  <c r="E191" i="5"/>
  <c r="D191" i="5"/>
  <c r="C191" i="5"/>
  <c r="B191" i="5"/>
  <c r="A191" i="5"/>
  <c r="L190" i="5"/>
  <c r="K190" i="5"/>
  <c r="J190" i="5"/>
  <c r="I190" i="5"/>
  <c r="H190" i="5"/>
  <c r="G190" i="5"/>
  <c r="E190" i="5"/>
  <c r="D190" i="5"/>
  <c r="C190" i="5"/>
  <c r="B190" i="5"/>
  <c r="A190" i="5"/>
  <c r="L189" i="5"/>
  <c r="K189" i="5"/>
  <c r="J189" i="5"/>
  <c r="I189" i="5"/>
  <c r="H189" i="5"/>
  <c r="G189" i="5"/>
  <c r="E189" i="5"/>
  <c r="D189" i="5"/>
  <c r="C189" i="5"/>
  <c r="B189" i="5"/>
  <c r="A189" i="5"/>
  <c r="L188" i="5"/>
  <c r="K188" i="5"/>
  <c r="J188" i="5"/>
  <c r="I188" i="5"/>
  <c r="H188" i="5"/>
  <c r="G188" i="5"/>
  <c r="E188" i="5"/>
  <c r="D188" i="5"/>
  <c r="C188" i="5"/>
  <c r="B188" i="5"/>
  <c r="A188" i="5"/>
  <c r="L187" i="5"/>
  <c r="K187" i="5"/>
  <c r="J187" i="5"/>
  <c r="I187" i="5"/>
  <c r="H187" i="5"/>
  <c r="G187" i="5"/>
  <c r="E187" i="5"/>
  <c r="D187" i="5"/>
  <c r="C187" i="5"/>
  <c r="B187" i="5"/>
  <c r="A187" i="5"/>
  <c r="L186" i="5"/>
  <c r="K186" i="5"/>
  <c r="J186" i="5"/>
  <c r="I186" i="5"/>
  <c r="H186" i="5"/>
  <c r="G186" i="5"/>
  <c r="E186" i="5"/>
  <c r="D186" i="5"/>
  <c r="C186" i="5"/>
  <c r="B186" i="5"/>
  <c r="A186" i="5"/>
  <c r="L185" i="5"/>
  <c r="K185" i="5"/>
  <c r="J185" i="5"/>
  <c r="I185" i="5"/>
  <c r="H185" i="5"/>
  <c r="G185" i="5"/>
  <c r="E185" i="5"/>
  <c r="D185" i="5"/>
  <c r="C185" i="5"/>
  <c r="B185" i="5"/>
  <c r="A185" i="5"/>
  <c r="L184" i="5"/>
  <c r="K184" i="5"/>
  <c r="J184" i="5"/>
  <c r="I184" i="5"/>
  <c r="H184" i="5"/>
  <c r="G184" i="5"/>
  <c r="E184" i="5"/>
  <c r="D184" i="5"/>
  <c r="C184" i="5"/>
  <c r="B184" i="5"/>
  <c r="A184" i="5"/>
  <c r="L183" i="5"/>
  <c r="K183" i="5"/>
  <c r="J183" i="5"/>
  <c r="I183" i="5"/>
  <c r="H183" i="5"/>
  <c r="G183" i="5"/>
  <c r="E183" i="5"/>
  <c r="D183" i="5"/>
  <c r="C183" i="5"/>
  <c r="B183" i="5"/>
  <c r="A183" i="5"/>
  <c r="L182" i="5"/>
  <c r="K182" i="5"/>
  <c r="J182" i="5"/>
  <c r="I182" i="5"/>
  <c r="H182" i="5"/>
  <c r="G182" i="5"/>
  <c r="E182" i="5"/>
  <c r="D182" i="5"/>
  <c r="C182" i="5"/>
  <c r="B182" i="5"/>
  <c r="A182" i="5"/>
  <c r="L181" i="5"/>
  <c r="K181" i="5"/>
  <c r="J181" i="5"/>
  <c r="I181" i="5"/>
  <c r="H181" i="5"/>
  <c r="G181" i="5"/>
  <c r="E181" i="5"/>
  <c r="D181" i="5"/>
  <c r="C181" i="5"/>
  <c r="B181" i="5"/>
  <c r="A181" i="5"/>
  <c r="L180" i="5"/>
  <c r="K180" i="5"/>
  <c r="J180" i="5"/>
  <c r="I180" i="5"/>
  <c r="H180" i="5"/>
  <c r="G180" i="5"/>
  <c r="E180" i="5"/>
  <c r="D180" i="5"/>
  <c r="C180" i="5"/>
  <c r="B180" i="5"/>
  <c r="A180" i="5"/>
  <c r="L179" i="5"/>
  <c r="K179" i="5"/>
  <c r="J179" i="5"/>
  <c r="I179" i="5"/>
  <c r="H179" i="5"/>
  <c r="G179" i="5"/>
  <c r="E179" i="5"/>
  <c r="D179" i="5"/>
  <c r="C179" i="5"/>
  <c r="B179" i="5"/>
  <c r="A179" i="5"/>
  <c r="L178" i="5"/>
  <c r="K178" i="5"/>
  <c r="J178" i="5"/>
  <c r="I178" i="5"/>
  <c r="H178" i="5"/>
  <c r="G178" i="5"/>
  <c r="E178" i="5"/>
  <c r="D178" i="5"/>
  <c r="C178" i="5"/>
  <c r="B178" i="5"/>
  <c r="A178" i="5"/>
  <c r="L177" i="5"/>
  <c r="K177" i="5"/>
  <c r="J177" i="5"/>
  <c r="I177" i="5"/>
  <c r="H177" i="5"/>
  <c r="G177" i="5"/>
  <c r="E177" i="5"/>
  <c r="D177" i="5"/>
  <c r="C177" i="5"/>
  <c r="B177" i="5"/>
  <c r="A177" i="5"/>
  <c r="L176" i="5"/>
  <c r="K176" i="5"/>
  <c r="J176" i="5"/>
  <c r="I176" i="5"/>
  <c r="H176" i="5"/>
  <c r="G176" i="5"/>
  <c r="E176" i="5"/>
  <c r="D176" i="5"/>
  <c r="C176" i="5"/>
  <c r="B176" i="5"/>
  <c r="A176" i="5"/>
  <c r="L175" i="5"/>
  <c r="K175" i="5"/>
  <c r="J175" i="5"/>
  <c r="I175" i="5"/>
  <c r="H175" i="5"/>
  <c r="G175" i="5"/>
  <c r="E175" i="5"/>
  <c r="D175" i="5"/>
  <c r="C175" i="5"/>
  <c r="B175" i="5"/>
  <c r="A175" i="5"/>
  <c r="L174" i="5"/>
  <c r="K174" i="5"/>
  <c r="J174" i="5"/>
  <c r="I174" i="5"/>
  <c r="H174" i="5"/>
  <c r="G174" i="5"/>
  <c r="E174" i="5"/>
  <c r="D174" i="5"/>
  <c r="C174" i="5"/>
  <c r="B174" i="5"/>
  <c r="A174" i="5"/>
  <c r="L173" i="5"/>
  <c r="K173" i="5"/>
  <c r="J173" i="5"/>
  <c r="I173" i="5"/>
  <c r="H173" i="5"/>
  <c r="G173" i="5"/>
  <c r="E173" i="5"/>
  <c r="D173" i="5"/>
  <c r="C173" i="5"/>
  <c r="B173" i="5"/>
  <c r="A173" i="5"/>
  <c r="L172" i="5"/>
  <c r="K172" i="5"/>
  <c r="J172" i="5"/>
  <c r="I172" i="5"/>
  <c r="H172" i="5"/>
  <c r="G172" i="5"/>
  <c r="E172" i="5"/>
  <c r="D172" i="5"/>
  <c r="C172" i="5"/>
  <c r="B172" i="5"/>
  <c r="A172" i="5"/>
  <c r="L171" i="5"/>
  <c r="K171" i="5"/>
  <c r="J171" i="5"/>
  <c r="I171" i="5"/>
  <c r="H171" i="5"/>
  <c r="G171" i="5"/>
  <c r="E171" i="5"/>
  <c r="D171" i="5"/>
  <c r="C171" i="5"/>
  <c r="B171" i="5"/>
  <c r="A171" i="5"/>
  <c r="L170" i="5"/>
  <c r="K170" i="5"/>
  <c r="J170" i="5"/>
  <c r="I170" i="5"/>
  <c r="H170" i="5"/>
  <c r="G170" i="5"/>
  <c r="E170" i="5"/>
  <c r="D170" i="5"/>
  <c r="C170" i="5"/>
  <c r="B170" i="5"/>
  <c r="A170" i="5"/>
  <c r="L169" i="5"/>
  <c r="K169" i="5"/>
  <c r="J169" i="5"/>
  <c r="I169" i="5"/>
  <c r="H169" i="5"/>
  <c r="G169" i="5"/>
  <c r="E169" i="5"/>
  <c r="D169" i="5"/>
  <c r="C169" i="5"/>
  <c r="B169" i="5"/>
  <c r="A169" i="5"/>
  <c r="L168" i="5"/>
  <c r="K168" i="5"/>
  <c r="J168" i="5"/>
  <c r="I168" i="5"/>
  <c r="H168" i="5"/>
  <c r="G168" i="5"/>
  <c r="E168" i="5"/>
  <c r="D168" i="5"/>
  <c r="C168" i="5"/>
  <c r="B168" i="5"/>
  <c r="A168" i="5"/>
  <c r="L167" i="5"/>
  <c r="K167" i="5"/>
  <c r="J167" i="5"/>
  <c r="I167" i="5"/>
  <c r="H167" i="5"/>
  <c r="G167" i="5"/>
  <c r="E167" i="5"/>
  <c r="D167" i="5"/>
  <c r="C167" i="5"/>
  <c r="B167" i="5"/>
  <c r="A167" i="5"/>
  <c r="L166" i="5"/>
  <c r="K166" i="5"/>
  <c r="J166" i="5"/>
  <c r="I166" i="5"/>
  <c r="H166" i="5"/>
  <c r="G166" i="5"/>
  <c r="E166" i="5"/>
  <c r="D166" i="5"/>
  <c r="C166" i="5"/>
  <c r="B166" i="5"/>
  <c r="A166" i="5"/>
  <c r="L165" i="5"/>
  <c r="K165" i="5"/>
  <c r="J165" i="5"/>
  <c r="I165" i="5"/>
  <c r="H165" i="5"/>
  <c r="G165" i="5"/>
  <c r="E165" i="5"/>
  <c r="D165" i="5"/>
  <c r="C165" i="5"/>
  <c r="B165" i="5"/>
  <c r="A165" i="5"/>
  <c r="L164" i="5"/>
  <c r="K164" i="5"/>
  <c r="J164" i="5"/>
  <c r="I164" i="5"/>
  <c r="H164" i="5"/>
  <c r="G164" i="5"/>
  <c r="E164" i="5"/>
  <c r="D164" i="5"/>
  <c r="C164" i="5"/>
  <c r="B164" i="5"/>
  <c r="A164" i="5"/>
  <c r="L163" i="5"/>
  <c r="K163" i="5"/>
  <c r="J163" i="5"/>
  <c r="I163" i="5"/>
  <c r="H163" i="5"/>
  <c r="G163" i="5"/>
  <c r="E163" i="5"/>
  <c r="D163" i="5"/>
  <c r="C163" i="5"/>
  <c r="B163" i="5"/>
  <c r="A163" i="5"/>
  <c r="L162" i="5"/>
  <c r="K162" i="5"/>
  <c r="J162" i="5"/>
  <c r="I162" i="5"/>
  <c r="H162" i="5"/>
  <c r="G162" i="5"/>
  <c r="E162" i="5"/>
  <c r="D162" i="5"/>
  <c r="C162" i="5"/>
  <c r="B162" i="5"/>
  <c r="A162" i="5"/>
  <c r="L161" i="5"/>
  <c r="K161" i="5"/>
  <c r="J161" i="5"/>
  <c r="I161" i="5"/>
  <c r="H161" i="5"/>
  <c r="G161" i="5"/>
  <c r="E161" i="5"/>
  <c r="D161" i="5"/>
  <c r="C161" i="5"/>
  <c r="B161" i="5"/>
  <c r="A161" i="5"/>
  <c r="L160" i="5"/>
  <c r="K160" i="5"/>
  <c r="J160" i="5"/>
  <c r="I160" i="5"/>
  <c r="H160" i="5"/>
  <c r="G160" i="5"/>
  <c r="E160" i="5"/>
  <c r="D160" i="5"/>
  <c r="C160" i="5"/>
  <c r="B160" i="5"/>
  <c r="A160" i="5"/>
  <c r="L159" i="5"/>
  <c r="K159" i="5"/>
  <c r="J159" i="5"/>
  <c r="I159" i="5"/>
  <c r="H159" i="5"/>
  <c r="G159" i="5"/>
  <c r="E159" i="5"/>
  <c r="D159" i="5"/>
  <c r="C159" i="5"/>
  <c r="B159" i="5"/>
  <c r="A159" i="5"/>
  <c r="L158" i="5"/>
  <c r="K158" i="5"/>
  <c r="J158" i="5"/>
  <c r="I158" i="5"/>
  <c r="H158" i="5"/>
  <c r="G158" i="5"/>
  <c r="E158" i="5"/>
  <c r="D158" i="5"/>
  <c r="C158" i="5"/>
  <c r="B158" i="5"/>
  <c r="A158" i="5"/>
  <c r="L157" i="5"/>
  <c r="K157" i="5"/>
  <c r="J157" i="5"/>
  <c r="I157" i="5"/>
  <c r="H157" i="5"/>
  <c r="G157" i="5"/>
  <c r="E157" i="5"/>
  <c r="D157" i="5"/>
  <c r="C157" i="5"/>
  <c r="B157" i="5"/>
  <c r="A157" i="5"/>
  <c r="L156" i="5"/>
  <c r="K156" i="5"/>
  <c r="J156" i="5"/>
  <c r="I156" i="5"/>
  <c r="H156" i="5"/>
  <c r="G156" i="5"/>
  <c r="E156" i="5"/>
  <c r="D156" i="5"/>
  <c r="C156" i="5"/>
  <c r="B156" i="5"/>
  <c r="A156" i="5"/>
  <c r="L155" i="5"/>
  <c r="K155" i="5"/>
  <c r="J155" i="5"/>
  <c r="I155" i="5"/>
  <c r="H155" i="5"/>
  <c r="G155" i="5"/>
  <c r="E155" i="5"/>
  <c r="D155" i="5"/>
  <c r="C155" i="5"/>
  <c r="B155" i="5"/>
  <c r="A155" i="5"/>
  <c r="L154" i="5"/>
  <c r="K154" i="5"/>
  <c r="J154" i="5"/>
  <c r="I154" i="5"/>
  <c r="H154" i="5"/>
  <c r="G154" i="5"/>
  <c r="E154" i="5"/>
  <c r="D154" i="5"/>
  <c r="C154" i="5"/>
  <c r="B154" i="5"/>
  <c r="A154" i="5"/>
  <c r="L153" i="5"/>
  <c r="K153" i="5"/>
  <c r="J153" i="5"/>
  <c r="I153" i="5"/>
  <c r="H153" i="5"/>
  <c r="G153" i="5"/>
  <c r="E153" i="5"/>
  <c r="D153" i="5"/>
  <c r="C153" i="5"/>
  <c r="B153" i="5"/>
  <c r="A153" i="5"/>
  <c r="L152" i="5"/>
  <c r="K152" i="5"/>
  <c r="J152" i="5"/>
  <c r="I152" i="5"/>
  <c r="H152" i="5"/>
  <c r="G152" i="5"/>
  <c r="E152" i="5"/>
  <c r="D152" i="5"/>
  <c r="C152" i="5"/>
  <c r="B152" i="5"/>
  <c r="A152" i="5"/>
  <c r="L151" i="5"/>
  <c r="K151" i="5"/>
  <c r="J151" i="5"/>
  <c r="I151" i="5"/>
  <c r="H151" i="5"/>
  <c r="G151" i="5"/>
  <c r="E151" i="5"/>
  <c r="D151" i="5"/>
  <c r="C151" i="5"/>
  <c r="B151" i="5"/>
  <c r="A151" i="5"/>
  <c r="L150" i="5"/>
  <c r="K150" i="5"/>
  <c r="J150" i="5"/>
  <c r="I150" i="5"/>
  <c r="H150" i="5"/>
  <c r="G150" i="5"/>
  <c r="E150" i="5"/>
  <c r="D150" i="5"/>
  <c r="C150" i="5"/>
  <c r="B150" i="5"/>
  <c r="A150" i="5"/>
  <c r="L149" i="5"/>
  <c r="K149" i="5"/>
  <c r="J149" i="5"/>
  <c r="I149" i="5"/>
  <c r="H149" i="5"/>
  <c r="G149" i="5"/>
  <c r="E149" i="5"/>
  <c r="D149" i="5"/>
  <c r="C149" i="5"/>
  <c r="B149" i="5"/>
  <c r="A149" i="5"/>
  <c r="L148" i="5"/>
  <c r="K148" i="5"/>
  <c r="J148" i="5"/>
  <c r="I148" i="5"/>
  <c r="H148" i="5"/>
  <c r="G148" i="5"/>
  <c r="E148" i="5"/>
  <c r="D148" i="5"/>
  <c r="C148" i="5"/>
  <c r="B148" i="5"/>
  <c r="A148" i="5"/>
  <c r="L147" i="5"/>
  <c r="K147" i="5"/>
  <c r="J147" i="5"/>
  <c r="I147" i="5"/>
  <c r="H147" i="5"/>
  <c r="G147" i="5"/>
  <c r="E147" i="5"/>
  <c r="D147" i="5"/>
  <c r="C147" i="5"/>
  <c r="B147" i="5"/>
  <c r="A147" i="5"/>
  <c r="L146" i="5"/>
  <c r="K146" i="5"/>
  <c r="J146" i="5"/>
  <c r="I146" i="5"/>
  <c r="H146" i="5"/>
  <c r="G146" i="5"/>
  <c r="E146" i="5"/>
  <c r="D146" i="5"/>
  <c r="C146" i="5"/>
  <c r="B146" i="5"/>
  <c r="A146" i="5"/>
  <c r="L145" i="5"/>
  <c r="K145" i="5"/>
  <c r="J145" i="5"/>
  <c r="I145" i="5"/>
  <c r="H145" i="5"/>
  <c r="G145" i="5"/>
  <c r="E145" i="5"/>
  <c r="D145" i="5"/>
  <c r="C145" i="5"/>
  <c r="B145" i="5"/>
  <c r="A145" i="5"/>
  <c r="L144" i="5"/>
  <c r="K144" i="5"/>
  <c r="J144" i="5"/>
  <c r="I144" i="5"/>
  <c r="H144" i="5"/>
  <c r="G144" i="5"/>
  <c r="E144" i="5"/>
  <c r="D144" i="5"/>
  <c r="C144" i="5"/>
  <c r="B144" i="5"/>
  <c r="A144" i="5"/>
  <c r="L143" i="5"/>
  <c r="K143" i="5"/>
  <c r="J143" i="5"/>
  <c r="I143" i="5"/>
  <c r="H143" i="5"/>
  <c r="G143" i="5"/>
  <c r="E143" i="5"/>
  <c r="D143" i="5"/>
  <c r="C143" i="5"/>
  <c r="B143" i="5"/>
  <c r="A143" i="5"/>
  <c r="L142" i="5"/>
  <c r="K142" i="5"/>
  <c r="J142" i="5"/>
  <c r="I142" i="5"/>
  <c r="H142" i="5"/>
  <c r="G142" i="5"/>
  <c r="E142" i="5"/>
  <c r="D142" i="5"/>
  <c r="C142" i="5"/>
  <c r="B142" i="5"/>
  <c r="A142" i="5"/>
  <c r="L141" i="5"/>
  <c r="K141" i="5"/>
  <c r="J141" i="5"/>
  <c r="I141" i="5"/>
  <c r="H141" i="5"/>
  <c r="G141" i="5"/>
  <c r="E141" i="5"/>
  <c r="D141" i="5"/>
  <c r="C141" i="5"/>
  <c r="B141" i="5"/>
  <c r="A141" i="5"/>
  <c r="L140" i="5"/>
  <c r="K140" i="5"/>
  <c r="J140" i="5"/>
  <c r="I140" i="5"/>
  <c r="H140" i="5"/>
  <c r="G140" i="5"/>
  <c r="E140" i="5"/>
  <c r="D140" i="5"/>
  <c r="C140" i="5"/>
  <c r="B140" i="5"/>
  <c r="A140" i="5"/>
  <c r="L139" i="5"/>
  <c r="K139" i="5"/>
  <c r="J139" i="5"/>
  <c r="I139" i="5"/>
  <c r="H139" i="5"/>
  <c r="G139" i="5"/>
  <c r="E139" i="5"/>
  <c r="D139" i="5"/>
  <c r="C139" i="5"/>
  <c r="B139" i="5"/>
  <c r="A139" i="5"/>
  <c r="L138" i="5"/>
  <c r="K138" i="5"/>
  <c r="J138" i="5"/>
  <c r="I138" i="5"/>
  <c r="H138" i="5"/>
  <c r="G138" i="5"/>
  <c r="E138" i="5"/>
  <c r="D138" i="5"/>
  <c r="C138" i="5"/>
  <c r="B138" i="5"/>
  <c r="A138" i="5"/>
  <c r="L137" i="5"/>
  <c r="K137" i="5"/>
  <c r="J137" i="5"/>
  <c r="I137" i="5"/>
  <c r="H137" i="5"/>
  <c r="G137" i="5"/>
  <c r="E137" i="5"/>
  <c r="D137" i="5"/>
  <c r="C137" i="5"/>
  <c r="B137" i="5"/>
  <c r="A137" i="5"/>
  <c r="L136" i="5"/>
  <c r="K136" i="5"/>
  <c r="J136" i="5"/>
  <c r="I136" i="5"/>
  <c r="H136" i="5"/>
  <c r="G136" i="5"/>
  <c r="E136" i="5"/>
  <c r="D136" i="5"/>
  <c r="C136" i="5"/>
  <c r="B136" i="5"/>
  <c r="A136" i="5"/>
  <c r="L135" i="5"/>
  <c r="K135" i="5"/>
  <c r="J135" i="5"/>
  <c r="I135" i="5"/>
  <c r="H135" i="5"/>
  <c r="G135" i="5"/>
  <c r="E135" i="5"/>
  <c r="D135" i="5"/>
  <c r="C135" i="5"/>
  <c r="B135" i="5"/>
  <c r="A135" i="5"/>
  <c r="L134" i="5"/>
  <c r="K134" i="5"/>
  <c r="J134" i="5"/>
  <c r="I134" i="5"/>
  <c r="H134" i="5"/>
  <c r="G134" i="5"/>
  <c r="E134" i="5"/>
  <c r="D134" i="5"/>
  <c r="C134" i="5"/>
  <c r="B134" i="5"/>
  <c r="A134" i="5"/>
  <c r="L133" i="5"/>
  <c r="K133" i="5"/>
  <c r="J133" i="5"/>
  <c r="I133" i="5"/>
  <c r="H133" i="5"/>
  <c r="G133" i="5"/>
  <c r="E133" i="5"/>
  <c r="D133" i="5"/>
  <c r="C133" i="5"/>
  <c r="B133" i="5"/>
  <c r="A133" i="5"/>
  <c r="L132" i="5"/>
  <c r="K132" i="5"/>
  <c r="J132" i="5"/>
  <c r="I132" i="5"/>
  <c r="H132" i="5"/>
  <c r="G132" i="5"/>
  <c r="E132" i="5"/>
  <c r="D132" i="5"/>
  <c r="C132" i="5"/>
  <c r="B132" i="5"/>
  <c r="A132" i="5"/>
  <c r="L131" i="5"/>
  <c r="K131" i="5"/>
  <c r="J131" i="5"/>
  <c r="I131" i="5"/>
  <c r="H131" i="5"/>
  <c r="G131" i="5"/>
  <c r="E131" i="5"/>
  <c r="D131" i="5"/>
  <c r="C131" i="5"/>
  <c r="B131" i="5"/>
  <c r="A131" i="5"/>
  <c r="L130" i="5"/>
  <c r="K130" i="5"/>
  <c r="J130" i="5"/>
  <c r="I130" i="5"/>
  <c r="H130" i="5"/>
  <c r="G130" i="5"/>
  <c r="E130" i="5"/>
  <c r="D130" i="5"/>
  <c r="C130" i="5"/>
  <c r="B130" i="5"/>
  <c r="A130" i="5"/>
  <c r="L129" i="5"/>
  <c r="K129" i="5"/>
  <c r="J129" i="5"/>
  <c r="I129" i="5"/>
  <c r="H129" i="5"/>
  <c r="G129" i="5"/>
  <c r="E129" i="5"/>
  <c r="D129" i="5"/>
  <c r="C129" i="5"/>
  <c r="B129" i="5"/>
  <c r="A129" i="5"/>
  <c r="L128" i="5"/>
  <c r="K128" i="5"/>
  <c r="J128" i="5"/>
  <c r="I128" i="5"/>
  <c r="H128" i="5"/>
  <c r="G128" i="5"/>
  <c r="E128" i="5"/>
  <c r="D128" i="5"/>
  <c r="C128" i="5"/>
  <c r="B128" i="5"/>
  <c r="A128" i="5"/>
  <c r="L127" i="5"/>
  <c r="K127" i="5"/>
  <c r="J127" i="5"/>
  <c r="I127" i="5"/>
  <c r="H127" i="5"/>
  <c r="G127" i="5"/>
  <c r="E127" i="5"/>
  <c r="D127" i="5"/>
  <c r="C127" i="5"/>
  <c r="B127" i="5"/>
  <c r="A127" i="5"/>
  <c r="L126" i="5"/>
  <c r="K126" i="5"/>
  <c r="J126" i="5"/>
  <c r="I126" i="5"/>
  <c r="H126" i="5"/>
  <c r="G126" i="5"/>
  <c r="E126" i="5"/>
  <c r="D126" i="5"/>
  <c r="C126" i="5"/>
  <c r="B126" i="5"/>
  <c r="A126" i="5"/>
  <c r="L125" i="5"/>
  <c r="K125" i="5"/>
  <c r="J125" i="5"/>
  <c r="I125" i="5"/>
  <c r="H125" i="5"/>
  <c r="G125" i="5"/>
  <c r="E125" i="5"/>
  <c r="D125" i="5"/>
  <c r="C125" i="5"/>
  <c r="B125" i="5"/>
  <c r="A125" i="5"/>
  <c r="L124" i="5"/>
  <c r="K124" i="5"/>
  <c r="J124" i="5"/>
  <c r="I124" i="5"/>
  <c r="H124" i="5"/>
  <c r="G124" i="5"/>
  <c r="E124" i="5"/>
  <c r="D124" i="5"/>
  <c r="C124" i="5"/>
  <c r="B124" i="5"/>
  <c r="A124" i="5"/>
  <c r="L123" i="5"/>
  <c r="K123" i="5"/>
  <c r="J123" i="5"/>
  <c r="I123" i="5"/>
  <c r="H123" i="5"/>
  <c r="G123" i="5"/>
  <c r="E123" i="5"/>
  <c r="D123" i="5"/>
  <c r="C123" i="5"/>
  <c r="B123" i="5"/>
  <c r="A123" i="5"/>
  <c r="L122" i="5"/>
  <c r="K122" i="5"/>
  <c r="J122" i="5"/>
  <c r="I122" i="5"/>
  <c r="H122" i="5"/>
  <c r="G122" i="5"/>
  <c r="E122" i="5"/>
  <c r="D122" i="5"/>
  <c r="C122" i="5"/>
  <c r="B122" i="5"/>
  <c r="A122" i="5"/>
  <c r="L121" i="5"/>
  <c r="K121" i="5"/>
  <c r="J121" i="5"/>
  <c r="I121" i="5"/>
  <c r="H121" i="5"/>
  <c r="G121" i="5"/>
  <c r="E121" i="5"/>
  <c r="D121" i="5"/>
  <c r="C121" i="5"/>
  <c r="B121" i="5"/>
  <c r="A121" i="5"/>
  <c r="L120" i="5"/>
  <c r="K120" i="5"/>
  <c r="J120" i="5"/>
  <c r="I120" i="5"/>
  <c r="H120" i="5"/>
  <c r="G120" i="5"/>
  <c r="E120" i="5"/>
  <c r="D120" i="5"/>
  <c r="C120" i="5"/>
  <c r="B120" i="5"/>
  <c r="A120" i="5"/>
  <c r="L119" i="5"/>
  <c r="K119" i="5"/>
  <c r="J119" i="5"/>
  <c r="I119" i="5"/>
  <c r="H119" i="5"/>
  <c r="G119" i="5"/>
  <c r="E119" i="5"/>
  <c r="D119" i="5"/>
  <c r="C119" i="5"/>
  <c r="B119" i="5"/>
  <c r="A119" i="5"/>
  <c r="L118" i="5"/>
  <c r="K118" i="5"/>
  <c r="J118" i="5"/>
  <c r="I118" i="5"/>
  <c r="H118" i="5"/>
  <c r="G118" i="5"/>
  <c r="E118" i="5"/>
  <c r="D118" i="5"/>
  <c r="C118" i="5"/>
  <c r="B118" i="5"/>
  <c r="A118" i="5"/>
  <c r="L117" i="5"/>
  <c r="K117" i="5"/>
  <c r="J117" i="5"/>
  <c r="I117" i="5"/>
  <c r="H117" i="5"/>
  <c r="G117" i="5"/>
  <c r="E117" i="5"/>
  <c r="D117" i="5"/>
  <c r="C117" i="5"/>
  <c r="B117" i="5"/>
  <c r="A117" i="5"/>
  <c r="L116" i="5"/>
  <c r="K116" i="5"/>
  <c r="J116" i="5"/>
  <c r="I116" i="5"/>
  <c r="H116" i="5"/>
  <c r="G116" i="5"/>
  <c r="E116" i="5"/>
  <c r="D116" i="5"/>
  <c r="C116" i="5"/>
  <c r="B116" i="5"/>
  <c r="A116" i="5"/>
  <c r="L115" i="5"/>
  <c r="K115" i="5"/>
  <c r="J115" i="5"/>
  <c r="I115" i="5"/>
  <c r="H115" i="5"/>
  <c r="G115" i="5"/>
  <c r="E115" i="5"/>
  <c r="D115" i="5"/>
  <c r="C115" i="5"/>
  <c r="B115" i="5"/>
  <c r="A115" i="5"/>
  <c r="L114" i="5"/>
  <c r="K114" i="5"/>
  <c r="J114" i="5"/>
  <c r="I114" i="5"/>
  <c r="H114" i="5"/>
  <c r="G114" i="5"/>
  <c r="E114" i="5"/>
  <c r="D114" i="5"/>
  <c r="C114" i="5"/>
  <c r="B114" i="5"/>
  <c r="A114" i="5"/>
  <c r="L113" i="5"/>
  <c r="K113" i="5"/>
  <c r="J113" i="5"/>
  <c r="I113" i="5"/>
  <c r="H113" i="5"/>
  <c r="G113" i="5"/>
  <c r="E113" i="5"/>
  <c r="D113" i="5"/>
  <c r="C113" i="5"/>
  <c r="B113" i="5"/>
  <c r="A113" i="5"/>
  <c r="L112" i="5"/>
  <c r="K112" i="5"/>
  <c r="J112" i="5"/>
  <c r="I112" i="5"/>
  <c r="H112" i="5"/>
  <c r="G112" i="5"/>
  <c r="E112" i="5"/>
  <c r="D112" i="5"/>
  <c r="C112" i="5"/>
  <c r="B112" i="5"/>
  <c r="A112" i="5"/>
  <c r="L111" i="5"/>
  <c r="K111" i="5"/>
  <c r="J111" i="5"/>
  <c r="I111" i="5"/>
  <c r="H111" i="5"/>
  <c r="G111" i="5"/>
  <c r="E111" i="5"/>
  <c r="D111" i="5"/>
  <c r="C111" i="5"/>
  <c r="B111" i="5"/>
  <c r="A111" i="5"/>
  <c r="L110" i="5"/>
  <c r="K110" i="5"/>
  <c r="J110" i="5"/>
  <c r="I110" i="5"/>
  <c r="H110" i="5"/>
  <c r="G110" i="5"/>
  <c r="E110" i="5"/>
  <c r="D110" i="5"/>
  <c r="C110" i="5"/>
  <c r="B110" i="5"/>
  <c r="A110" i="5"/>
  <c r="L109" i="5"/>
  <c r="K109" i="5"/>
  <c r="J109" i="5"/>
  <c r="I109" i="5"/>
  <c r="H109" i="5"/>
  <c r="G109" i="5"/>
  <c r="E109" i="5"/>
  <c r="D109" i="5"/>
  <c r="C109" i="5"/>
  <c r="B109" i="5"/>
  <c r="A109" i="5"/>
  <c r="L108" i="5"/>
  <c r="K108" i="5"/>
  <c r="J108" i="5"/>
  <c r="I108" i="5"/>
  <c r="H108" i="5"/>
  <c r="G108" i="5"/>
  <c r="E108" i="5"/>
  <c r="D108" i="5"/>
  <c r="C108" i="5"/>
  <c r="B108" i="5"/>
  <c r="A108" i="5"/>
  <c r="L107" i="5"/>
  <c r="K107" i="5"/>
  <c r="J107" i="5"/>
  <c r="I107" i="5"/>
  <c r="H107" i="5"/>
  <c r="G107" i="5"/>
  <c r="E107" i="5"/>
  <c r="D107" i="5"/>
  <c r="C107" i="5"/>
  <c r="B107" i="5"/>
  <c r="A107" i="5"/>
  <c r="L106" i="5"/>
  <c r="K106" i="5"/>
  <c r="J106" i="5"/>
  <c r="I106" i="5"/>
  <c r="H106" i="5"/>
  <c r="G106" i="5"/>
  <c r="E106" i="5"/>
  <c r="D106" i="5"/>
  <c r="C106" i="5"/>
  <c r="B106" i="5"/>
  <c r="A106" i="5"/>
  <c r="L105" i="5"/>
  <c r="K105" i="5"/>
  <c r="J105" i="5"/>
  <c r="I105" i="5"/>
  <c r="H105" i="5"/>
  <c r="G105" i="5"/>
  <c r="E105" i="5"/>
  <c r="D105" i="5"/>
  <c r="C105" i="5"/>
  <c r="B105" i="5"/>
  <c r="A105" i="5"/>
  <c r="L104" i="5"/>
  <c r="K104" i="5"/>
  <c r="J104" i="5"/>
  <c r="I104" i="5"/>
  <c r="H104" i="5"/>
  <c r="G104" i="5"/>
  <c r="E104" i="5"/>
  <c r="D104" i="5"/>
  <c r="C104" i="5"/>
  <c r="B104" i="5"/>
  <c r="A104" i="5"/>
  <c r="L103" i="5"/>
  <c r="K103" i="5"/>
  <c r="J103" i="5"/>
  <c r="I103" i="5"/>
  <c r="H103" i="5"/>
  <c r="G103" i="5"/>
  <c r="E103" i="5"/>
  <c r="D103" i="5"/>
  <c r="C103" i="5"/>
  <c r="B103" i="5"/>
  <c r="A103" i="5"/>
  <c r="L102" i="5"/>
  <c r="K102" i="5"/>
  <c r="J102" i="5"/>
  <c r="I102" i="5"/>
  <c r="H102" i="5"/>
  <c r="G102" i="5"/>
  <c r="E102" i="5"/>
  <c r="D102" i="5"/>
  <c r="C102" i="5"/>
  <c r="B102" i="5"/>
  <c r="A102" i="5"/>
  <c r="L101" i="5"/>
  <c r="K101" i="5"/>
  <c r="J101" i="5"/>
  <c r="I101" i="5"/>
  <c r="H101" i="5"/>
  <c r="G101" i="5"/>
  <c r="E101" i="5"/>
  <c r="D101" i="5"/>
  <c r="C101" i="5"/>
  <c r="B101" i="5"/>
  <c r="A101" i="5"/>
  <c r="L100" i="5"/>
  <c r="K100" i="5"/>
  <c r="J100" i="5"/>
  <c r="I100" i="5"/>
  <c r="H100" i="5"/>
  <c r="G100" i="5"/>
  <c r="E100" i="5"/>
  <c r="D100" i="5"/>
  <c r="C100" i="5"/>
  <c r="B100" i="5"/>
  <c r="A100" i="5"/>
  <c r="L99" i="5"/>
  <c r="K99" i="5"/>
  <c r="J99" i="5"/>
  <c r="I99" i="5"/>
  <c r="H99" i="5"/>
  <c r="G99" i="5"/>
  <c r="E99" i="5"/>
  <c r="D99" i="5"/>
  <c r="C99" i="5"/>
  <c r="B99" i="5"/>
  <c r="A99" i="5"/>
  <c r="L98" i="5"/>
  <c r="K98" i="5"/>
  <c r="J98" i="5"/>
  <c r="I98" i="5"/>
  <c r="H98" i="5"/>
  <c r="G98" i="5"/>
  <c r="E98" i="5"/>
  <c r="D98" i="5"/>
  <c r="C98" i="5"/>
  <c r="B98" i="5"/>
  <c r="A98" i="5"/>
  <c r="L97" i="5"/>
  <c r="K97" i="5"/>
  <c r="J97" i="5"/>
  <c r="I97" i="5"/>
  <c r="H97" i="5"/>
  <c r="G97" i="5"/>
  <c r="E97" i="5"/>
  <c r="D97" i="5"/>
  <c r="C97" i="5"/>
  <c r="B97" i="5"/>
  <c r="A97" i="5"/>
  <c r="L96" i="5"/>
  <c r="K96" i="5"/>
  <c r="J96" i="5"/>
  <c r="I96" i="5"/>
  <c r="H96" i="5"/>
  <c r="G96" i="5"/>
  <c r="E96" i="5"/>
  <c r="D96" i="5"/>
  <c r="C96" i="5"/>
  <c r="B96" i="5"/>
  <c r="A96" i="5"/>
  <c r="L95" i="5"/>
  <c r="K95" i="5"/>
  <c r="J95" i="5"/>
  <c r="I95" i="5"/>
  <c r="H95" i="5"/>
  <c r="G95" i="5"/>
  <c r="E95" i="5"/>
  <c r="D95" i="5"/>
  <c r="C95" i="5"/>
  <c r="B95" i="5"/>
  <c r="A95" i="5"/>
  <c r="L94" i="5"/>
  <c r="K94" i="5"/>
  <c r="J94" i="5"/>
  <c r="I94" i="5"/>
  <c r="H94" i="5"/>
  <c r="G94" i="5"/>
  <c r="E94" i="5"/>
  <c r="D94" i="5"/>
  <c r="C94" i="5"/>
  <c r="B94" i="5"/>
  <c r="A94" i="5"/>
  <c r="L93" i="5"/>
  <c r="K93" i="5"/>
  <c r="J93" i="5"/>
  <c r="I93" i="5"/>
  <c r="H93" i="5"/>
  <c r="G93" i="5"/>
  <c r="E93" i="5"/>
  <c r="D93" i="5"/>
  <c r="C93" i="5"/>
  <c r="B93" i="5"/>
  <c r="A93" i="5"/>
  <c r="L92" i="5"/>
  <c r="K92" i="5"/>
  <c r="J92" i="5"/>
  <c r="I92" i="5"/>
  <c r="H92" i="5"/>
  <c r="G92" i="5"/>
  <c r="E92" i="5"/>
  <c r="D92" i="5"/>
  <c r="C92" i="5"/>
  <c r="B92" i="5"/>
  <c r="A92" i="5"/>
  <c r="L91" i="5"/>
  <c r="K91" i="5"/>
  <c r="J91" i="5"/>
  <c r="I91" i="5"/>
  <c r="H91" i="5"/>
  <c r="G91" i="5"/>
  <c r="E91" i="5"/>
  <c r="D91" i="5"/>
  <c r="C91" i="5"/>
  <c r="B91" i="5"/>
  <c r="A91" i="5"/>
  <c r="L90" i="5"/>
  <c r="K90" i="5"/>
  <c r="J90" i="5"/>
  <c r="I90" i="5"/>
  <c r="H90" i="5"/>
  <c r="G90" i="5"/>
  <c r="E90" i="5"/>
  <c r="D90" i="5"/>
  <c r="C90" i="5"/>
  <c r="B90" i="5"/>
  <c r="A90" i="5"/>
  <c r="L89" i="5"/>
  <c r="K89" i="5"/>
  <c r="J89" i="5"/>
  <c r="I89" i="5"/>
  <c r="H89" i="5"/>
  <c r="G89" i="5"/>
  <c r="E89" i="5"/>
  <c r="D89" i="5"/>
  <c r="C89" i="5"/>
  <c r="B89" i="5"/>
  <c r="A89" i="5"/>
  <c r="L88" i="5"/>
  <c r="K88" i="5"/>
  <c r="J88" i="5"/>
  <c r="I88" i="5"/>
  <c r="H88" i="5"/>
  <c r="G88" i="5"/>
  <c r="E88" i="5"/>
  <c r="D88" i="5"/>
  <c r="C88" i="5"/>
  <c r="B88" i="5"/>
  <c r="A88" i="5"/>
  <c r="L87" i="5"/>
  <c r="K87" i="5"/>
  <c r="J87" i="5"/>
  <c r="I87" i="5"/>
  <c r="H87" i="5"/>
  <c r="G87" i="5"/>
  <c r="E87" i="5"/>
  <c r="D87" i="5"/>
  <c r="C87" i="5"/>
  <c r="B87" i="5"/>
  <c r="A87" i="5"/>
  <c r="L86" i="5"/>
  <c r="K86" i="5"/>
  <c r="J86" i="5"/>
  <c r="I86" i="5"/>
  <c r="H86" i="5"/>
  <c r="G86" i="5"/>
  <c r="E86" i="5"/>
  <c r="D86" i="5"/>
  <c r="C86" i="5"/>
  <c r="B86" i="5"/>
  <c r="A86" i="5"/>
  <c r="L85" i="5"/>
  <c r="K85" i="5"/>
  <c r="J85" i="5"/>
  <c r="I85" i="5"/>
  <c r="H85" i="5"/>
  <c r="G85" i="5"/>
  <c r="E85" i="5"/>
  <c r="D85" i="5"/>
  <c r="C85" i="5"/>
  <c r="B85" i="5"/>
  <c r="A85" i="5"/>
  <c r="L84" i="5"/>
  <c r="K84" i="5"/>
  <c r="J84" i="5"/>
  <c r="I84" i="5"/>
  <c r="H84" i="5"/>
  <c r="G84" i="5"/>
  <c r="E84" i="5"/>
  <c r="D84" i="5"/>
  <c r="C84" i="5"/>
  <c r="B84" i="5"/>
  <c r="A84" i="5"/>
  <c r="L83" i="5"/>
  <c r="K83" i="5"/>
  <c r="J83" i="5"/>
  <c r="I83" i="5"/>
  <c r="H83" i="5"/>
  <c r="G83" i="5"/>
  <c r="E83" i="5"/>
  <c r="D83" i="5"/>
  <c r="C83" i="5"/>
  <c r="B83" i="5"/>
  <c r="A83" i="5"/>
  <c r="L82" i="5"/>
  <c r="K82" i="5"/>
  <c r="J82" i="5"/>
  <c r="I82" i="5"/>
  <c r="H82" i="5"/>
  <c r="G82" i="5"/>
  <c r="E82" i="5"/>
  <c r="D82" i="5"/>
  <c r="C82" i="5"/>
  <c r="B82" i="5"/>
  <c r="A82" i="5"/>
  <c r="L81" i="5"/>
  <c r="K81" i="5"/>
  <c r="J81" i="5"/>
  <c r="I81" i="5"/>
  <c r="H81" i="5"/>
  <c r="G81" i="5"/>
  <c r="E81" i="5"/>
  <c r="D81" i="5"/>
  <c r="C81" i="5"/>
  <c r="B81" i="5"/>
  <c r="A81" i="5"/>
  <c r="L80" i="5"/>
  <c r="K80" i="5"/>
  <c r="J80" i="5"/>
  <c r="I80" i="5"/>
  <c r="H80" i="5"/>
  <c r="G80" i="5"/>
  <c r="E80" i="5"/>
  <c r="D80" i="5"/>
  <c r="C80" i="5"/>
  <c r="B80" i="5"/>
  <c r="A80" i="5"/>
  <c r="L79" i="5"/>
  <c r="K79" i="5"/>
  <c r="J79" i="5"/>
  <c r="I79" i="5"/>
  <c r="H79" i="5"/>
  <c r="G79" i="5"/>
  <c r="E79" i="5"/>
  <c r="D79" i="5"/>
  <c r="C79" i="5"/>
  <c r="B79" i="5"/>
  <c r="A79" i="5"/>
  <c r="L78" i="5"/>
  <c r="K78" i="5"/>
  <c r="J78" i="5"/>
  <c r="I78" i="5"/>
  <c r="H78" i="5"/>
  <c r="G78" i="5"/>
  <c r="E78" i="5"/>
  <c r="D78" i="5"/>
  <c r="C78" i="5"/>
  <c r="B78" i="5"/>
  <c r="A78" i="5"/>
  <c r="L77" i="5"/>
  <c r="K77" i="5"/>
  <c r="J77" i="5"/>
  <c r="I77" i="5"/>
  <c r="H77" i="5"/>
  <c r="G77" i="5"/>
  <c r="E77" i="5"/>
  <c r="D77" i="5"/>
  <c r="C77" i="5"/>
  <c r="B77" i="5"/>
  <c r="A77" i="5"/>
  <c r="L76" i="5"/>
  <c r="K76" i="5"/>
  <c r="J76" i="5"/>
  <c r="I76" i="5"/>
  <c r="H76" i="5"/>
  <c r="G76" i="5"/>
  <c r="E76" i="5"/>
  <c r="D76" i="5"/>
  <c r="C76" i="5"/>
  <c r="B76" i="5"/>
  <c r="A76" i="5"/>
  <c r="L75" i="5"/>
  <c r="K75" i="5"/>
  <c r="J75" i="5"/>
  <c r="I75" i="5"/>
  <c r="H75" i="5"/>
  <c r="G75" i="5"/>
  <c r="E75" i="5"/>
  <c r="D75" i="5"/>
  <c r="C75" i="5"/>
  <c r="B75" i="5"/>
  <c r="A75" i="5"/>
  <c r="B74" i="5"/>
  <c r="A74" i="5"/>
  <c r="B73" i="5"/>
  <c r="A73" i="5"/>
  <c r="B72" i="5"/>
  <c r="A72" i="5"/>
  <c r="B71" i="5"/>
  <c r="A71" i="5"/>
  <c r="B70" i="5"/>
  <c r="A70" i="5"/>
  <c r="B69" i="5"/>
  <c r="A69" i="5"/>
  <c r="B68" i="5"/>
  <c r="A68" i="5"/>
  <c r="L67" i="5"/>
  <c r="K67" i="5"/>
  <c r="J67" i="5"/>
  <c r="I67" i="5"/>
  <c r="H67" i="5"/>
  <c r="G67" i="5"/>
  <c r="E67" i="5"/>
  <c r="D67" i="5"/>
  <c r="C67" i="5"/>
  <c r="B67" i="5"/>
  <c r="A67" i="5"/>
  <c r="B66" i="5"/>
  <c r="A66" i="5"/>
  <c r="B65" i="5"/>
  <c r="A65" i="5"/>
  <c r="B64" i="5"/>
  <c r="A64" i="5"/>
  <c r="B63" i="5"/>
  <c r="A63" i="5"/>
  <c r="B62" i="5"/>
  <c r="A62" i="5"/>
  <c r="L61" i="5"/>
  <c r="K61" i="5"/>
  <c r="J61" i="5"/>
  <c r="I61" i="5"/>
  <c r="H61" i="5"/>
  <c r="G61" i="5"/>
  <c r="E61" i="5"/>
  <c r="D61" i="5"/>
  <c r="C61" i="5"/>
  <c r="B61" i="5"/>
  <c r="A61" i="5"/>
  <c r="L60" i="5"/>
  <c r="K60" i="5"/>
  <c r="J60" i="5"/>
  <c r="I60" i="5"/>
  <c r="H60" i="5"/>
  <c r="G60" i="5"/>
  <c r="E60" i="5"/>
  <c r="D60" i="5"/>
  <c r="C60" i="5"/>
  <c r="B60" i="5"/>
  <c r="A60" i="5"/>
  <c r="L59" i="5"/>
  <c r="K59" i="5"/>
  <c r="J59" i="5"/>
  <c r="I59" i="5"/>
  <c r="H59" i="5"/>
  <c r="G59" i="5"/>
  <c r="E59" i="5"/>
  <c r="D59" i="5"/>
  <c r="C59" i="5"/>
  <c r="B59" i="5"/>
  <c r="A59" i="5"/>
  <c r="L58" i="5"/>
  <c r="K58" i="5"/>
  <c r="J58" i="5"/>
  <c r="I58" i="5"/>
  <c r="H58" i="5"/>
  <c r="G58" i="5"/>
  <c r="E58" i="5"/>
  <c r="D58" i="5"/>
  <c r="C58" i="5"/>
  <c r="B58" i="5"/>
  <c r="A58" i="5"/>
  <c r="B57" i="5"/>
  <c r="A57" i="5"/>
  <c r="B56" i="5"/>
  <c r="A56" i="5"/>
  <c r="B55" i="5"/>
  <c r="A55" i="5"/>
  <c r="B54" i="5"/>
  <c r="A54" i="5"/>
  <c r="B53" i="5"/>
  <c r="A53" i="5"/>
  <c r="B52" i="5"/>
  <c r="A52" i="5"/>
  <c r="B51" i="5"/>
  <c r="A51" i="5"/>
  <c r="B50" i="5"/>
  <c r="A50" i="5"/>
  <c r="B49" i="5"/>
  <c r="A49" i="5"/>
  <c r="B48" i="5"/>
  <c r="A48" i="5"/>
  <c r="B47" i="5"/>
  <c r="A47" i="5"/>
  <c r="L46" i="5"/>
  <c r="K46" i="5"/>
  <c r="J46" i="5"/>
  <c r="I46" i="5"/>
  <c r="H46" i="5"/>
  <c r="G46" i="5"/>
  <c r="E46" i="5"/>
  <c r="D46" i="5"/>
  <c r="C46" i="5"/>
  <c r="B46" i="5"/>
  <c r="A46" i="5"/>
  <c r="L45" i="5"/>
  <c r="K45" i="5"/>
  <c r="J45" i="5"/>
  <c r="I45" i="5"/>
  <c r="H45" i="5"/>
  <c r="G45" i="5"/>
  <c r="E45" i="5"/>
  <c r="D45" i="5"/>
  <c r="C45" i="5"/>
  <c r="B45" i="5"/>
  <c r="A45" i="5"/>
  <c r="L44" i="5"/>
  <c r="K44" i="5"/>
  <c r="J44" i="5"/>
  <c r="I44" i="5"/>
  <c r="H44" i="5"/>
  <c r="G44" i="5"/>
  <c r="E44" i="5"/>
  <c r="D44" i="5"/>
  <c r="C44" i="5"/>
  <c r="B44" i="5"/>
  <c r="A44" i="5"/>
  <c r="L43" i="5"/>
  <c r="K43" i="5"/>
  <c r="J43" i="5"/>
  <c r="I43" i="5"/>
  <c r="H43" i="5"/>
  <c r="G43" i="5"/>
  <c r="E43" i="5"/>
  <c r="D43" i="5"/>
  <c r="C43" i="5"/>
  <c r="B43" i="5"/>
  <c r="A43" i="5"/>
  <c r="L42" i="5"/>
  <c r="K42" i="5"/>
  <c r="J42" i="5"/>
  <c r="I42" i="5"/>
  <c r="H42" i="5"/>
  <c r="G42" i="5"/>
  <c r="E42" i="5"/>
  <c r="D42" i="5"/>
  <c r="C42" i="5"/>
  <c r="B42" i="5"/>
  <c r="A42" i="5"/>
  <c r="L41" i="5"/>
  <c r="K41" i="5"/>
  <c r="J41" i="5"/>
  <c r="I41" i="5"/>
  <c r="H41" i="5"/>
  <c r="G41" i="5"/>
  <c r="E41" i="5"/>
  <c r="D41" i="5"/>
  <c r="C41" i="5"/>
  <c r="B41" i="5"/>
  <c r="A41" i="5"/>
  <c r="L40" i="5"/>
  <c r="K40" i="5"/>
  <c r="J40" i="5"/>
  <c r="I40" i="5"/>
  <c r="H40" i="5"/>
  <c r="G40" i="5"/>
  <c r="E40" i="5"/>
  <c r="D40" i="5"/>
  <c r="C40" i="5"/>
  <c r="B40" i="5"/>
  <c r="A40" i="5"/>
  <c r="L39" i="5"/>
  <c r="K39" i="5"/>
  <c r="J39" i="5"/>
  <c r="I39" i="5"/>
  <c r="H39" i="5"/>
  <c r="G39" i="5"/>
  <c r="E39" i="5"/>
  <c r="D39" i="5"/>
  <c r="C39" i="5"/>
  <c r="B39" i="5"/>
  <c r="A39" i="5"/>
  <c r="L38" i="5"/>
  <c r="K38" i="5"/>
  <c r="J38" i="5"/>
  <c r="I38" i="5"/>
  <c r="H38" i="5"/>
  <c r="G38" i="5"/>
  <c r="E38" i="5"/>
  <c r="D38" i="5"/>
  <c r="C38" i="5"/>
  <c r="B38" i="5"/>
  <c r="A38" i="5"/>
  <c r="L37" i="5"/>
  <c r="K37" i="5"/>
  <c r="J37" i="5"/>
  <c r="I37" i="5"/>
  <c r="H37" i="5"/>
  <c r="G37" i="5"/>
  <c r="E37" i="5"/>
  <c r="D37" i="5"/>
  <c r="C37" i="5"/>
  <c r="B37" i="5"/>
  <c r="A37" i="5"/>
  <c r="L36" i="5"/>
  <c r="K36" i="5"/>
  <c r="J36" i="5"/>
  <c r="I36" i="5"/>
  <c r="H36" i="5"/>
  <c r="G36" i="5"/>
  <c r="E36" i="5"/>
  <c r="D36" i="5"/>
  <c r="C36" i="5"/>
  <c r="B36" i="5"/>
  <c r="A36" i="5"/>
  <c r="L35" i="5"/>
  <c r="K35" i="5"/>
  <c r="J35" i="5"/>
  <c r="I35" i="5"/>
  <c r="H35" i="5"/>
  <c r="G35" i="5"/>
  <c r="E35" i="5"/>
  <c r="D35" i="5"/>
  <c r="C35" i="5"/>
  <c r="B35" i="5"/>
  <c r="A35" i="5"/>
  <c r="L34" i="5"/>
  <c r="K34" i="5"/>
  <c r="J34" i="5"/>
  <c r="I34" i="5"/>
  <c r="H34" i="5"/>
  <c r="G34" i="5"/>
  <c r="E34" i="5"/>
  <c r="D34" i="5"/>
  <c r="C34" i="5"/>
  <c r="B34" i="5"/>
  <c r="A34" i="5"/>
  <c r="L33" i="5"/>
  <c r="K33" i="5"/>
  <c r="J33" i="5"/>
  <c r="I33" i="5"/>
  <c r="H33" i="5"/>
  <c r="G33" i="5"/>
  <c r="E33" i="5"/>
  <c r="D33" i="5"/>
  <c r="C33" i="5"/>
  <c r="B33" i="5"/>
  <c r="A33" i="5"/>
  <c r="L32" i="5"/>
  <c r="K32" i="5"/>
  <c r="J32" i="5"/>
  <c r="I32" i="5"/>
  <c r="H32" i="5"/>
  <c r="G32" i="5"/>
  <c r="E32" i="5"/>
  <c r="D32" i="5"/>
  <c r="C32" i="5"/>
  <c r="B32" i="5"/>
  <c r="A32" i="5"/>
  <c r="L31" i="5"/>
  <c r="K31" i="5"/>
  <c r="J31" i="5"/>
  <c r="I31" i="5"/>
  <c r="H31" i="5"/>
  <c r="G31" i="5"/>
  <c r="E31" i="5"/>
  <c r="D31" i="5"/>
  <c r="C31" i="5"/>
  <c r="B31" i="5"/>
  <c r="A31" i="5"/>
  <c r="L30" i="5"/>
  <c r="K30" i="5"/>
  <c r="J30" i="5"/>
  <c r="I30" i="5"/>
  <c r="H30" i="5"/>
  <c r="G30" i="5"/>
  <c r="E30" i="5"/>
  <c r="D30" i="5"/>
  <c r="C30" i="5"/>
  <c r="B30" i="5"/>
  <c r="A30" i="5"/>
  <c r="L29" i="5"/>
  <c r="K29" i="5"/>
  <c r="J29" i="5"/>
  <c r="I29" i="5"/>
  <c r="H29" i="5"/>
  <c r="G29" i="5"/>
  <c r="E29" i="5"/>
  <c r="D29" i="5"/>
  <c r="C29" i="5"/>
  <c r="B29" i="5"/>
  <c r="A29" i="5"/>
  <c r="L28" i="5"/>
  <c r="K28" i="5"/>
  <c r="J28" i="5"/>
  <c r="I28" i="5"/>
  <c r="H28" i="5"/>
  <c r="G28" i="5"/>
  <c r="E28" i="5"/>
  <c r="D28" i="5"/>
  <c r="C28" i="5"/>
  <c r="B28" i="5"/>
  <c r="A28" i="5"/>
  <c r="L27" i="5"/>
  <c r="K27" i="5"/>
  <c r="J27" i="5"/>
  <c r="I27" i="5"/>
  <c r="H27" i="5"/>
  <c r="G27" i="5"/>
  <c r="E27" i="5"/>
  <c r="D27" i="5"/>
  <c r="C27" i="5"/>
  <c r="B27" i="5"/>
  <c r="A27" i="5"/>
  <c r="L26" i="5"/>
  <c r="K26" i="5"/>
  <c r="J26" i="5"/>
  <c r="I26" i="5"/>
  <c r="H26" i="5"/>
  <c r="G26" i="5"/>
  <c r="E26" i="5"/>
  <c r="D26" i="5"/>
  <c r="C26" i="5"/>
  <c r="B26" i="5"/>
  <c r="A26" i="5"/>
  <c r="L25" i="5"/>
  <c r="K25" i="5"/>
  <c r="J25" i="5"/>
  <c r="I25" i="5"/>
  <c r="H25" i="5"/>
  <c r="G25" i="5"/>
  <c r="E25" i="5"/>
  <c r="D25" i="5"/>
  <c r="C25" i="5"/>
  <c r="B25" i="5"/>
  <c r="A25" i="5"/>
  <c r="L24" i="5"/>
  <c r="K24" i="5"/>
  <c r="J24" i="5"/>
  <c r="I24" i="5"/>
  <c r="H24" i="5"/>
  <c r="G24" i="5"/>
  <c r="E24" i="5"/>
  <c r="D24" i="5"/>
  <c r="C24" i="5"/>
  <c r="B24" i="5"/>
  <c r="A24" i="5"/>
  <c r="L23" i="5"/>
  <c r="K23" i="5"/>
  <c r="J23" i="5"/>
  <c r="I23" i="5"/>
  <c r="H23" i="5"/>
  <c r="G23" i="5"/>
  <c r="E23" i="5"/>
  <c r="D23" i="5"/>
  <c r="C23" i="5"/>
  <c r="B23" i="5"/>
  <c r="A23" i="5"/>
  <c r="L22" i="5"/>
  <c r="K22" i="5"/>
  <c r="J22" i="5"/>
  <c r="I22" i="5"/>
  <c r="H22" i="5"/>
  <c r="G22" i="5"/>
  <c r="E22" i="5"/>
  <c r="D22" i="5"/>
  <c r="C22" i="5"/>
  <c r="B22" i="5"/>
  <c r="A22" i="5"/>
  <c r="L21" i="5"/>
  <c r="K21" i="5"/>
  <c r="J21" i="5"/>
  <c r="I21" i="5"/>
  <c r="H21" i="5"/>
  <c r="G21" i="5"/>
  <c r="E21" i="5"/>
  <c r="D21" i="5"/>
  <c r="C21" i="5"/>
  <c r="B21" i="5"/>
  <c r="A21" i="5"/>
  <c r="L20" i="5"/>
  <c r="K20" i="5"/>
  <c r="J20" i="5"/>
  <c r="I20" i="5"/>
  <c r="H20" i="5"/>
  <c r="G20" i="5"/>
  <c r="E20" i="5"/>
  <c r="D20" i="5"/>
  <c r="C20" i="5"/>
  <c r="B20" i="5"/>
  <c r="A20" i="5"/>
  <c r="L19" i="5"/>
  <c r="K19" i="5"/>
  <c r="J19" i="5"/>
  <c r="I19" i="5"/>
  <c r="H19" i="5"/>
  <c r="G19" i="5"/>
  <c r="E19" i="5"/>
  <c r="D19" i="5"/>
  <c r="C19" i="5"/>
  <c r="B19" i="5"/>
  <c r="A19" i="5"/>
  <c r="L18" i="5"/>
  <c r="K18" i="5"/>
  <c r="J18" i="5"/>
  <c r="I18" i="5"/>
  <c r="H18" i="5"/>
  <c r="G18" i="5"/>
  <c r="E18" i="5"/>
  <c r="D18" i="5"/>
  <c r="C18" i="5"/>
  <c r="B18" i="5"/>
  <c r="A18" i="5"/>
  <c r="L17" i="5"/>
  <c r="K17" i="5"/>
  <c r="J17" i="5"/>
  <c r="I17" i="5"/>
  <c r="H17" i="5"/>
  <c r="G17" i="5"/>
  <c r="E17" i="5"/>
  <c r="D17" i="5"/>
  <c r="C17" i="5"/>
  <c r="B17" i="5"/>
  <c r="A17" i="5"/>
  <c r="L16" i="5"/>
  <c r="K16" i="5"/>
  <c r="J16" i="5"/>
  <c r="I16" i="5"/>
  <c r="H16" i="5"/>
  <c r="G16" i="5"/>
  <c r="E16" i="5"/>
  <c r="D16" i="5"/>
  <c r="C16" i="5"/>
  <c r="B16" i="5"/>
  <c r="A16" i="5"/>
  <c r="L15" i="5"/>
  <c r="K15" i="5"/>
  <c r="J15" i="5"/>
  <c r="I15" i="5"/>
  <c r="H15" i="5"/>
  <c r="G15" i="5"/>
  <c r="E15" i="5"/>
  <c r="D15" i="5"/>
  <c r="C15" i="5"/>
  <c r="B15" i="5"/>
  <c r="A15" i="5"/>
  <c r="L14" i="5"/>
  <c r="K14" i="5"/>
  <c r="J14" i="5"/>
  <c r="I14" i="5"/>
  <c r="H14" i="5"/>
  <c r="G14" i="5"/>
  <c r="E14" i="5"/>
  <c r="D14" i="5"/>
  <c r="C14" i="5"/>
  <c r="B14" i="5"/>
  <c r="A14" i="5"/>
  <c r="L13" i="5"/>
  <c r="K13" i="5"/>
  <c r="J13" i="5"/>
  <c r="I13" i="5"/>
  <c r="H13" i="5"/>
  <c r="G13" i="5"/>
  <c r="E13" i="5"/>
  <c r="D13" i="5"/>
  <c r="C13" i="5"/>
  <c r="B13" i="5"/>
  <c r="A13" i="5"/>
  <c r="L12" i="5"/>
  <c r="K12" i="5"/>
  <c r="J12" i="5"/>
  <c r="I12" i="5"/>
  <c r="H12" i="5"/>
  <c r="G12" i="5"/>
  <c r="E12" i="5"/>
  <c r="D12" i="5"/>
  <c r="C12" i="5"/>
  <c r="B12" i="5"/>
  <c r="A12" i="5"/>
  <c r="L11" i="5"/>
  <c r="K11" i="5"/>
  <c r="J11" i="5"/>
  <c r="I11" i="5"/>
  <c r="H11" i="5"/>
  <c r="G11" i="5"/>
  <c r="E11" i="5"/>
  <c r="D11" i="5"/>
  <c r="C11" i="5"/>
  <c r="B11" i="5"/>
  <c r="A11" i="5"/>
  <c r="L10" i="5"/>
  <c r="K10" i="5"/>
  <c r="J10" i="5"/>
  <c r="I10" i="5"/>
  <c r="H10" i="5"/>
  <c r="G10" i="5"/>
  <c r="E10" i="5"/>
  <c r="D10" i="5"/>
  <c r="C10" i="5"/>
  <c r="B10" i="5"/>
  <c r="A10" i="5"/>
  <c r="S375" i="4"/>
  <c r="S374" i="4"/>
  <c r="S373" i="4"/>
  <c r="S372" i="4"/>
  <c r="S371" i="4"/>
  <c r="S370" i="4"/>
  <c r="S369" i="4"/>
  <c r="S368" i="4"/>
  <c r="S367" i="4"/>
  <c r="S366" i="4"/>
  <c r="S365" i="4"/>
  <c r="S364" i="4"/>
  <c r="S363" i="4"/>
  <c r="S362" i="4"/>
  <c r="S361" i="4"/>
  <c r="S360" i="4"/>
  <c r="S359" i="4"/>
  <c r="S358" i="4"/>
  <c r="S357" i="4"/>
  <c r="S356" i="4"/>
  <c r="S355" i="4"/>
  <c r="S354" i="4"/>
  <c r="S353" i="4"/>
  <c r="S352" i="4"/>
  <c r="S351" i="4"/>
  <c r="S350" i="4"/>
  <c r="R349" i="6"/>
  <c r="S349" i="4" s="1"/>
  <c r="R348" i="6"/>
  <c r="S348" i="4" s="1"/>
  <c r="R347" i="6"/>
  <c r="S347" i="4" s="1"/>
  <c r="R346" i="6"/>
  <c r="S346" i="4" s="1"/>
  <c r="R345" i="6"/>
  <c r="S345" i="4" s="1"/>
  <c r="R344" i="6"/>
  <c r="S344" i="4" s="1"/>
  <c r="R343" i="6"/>
  <c r="S343" i="4" s="1"/>
  <c r="R342" i="6"/>
  <c r="S342" i="4" s="1"/>
  <c r="R341" i="6"/>
  <c r="S341" i="4" s="1"/>
  <c r="R340" i="6"/>
  <c r="S340" i="4" s="1"/>
  <c r="R339" i="6"/>
  <c r="S339" i="4" s="1"/>
  <c r="R338" i="6"/>
  <c r="S338" i="4" s="1"/>
  <c r="R337" i="6"/>
  <c r="S337" i="4" s="1"/>
  <c r="R336" i="6"/>
  <c r="S336" i="4" s="1"/>
  <c r="R335" i="6"/>
  <c r="S335" i="4" s="1"/>
  <c r="R334" i="6"/>
  <c r="S334" i="4" s="1"/>
  <c r="R333" i="6"/>
  <c r="S333" i="4" s="1"/>
  <c r="R332" i="6"/>
  <c r="S332" i="4" s="1"/>
  <c r="R331" i="6"/>
  <c r="S331" i="4" s="1"/>
  <c r="R330" i="6"/>
  <c r="S330" i="4" s="1"/>
  <c r="R329" i="6"/>
  <c r="S329" i="4" s="1"/>
  <c r="R328" i="6"/>
  <c r="S328" i="4" s="1"/>
  <c r="R327" i="6"/>
  <c r="S327" i="4" s="1"/>
  <c r="R326" i="6"/>
  <c r="S326" i="4" s="1"/>
  <c r="R325" i="6"/>
  <c r="S325" i="4" s="1"/>
  <c r="R324" i="6"/>
  <c r="S324" i="4" s="1"/>
  <c r="R323" i="6"/>
  <c r="S323" i="4" s="1"/>
  <c r="S322" i="4"/>
  <c r="S321" i="4"/>
  <c r="S320" i="4"/>
  <c r="S319" i="4"/>
  <c r="S318" i="4"/>
  <c r="S317" i="4"/>
  <c r="S316" i="4"/>
  <c r="S315" i="4"/>
  <c r="S314" i="4"/>
  <c r="S313" i="4"/>
  <c r="S312" i="4"/>
  <c r="S311" i="4"/>
  <c r="S310" i="4"/>
  <c r="S309" i="4"/>
  <c r="S308" i="4"/>
  <c r="S307" i="4"/>
  <c r="S306" i="4"/>
  <c r="S305" i="4"/>
  <c r="R304" i="6"/>
  <c r="S304" i="4" s="1"/>
  <c r="R303" i="6"/>
  <c r="S303" i="4" s="1"/>
  <c r="R302" i="6"/>
  <c r="S302" i="4" s="1"/>
  <c r="R301" i="6"/>
  <c r="S301" i="4" s="1"/>
  <c r="R300" i="6"/>
  <c r="S300" i="4" s="1"/>
  <c r="R299" i="6"/>
  <c r="S299" i="4" s="1"/>
  <c r="R298" i="6"/>
  <c r="S298" i="4" s="1"/>
  <c r="R297" i="6"/>
  <c r="S297" i="4" s="1"/>
  <c r="R296" i="6"/>
  <c r="S296" i="4" s="1"/>
  <c r="R295" i="6"/>
  <c r="S295" i="4" s="1"/>
  <c r="R294" i="6"/>
  <c r="S294" i="4" s="1"/>
  <c r="R293" i="6"/>
  <c r="S293" i="4" s="1"/>
  <c r="R292" i="6"/>
  <c r="S292" i="4" s="1"/>
  <c r="R291" i="6"/>
  <c r="S291" i="4" s="1"/>
  <c r="R290" i="6"/>
  <c r="S290" i="4" s="1"/>
  <c r="R289" i="6"/>
  <c r="S289" i="4" s="1"/>
  <c r="R288" i="6"/>
  <c r="S288" i="4" s="1"/>
  <c r="R287" i="6"/>
  <c r="S287" i="4" s="1"/>
  <c r="R286" i="6"/>
  <c r="S286" i="4" s="1"/>
  <c r="R285" i="6"/>
  <c r="S285" i="4" s="1"/>
  <c r="R284" i="6"/>
  <c r="S284" i="4" s="1"/>
  <c r="R283" i="6"/>
  <c r="S283" i="4" s="1"/>
  <c r="R282" i="6"/>
  <c r="S282" i="4" s="1"/>
  <c r="R281" i="6"/>
  <c r="S281" i="4" s="1"/>
  <c r="R280" i="6"/>
  <c r="S280" i="4" s="1"/>
  <c r="R279" i="6"/>
  <c r="S279" i="4" s="1"/>
  <c r="R278" i="6"/>
  <c r="S278" i="4" s="1"/>
  <c r="S277" i="4"/>
  <c r="S276" i="4"/>
  <c r="S275" i="4"/>
  <c r="S274" i="4"/>
  <c r="S273" i="4"/>
  <c r="S272" i="4"/>
  <c r="S271" i="4"/>
  <c r="S270" i="4"/>
  <c r="S269" i="4"/>
  <c r="S268" i="4"/>
  <c r="S267" i="4"/>
  <c r="S266" i="4"/>
  <c r="S265" i="4"/>
  <c r="S264" i="4"/>
  <c r="S263" i="4"/>
  <c r="S262" i="4"/>
  <c r="R261" i="6"/>
  <c r="S261" i="4" s="1"/>
  <c r="R260" i="6"/>
  <c r="S260" i="4" s="1"/>
  <c r="R259" i="6"/>
  <c r="S259" i="4" s="1"/>
  <c r="R258" i="6"/>
  <c r="S258" i="4" s="1"/>
  <c r="R257" i="6"/>
  <c r="S257" i="4" s="1"/>
  <c r="R256" i="6"/>
  <c r="S256" i="4" s="1"/>
  <c r="R255" i="6"/>
  <c r="S255" i="4" s="1"/>
  <c r="R254" i="6"/>
  <c r="S254" i="4" s="1"/>
  <c r="R253" i="6"/>
  <c r="S253" i="4" s="1"/>
  <c r="R252" i="6"/>
  <c r="S252" i="4" s="1"/>
  <c r="R251" i="6"/>
  <c r="S251" i="4" s="1"/>
  <c r="R250" i="6"/>
  <c r="S250" i="4" s="1"/>
  <c r="R249" i="6"/>
  <c r="S249" i="4" s="1"/>
  <c r="R248" i="6"/>
  <c r="S248" i="4" s="1"/>
  <c r="R247" i="6"/>
  <c r="S247" i="4" s="1"/>
  <c r="R246" i="6"/>
  <c r="S246" i="4" s="1"/>
  <c r="R245" i="6"/>
  <c r="S245" i="4" s="1"/>
  <c r="R244" i="6"/>
  <c r="S244" i="4" s="1"/>
  <c r="R243" i="6"/>
  <c r="S243" i="4" s="1"/>
  <c r="R242" i="6"/>
  <c r="S242" i="4" s="1"/>
  <c r="R241" i="6"/>
  <c r="S241" i="4" s="1"/>
  <c r="R240" i="6"/>
  <c r="S240" i="4" s="1"/>
  <c r="R239" i="6"/>
  <c r="S239" i="4" s="1"/>
  <c r="R238" i="6"/>
  <c r="S238" i="4" s="1"/>
  <c r="R237" i="6"/>
  <c r="S237" i="4" s="1"/>
  <c r="R236" i="6"/>
  <c r="S236" i="4" s="1"/>
  <c r="R235" i="6"/>
  <c r="S235" i="4" s="1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R218" i="6"/>
  <c r="S218" i="4" s="1"/>
  <c r="R217" i="6"/>
  <c r="S217" i="4" s="1"/>
  <c r="R216" i="6"/>
  <c r="S216" i="4" s="1"/>
  <c r="R215" i="6"/>
  <c r="S215" i="4" s="1"/>
  <c r="R214" i="6"/>
  <c r="S214" i="4" s="1"/>
  <c r="R213" i="6"/>
  <c r="S213" i="4" s="1"/>
  <c r="R212" i="6"/>
  <c r="S212" i="4" s="1"/>
  <c r="R211" i="6"/>
  <c r="S211" i="4" s="1"/>
  <c r="R210" i="6"/>
  <c r="S210" i="4" s="1"/>
  <c r="R209" i="6"/>
  <c r="S209" i="4" s="1"/>
  <c r="R208" i="6"/>
  <c r="S208" i="4" s="1"/>
  <c r="R207" i="6"/>
  <c r="S207" i="4" s="1"/>
  <c r="R206" i="6"/>
  <c r="S206" i="4" s="1"/>
  <c r="R205" i="6"/>
  <c r="S205" i="4" s="1"/>
  <c r="R204" i="6"/>
  <c r="S204" i="4" s="1"/>
  <c r="R203" i="6"/>
  <c r="S203" i="4" s="1"/>
  <c r="R202" i="6"/>
  <c r="S202" i="4" s="1"/>
  <c r="R201" i="6"/>
  <c r="S201" i="4" s="1"/>
  <c r="R200" i="6"/>
  <c r="S200" i="4" s="1"/>
  <c r="R199" i="6"/>
  <c r="S199" i="4" s="1"/>
  <c r="R198" i="6"/>
  <c r="S198" i="4" s="1"/>
  <c r="R197" i="6"/>
  <c r="S197" i="4" s="1"/>
  <c r="R196" i="6"/>
  <c r="S196" i="4" s="1"/>
  <c r="R195" i="6"/>
  <c r="S195" i="4" s="1"/>
  <c r="R194" i="6"/>
  <c r="S194" i="4" s="1"/>
  <c r="R193" i="6"/>
  <c r="S193" i="4" s="1"/>
  <c r="R192" i="6"/>
  <c r="S192" i="4" s="1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R175" i="6"/>
  <c r="S175" i="4" s="1"/>
  <c r="R174" i="6"/>
  <c r="S174" i="4" s="1"/>
  <c r="R173" i="6"/>
  <c r="S173" i="4" s="1"/>
  <c r="R172" i="6"/>
  <c r="S172" i="4" s="1"/>
  <c r="R171" i="6"/>
  <c r="S171" i="4" s="1"/>
  <c r="R170" i="6"/>
  <c r="S170" i="4" s="1"/>
  <c r="R169" i="6"/>
  <c r="S169" i="4" s="1"/>
  <c r="R168" i="6"/>
  <c r="S168" i="4" s="1"/>
  <c r="R167" i="6"/>
  <c r="S167" i="4" s="1"/>
  <c r="R166" i="6"/>
  <c r="S166" i="4" s="1"/>
  <c r="R165" i="6"/>
  <c r="S165" i="4" s="1"/>
  <c r="R164" i="6"/>
  <c r="S164" i="4" s="1"/>
  <c r="R163" i="6"/>
  <c r="S163" i="4" s="1"/>
  <c r="R162" i="6"/>
  <c r="S162" i="4" s="1"/>
  <c r="R161" i="6"/>
  <c r="S161" i="4" s="1"/>
  <c r="R160" i="6"/>
  <c r="S160" i="4" s="1"/>
  <c r="R159" i="6"/>
  <c r="S159" i="4" s="1"/>
  <c r="R158" i="6"/>
  <c r="S158" i="4" s="1"/>
  <c r="R157" i="6"/>
  <c r="S157" i="4" s="1"/>
  <c r="R156" i="6"/>
  <c r="S156" i="4" s="1"/>
  <c r="R155" i="6"/>
  <c r="S155" i="4" s="1"/>
  <c r="R154" i="6"/>
  <c r="S154" i="4" s="1"/>
  <c r="R153" i="6"/>
  <c r="S153" i="4" s="1"/>
  <c r="R152" i="6"/>
  <c r="S152" i="4" s="1"/>
  <c r="R151" i="6"/>
  <c r="S151" i="4" s="1"/>
  <c r="R150" i="6"/>
  <c r="S150" i="4" s="1"/>
  <c r="R149" i="6"/>
  <c r="S149" i="4" s="1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R128" i="6"/>
  <c r="S128" i="4" s="1"/>
  <c r="R127" i="6"/>
  <c r="S127" i="4" s="1"/>
  <c r="S126" i="4"/>
  <c r="S125" i="4"/>
  <c r="S124" i="4"/>
  <c r="S123" i="4"/>
  <c r="S122" i="4"/>
  <c r="R121" i="6"/>
  <c r="S121" i="4" s="1"/>
  <c r="R120" i="6"/>
  <c r="S120" i="4" s="1"/>
  <c r="R119" i="6"/>
  <c r="S119" i="4" s="1"/>
  <c r="R118" i="6"/>
  <c r="S118" i="4" s="1"/>
  <c r="R117" i="6"/>
  <c r="S117" i="4" s="1"/>
  <c r="R116" i="6"/>
  <c r="S116" i="4" s="1"/>
  <c r="R115" i="6"/>
  <c r="S115" i="4" s="1"/>
  <c r="R114" i="6"/>
  <c r="S114" i="4" s="1"/>
  <c r="R113" i="6"/>
  <c r="S113" i="4" s="1"/>
  <c r="R112" i="6"/>
  <c r="S112" i="4" s="1"/>
  <c r="R111" i="6"/>
  <c r="S111" i="4" s="1"/>
  <c r="R110" i="6"/>
  <c r="S110" i="4" s="1"/>
  <c r="R109" i="6"/>
  <c r="S109" i="4" s="1"/>
  <c r="R108" i="6"/>
  <c r="S108" i="4" s="1"/>
  <c r="R107" i="6"/>
  <c r="S107" i="4" s="1"/>
  <c r="R106" i="6"/>
  <c r="S106" i="4" s="1"/>
  <c r="R105" i="6"/>
  <c r="S105" i="4" s="1"/>
  <c r="R104" i="6"/>
  <c r="S104" i="4" s="1"/>
  <c r="R103" i="6"/>
  <c r="S103" i="4" s="1"/>
  <c r="R102" i="6"/>
  <c r="S102" i="4" s="1"/>
  <c r="R101" i="6"/>
  <c r="S101" i="4" s="1"/>
  <c r="R100" i="6"/>
  <c r="S100" i="4" s="1"/>
  <c r="R99" i="6"/>
  <c r="S99" i="4" s="1"/>
  <c r="R98" i="6"/>
  <c r="S98" i="4" s="1"/>
  <c r="R97" i="6"/>
  <c r="S97" i="4" s="1"/>
  <c r="R96" i="6"/>
  <c r="S96" i="4" s="1"/>
  <c r="R95" i="6"/>
  <c r="S95" i="4" s="1"/>
  <c r="R94" i="6"/>
  <c r="S94" i="4" s="1"/>
  <c r="R93" i="6"/>
  <c r="S93" i="4" s="1"/>
  <c r="R92" i="6"/>
  <c r="S92" i="4" s="1"/>
  <c r="R91" i="6"/>
  <c r="S91" i="4" s="1"/>
  <c r="R90" i="6"/>
  <c r="S90" i="4" s="1"/>
  <c r="R89" i="6"/>
  <c r="S89" i="4" s="1"/>
  <c r="R88" i="6"/>
  <c r="S88" i="4" s="1"/>
  <c r="R87" i="6"/>
  <c r="S87" i="4" s="1"/>
  <c r="R86" i="6"/>
  <c r="S86" i="4" s="1"/>
  <c r="S85" i="4"/>
  <c r="S84" i="4"/>
  <c r="S83" i="4"/>
  <c r="R82" i="6"/>
  <c r="S82" i="4" s="1"/>
  <c r="R81" i="6"/>
  <c r="S81" i="4" s="1"/>
  <c r="R78" i="6"/>
  <c r="S78" i="4" s="1"/>
  <c r="R77" i="6"/>
  <c r="S77" i="4" s="1"/>
  <c r="R76" i="6"/>
  <c r="S76" i="4" s="1"/>
  <c r="R75" i="6"/>
  <c r="S75" i="4" s="1"/>
  <c r="R74" i="6"/>
  <c r="R73" i="6"/>
  <c r="R72" i="6"/>
  <c r="R71" i="6"/>
  <c r="R70" i="6"/>
  <c r="R69" i="6"/>
  <c r="R68" i="6"/>
  <c r="R66" i="6"/>
  <c r="R65" i="6"/>
  <c r="R64" i="6"/>
  <c r="R63" i="6"/>
  <c r="R62" i="6"/>
  <c r="R61" i="6"/>
  <c r="S61" i="4" s="1"/>
  <c r="R60" i="6"/>
  <c r="S60" i="4" s="1"/>
  <c r="R59" i="6"/>
  <c r="S59" i="4" s="1"/>
  <c r="R58" i="6"/>
  <c r="S58" i="4" s="1"/>
  <c r="R57" i="6"/>
  <c r="R56" i="6"/>
  <c r="R55" i="6"/>
  <c r="R54" i="6"/>
  <c r="R53" i="6"/>
  <c r="R52" i="6"/>
  <c r="R51" i="6"/>
  <c r="R50" i="6"/>
  <c r="R49" i="6"/>
  <c r="R48" i="6"/>
  <c r="R47" i="6"/>
  <c r="R46" i="6"/>
  <c r="S46" i="4" s="1"/>
  <c r="R45" i="6"/>
  <c r="S45" i="4" s="1"/>
  <c r="R44" i="6"/>
  <c r="S44" i="4" s="1"/>
  <c r="R43" i="6"/>
  <c r="S43" i="4" s="1"/>
  <c r="R42" i="6"/>
  <c r="S42" i="4" s="1"/>
  <c r="R41" i="6"/>
  <c r="S41" i="4" s="1"/>
  <c r="R40" i="6"/>
  <c r="S40" i="4" s="1"/>
  <c r="R39" i="6"/>
  <c r="S39" i="4" s="1"/>
  <c r="R38" i="6"/>
  <c r="S38" i="4" s="1"/>
  <c r="R37" i="6"/>
  <c r="S37" i="4" s="1"/>
  <c r="R36" i="6"/>
  <c r="S36" i="4" s="1"/>
  <c r="R35" i="6"/>
  <c r="S35" i="4" s="1"/>
  <c r="R34" i="6"/>
  <c r="S34" i="4" s="1"/>
  <c r="R33" i="6"/>
  <c r="S33" i="4" s="1"/>
  <c r="R32" i="6"/>
  <c r="S32" i="4" s="1"/>
  <c r="R31" i="6"/>
  <c r="S31" i="4" s="1"/>
  <c r="R30" i="6"/>
  <c r="S30" i="4" s="1"/>
  <c r="R29" i="6"/>
  <c r="S29" i="4" s="1"/>
  <c r="R27" i="6"/>
  <c r="S27" i="4" s="1"/>
  <c r="R26" i="6"/>
  <c r="S26" i="4" s="1"/>
  <c r="R25" i="6"/>
  <c r="S25" i="4" s="1"/>
  <c r="R24" i="6"/>
  <c r="S24" i="4" s="1"/>
  <c r="R23" i="6"/>
  <c r="S23" i="4" s="1"/>
  <c r="R22" i="6"/>
  <c r="S22" i="4" s="1"/>
  <c r="R21" i="6"/>
  <c r="S21" i="4" s="1"/>
  <c r="R20" i="6"/>
  <c r="S20" i="4" s="1"/>
  <c r="R19" i="6"/>
  <c r="S19" i="4" s="1"/>
  <c r="R18" i="6"/>
  <c r="S18" i="4" s="1"/>
  <c r="R17" i="6"/>
  <c r="S17" i="4" s="1"/>
  <c r="R16" i="6"/>
  <c r="S16" i="4" s="1"/>
  <c r="R15" i="6"/>
  <c r="S15" i="4" s="1"/>
  <c r="R14" i="6"/>
  <c r="S14" i="4" s="1"/>
  <c r="R13" i="6"/>
  <c r="S13" i="4" s="1"/>
  <c r="R12" i="6"/>
  <c r="S12" i="4" s="1"/>
  <c r="R11" i="6"/>
  <c r="S11" i="4" s="1"/>
  <c r="R10" i="6"/>
  <c r="S10" i="4" s="1"/>
  <c r="M379" i="17"/>
  <c r="P77" i="4" l="1"/>
  <c r="P132" i="4"/>
  <c r="P136" i="4"/>
  <c r="P231" i="4"/>
  <c r="N294" i="4"/>
  <c r="N298" i="4"/>
  <c r="N326" i="4"/>
  <c r="P327" i="4"/>
  <c r="N330" i="4"/>
  <c r="P335" i="4"/>
  <c r="P339" i="4"/>
  <c r="P343" i="4"/>
  <c r="P108" i="4"/>
  <c r="P116" i="4"/>
  <c r="P197" i="4"/>
  <c r="P201" i="4"/>
  <c r="P205" i="4"/>
  <c r="P209" i="4"/>
  <c r="P213" i="4"/>
  <c r="P217" i="4"/>
  <c r="P221" i="4"/>
  <c r="P237" i="4"/>
  <c r="P249" i="4"/>
  <c r="P289" i="4"/>
  <c r="P309" i="4"/>
  <c r="P313" i="4"/>
  <c r="P317" i="4"/>
  <c r="P253" i="4"/>
  <c r="P265" i="4"/>
  <c r="P277" i="4"/>
  <c r="P281" i="4"/>
  <c r="P285" i="4"/>
  <c r="P321" i="4"/>
  <c r="P126" i="4"/>
  <c r="U239" i="4"/>
  <c r="U243" i="4"/>
  <c r="P67" i="4"/>
  <c r="P82" i="4"/>
  <c r="P90" i="4"/>
  <c r="P94" i="4"/>
  <c r="P98" i="4"/>
  <c r="P128" i="4"/>
  <c r="U235" i="4"/>
  <c r="U251" i="4"/>
  <c r="U247" i="4"/>
  <c r="U255" i="4"/>
  <c r="U259" i="4"/>
  <c r="U263" i="4"/>
  <c r="P10" i="5"/>
  <c r="P30" i="5"/>
  <c r="P34" i="5"/>
  <c r="P38" i="5"/>
  <c r="P42" i="5"/>
  <c r="P82" i="5"/>
  <c r="Q83" i="5"/>
  <c r="W83" i="5"/>
  <c r="W91" i="5"/>
  <c r="T93" i="5"/>
  <c r="W93" i="5"/>
  <c r="P94" i="5"/>
  <c r="P102" i="5"/>
  <c r="P106" i="5"/>
  <c r="Q111" i="5"/>
  <c r="P118" i="5"/>
  <c r="P122" i="5"/>
  <c r="P130" i="5"/>
  <c r="P134" i="5"/>
  <c r="P138" i="5"/>
  <c r="Q143" i="5"/>
  <c r="P146" i="5"/>
  <c r="P150" i="5"/>
  <c r="Q162" i="5"/>
  <c r="T168" i="5"/>
  <c r="W168" i="5"/>
  <c r="P170" i="5"/>
  <c r="P174" i="5"/>
  <c r="W179" i="5"/>
  <c r="W183" i="5"/>
  <c r="T184" i="5"/>
  <c r="W184" i="5"/>
  <c r="T188" i="5"/>
  <c r="W188" i="5"/>
  <c r="P190" i="5"/>
  <c r="P194" i="5"/>
  <c r="T203" i="5"/>
  <c r="W219" i="5"/>
  <c r="Q227" i="5"/>
  <c r="Q231" i="5"/>
  <c r="W243" i="5"/>
  <c r="Q247" i="5"/>
  <c r="W247" i="5"/>
  <c r="Q255" i="5"/>
  <c r="W255" i="5"/>
  <c r="Q259" i="5"/>
  <c r="Q263" i="5"/>
  <c r="Q267" i="5"/>
  <c r="W267" i="5"/>
  <c r="Q271" i="5"/>
  <c r="W271" i="5"/>
  <c r="Q275" i="5"/>
  <c r="W275" i="5"/>
  <c r="V295" i="5"/>
  <c r="W313" i="5"/>
  <c r="P13" i="4"/>
  <c r="P17" i="4"/>
  <c r="P21" i="4"/>
  <c r="P25" i="4"/>
  <c r="P30" i="4"/>
  <c r="P34" i="4"/>
  <c r="P38" i="4"/>
  <c r="P42" i="4"/>
  <c r="P46" i="4"/>
  <c r="P58" i="4"/>
  <c r="P92" i="4"/>
  <c r="P104" i="4"/>
  <c r="P124" i="4"/>
  <c r="P134" i="4"/>
  <c r="P194" i="4"/>
  <c r="P198" i="4"/>
  <c r="P202" i="4"/>
  <c r="P206" i="4"/>
  <c r="P210" i="4"/>
  <c r="P214" i="4"/>
  <c r="P218" i="4"/>
  <c r="U220" i="4"/>
  <c r="P222" i="4"/>
  <c r="U230" i="4"/>
  <c r="N237" i="4"/>
  <c r="N253" i="4"/>
  <c r="U287" i="4"/>
  <c r="P292" i="5"/>
  <c r="P320" i="5"/>
  <c r="P81" i="4"/>
  <c r="P114" i="4"/>
  <c r="P122" i="4"/>
  <c r="P232" i="4"/>
  <c r="P236" i="4"/>
  <c r="P244" i="4"/>
  <c r="P248" i="4"/>
  <c r="P260" i="4"/>
  <c r="P264" i="4"/>
  <c r="U268" i="4"/>
  <c r="U276" i="4"/>
  <c r="U284" i="4"/>
  <c r="U300" i="4"/>
  <c r="U308" i="4"/>
  <c r="U316" i="4"/>
  <c r="W159" i="5"/>
  <c r="W167" i="5"/>
  <c r="W259" i="5"/>
  <c r="U327" i="4"/>
  <c r="V20" i="5"/>
  <c r="T22" i="5"/>
  <c r="T26" i="5"/>
  <c r="Q33" i="5"/>
  <c r="T58" i="5"/>
  <c r="V60" i="5"/>
  <c r="Q61" i="5"/>
  <c r="T81" i="5"/>
  <c r="W100" i="5"/>
  <c r="P101" i="5"/>
  <c r="P105" i="5"/>
  <c r="W116" i="5"/>
  <c r="P117" i="5"/>
  <c r="P121" i="5"/>
  <c r="P129" i="5"/>
  <c r="W132" i="5"/>
  <c r="P133" i="5"/>
  <c r="P137" i="5"/>
  <c r="P145" i="5"/>
  <c r="W148" i="5"/>
  <c r="P149" i="5"/>
  <c r="P153" i="5"/>
  <c r="T161" i="5"/>
  <c r="P173" i="5"/>
  <c r="P177" i="5"/>
  <c r="P193" i="5"/>
  <c r="W200" i="5"/>
  <c r="W212" i="5"/>
  <c r="P213" i="5"/>
  <c r="P217" i="5"/>
  <c r="T222" i="5"/>
  <c r="T226" i="5"/>
  <c r="T230" i="5"/>
  <c r="T234" i="5"/>
  <c r="T246" i="5"/>
  <c r="T250" i="5"/>
  <c r="U278" i="4"/>
  <c r="U282" i="4"/>
  <c r="W15" i="5"/>
  <c r="W163" i="5"/>
  <c r="W187" i="5"/>
  <c r="W227" i="5"/>
  <c r="W231" i="5"/>
  <c r="W235" i="5"/>
  <c r="W239" i="5"/>
  <c r="W251" i="5"/>
  <c r="W263" i="5"/>
  <c r="T32" i="5"/>
  <c r="W39" i="5"/>
  <c r="V78" i="5"/>
  <c r="T100" i="5"/>
  <c r="V113" i="5"/>
  <c r="T116" i="5"/>
  <c r="V120" i="5"/>
  <c r="T124" i="5"/>
  <c r="T125" i="5"/>
  <c r="V125" i="5"/>
  <c r="T132" i="5"/>
  <c r="V136" i="5"/>
  <c r="T140" i="5"/>
  <c r="T141" i="5"/>
  <c r="V141" i="5"/>
  <c r="T148" i="5"/>
  <c r="Q161" i="5"/>
  <c r="W171" i="5"/>
  <c r="Q176" i="5"/>
  <c r="W191" i="5"/>
  <c r="W198" i="5"/>
  <c r="T204" i="5"/>
  <c r="W211" i="5"/>
  <c r="W281" i="5"/>
  <c r="W301" i="5"/>
  <c r="Q305" i="5"/>
  <c r="W322" i="5"/>
  <c r="P332" i="5"/>
  <c r="P340" i="5"/>
  <c r="P348" i="5"/>
  <c r="P364" i="5"/>
  <c r="P11" i="4"/>
  <c r="P15" i="4"/>
  <c r="P19" i="4"/>
  <c r="P23" i="4"/>
  <c r="P27" i="4"/>
  <c r="U267" i="4"/>
  <c r="U292" i="4"/>
  <c r="U310" i="4"/>
  <c r="U314" i="4"/>
  <c r="U332" i="4"/>
  <c r="V16" i="5"/>
  <c r="W17" i="5"/>
  <c r="Q24" i="5"/>
  <c r="W24" i="5"/>
  <c r="W31" i="5"/>
  <c r="W35" i="5"/>
  <c r="T37" i="5"/>
  <c r="W37" i="5"/>
  <c r="T75" i="5"/>
  <c r="Q84" i="5"/>
  <c r="V84" i="5"/>
  <c r="P87" i="5"/>
  <c r="Q113" i="5"/>
  <c r="Q129" i="5"/>
  <c r="Q145" i="5"/>
  <c r="W155" i="5"/>
  <c r="V164" i="5"/>
  <c r="V168" i="5"/>
  <c r="T169" i="5"/>
  <c r="W175" i="5"/>
  <c r="V180" i="5"/>
  <c r="V184" i="5"/>
  <c r="V188" i="5"/>
  <c r="T189" i="5"/>
  <c r="Q215" i="5"/>
  <c r="W220" i="5"/>
  <c r="Q223" i="5"/>
  <c r="W293" i="5"/>
  <c r="V303" i="5"/>
  <c r="W314" i="5"/>
  <c r="T316" i="5"/>
  <c r="V319" i="5"/>
  <c r="V334" i="5"/>
  <c r="V338" i="5"/>
  <c r="T356" i="5"/>
  <c r="V366" i="5"/>
  <c r="Q368" i="5"/>
  <c r="V370" i="5"/>
  <c r="Q371" i="5"/>
  <c r="P10" i="4"/>
  <c r="P14" i="4"/>
  <c r="P18" i="4"/>
  <c r="P22" i="4"/>
  <c r="P26" i="4"/>
  <c r="P31" i="4"/>
  <c r="P35" i="4"/>
  <c r="P39" i="4"/>
  <c r="P43" i="4"/>
  <c r="P59" i="4"/>
  <c r="P106" i="4"/>
  <c r="U228" i="4"/>
  <c r="U324" i="4"/>
  <c r="P79" i="4"/>
  <c r="P100" i="4"/>
  <c r="N223" i="4"/>
  <c r="U223" i="4"/>
  <c r="U231" i="4"/>
  <c r="U236" i="4"/>
  <c r="N241" i="4"/>
  <c r="N257" i="4"/>
  <c r="N270" i="4"/>
  <c r="N274" i="4"/>
  <c r="U286" i="4"/>
  <c r="U290" i="4"/>
  <c r="U295" i="4"/>
  <c r="N302" i="4"/>
  <c r="N306" i="4"/>
  <c r="U318" i="4"/>
  <c r="U322" i="4"/>
  <c r="U331" i="4"/>
  <c r="T254" i="5"/>
  <c r="T258" i="5"/>
  <c r="T262" i="5"/>
  <c r="T266" i="5"/>
  <c r="T270" i="5"/>
  <c r="T274" i="5"/>
  <c r="W289" i="5"/>
  <c r="W297" i="5"/>
  <c r="T307" i="5"/>
  <c r="W307" i="5"/>
  <c r="W309" i="5"/>
  <c r="W331" i="5"/>
  <c r="T343" i="5"/>
  <c r="W343" i="5"/>
  <c r="W347" i="5"/>
  <c r="P12" i="4"/>
  <c r="P16" i="4"/>
  <c r="P20" i="4"/>
  <c r="P24" i="4"/>
  <c r="P28" i="4"/>
  <c r="P29" i="4"/>
  <c r="P33" i="4"/>
  <c r="P37" i="4"/>
  <c r="P41" i="4"/>
  <c r="P45" i="4"/>
  <c r="P76" i="4"/>
  <c r="P85" i="4"/>
  <c r="P88" i="4"/>
  <c r="P102" i="4"/>
  <c r="P112" i="4"/>
  <c r="P196" i="4"/>
  <c r="P200" i="4"/>
  <c r="P204" i="4"/>
  <c r="P208" i="4"/>
  <c r="P212" i="4"/>
  <c r="P216" i="4"/>
  <c r="P220" i="4"/>
  <c r="U222" i="4"/>
  <c r="P224" i="4"/>
  <c r="U226" i="4"/>
  <c r="P229" i="4"/>
  <c r="N230" i="4"/>
  <c r="P241" i="4"/>
  <c r="N245" i="4"/>
  <c r="P252" i="4"/>
  <c r="P257" i="4"/>
  <c r="N261" i="4"/>
  <c r="N266" i="4"/>
  <c r="P268" i="4"/>
  <c r="P269" i="4"/>
  <c r="U271" i="4"/>
  <c r="N278" i="4"/>
  <c r="N282" i="4"/>
  <c r="P293" i="4"/>
  <c r="U294" i="4"/>
  <c r="P297" i="4"/>
  <c r="U298" i="4"/>
  <c r="U303" i="4"/>
  <c r="N310" i="4"/>
  <c r="N314" i="4"/>
  <c r="P325" i="4"/>
  <c r="U326" i="4"/>
  <c r="P329" i="4"/>
  <c r="P333" i="4"/>
  <c r="P337" i="4"/>
  <c r="P341" i="4"/>
  <c r="P345" i="4"/>
  <c r="P32" i="4"/>
  <c r="P36" i="4"/>
  <c r="P40" i="4"/>
  <c r="P44" i="4"/>
  <c r="P60" i="4"/>
  <c r="P96" i="4"/>
  <c r="P120" i="4"/>
  <c r="P195" i="4"/>
  <c r="P199" i="4"/>
  <c r="P203" i="4"/>
  <c r="P207" i="4"/>
  <c r="P211" i="4"/>
  <c r="P215" i="4"/>
  <c r="P219" i="4"/>
  <c r="N221" i="4"/>
  <c r="U221" i="4"/>
  <c r="P223" i="4"/>
  <c r="P227" i="4"/>
  <c r="N228" i="4"/>
  <c r="P233" i="4"/>
  <c r="P240" i="4"/>
  <c r="P245" i="4"/>
  <c r="N249" i="4"/>
  <c r="P256" i="4"/>
  <c r="P261" i="4"/>
  <c r="N265" i="4"/>
  <c r="U270" i="4"/>
  <c r="P273" i="4"/>
  <c r="U274" i="4"/>
  <c r="U279" i="4"/>
  <c r="N286" i="4"/>
  <c r="N290" i="4"/>
  <c r="P301" i="4"/>
  <c r="U302" i="4"/>
  <c r="P305" i="4"/>
  <c r="U306" i="4"/>
  <c r="U311" i="4"/>
  <c r="N318" i="4"/>
  <c r="P319" i="4"/>
  <c r="U319" i="4"/>
  <c r="N322" i="4"/>
  <c r="P323" i="4"/>
  <c r="N331" i="4"/>
  <c r="P86" i="4"/>
  <c r="P86" i="5"/>
  <c r="Q30" i="5"/>
  <c r="V32" i="5"/>
  <c r="W75" i="5"/>
  <c r="Q94" i="5"/>
  <c r="V105" i="5"/>
  <c r="Q106" i="5"/>
  <c r="T120" i="5"/>
  <c r="V121" i="5"/>
  <c r="Q138" i="5"/>
  <c r="V311" i="5"/>
  <c r="W342" i="5"/>
  <c r="U269" i="4"/>
  <c r="T13" i="5"/>
  <c r="W25" i="5"/>
  <c r="T34" i="5"/>
  <c r="Q38" i="5"/>
  <c r="T45" i="5"/>
  <c r="T60" i="5"/>
  <c r="Q75" i="5"/>
  <c r="V76" i="5"/>
  <c r="T82" i="5"/>
  <c r="T85" i="5"/>
  <c r="W85" i="5"/>
  <c r="Q86" i="5"/>
  <c r="T105" i="5"/>
  <c r="T106" i="5"/>
  <c r="V124" i="5"/>
  <c r="V133" i="5"/>
  <c r="V140" i="5"/>
  <c r="W305" i="5"/>
  <c r="Q309" i="5"/>
  <c r="T311" i="5"/>
  <c r="W311" i="5"/>
  <c r="W329" i="5"/>
  <c r="T340" i="5"/>
  <c r="V367" i="5"/>
  <c r="W371" i="5"/>
  <c r="Q372" i="5"/>
  <c r="V374" i="5"/>
  <c r="N61" i="4"/>
  <c r="P61" i="4"/>
  <c r="U260" i="4"/>
  <c r="U317" i="4"/>
  <c r="V23" i="5"/>
  <c r="Q34" i="5"/>
  <c r="W58" i="5"/>
  <c r="Q122" i="5"/>
  <c r="V320" i="5"/>
  <c r="Q340" i="5"/>
  <c r="T371" i="5"/>
  <c r="N83" i="4"/>
  <c r="P83" i="4"/>
  <c r="Q10" i="5"/>
  <c r="W13" i="5"/>
  <c r="V28" i="5"/>
  <c r="T30" i="5"/>
  <c r="V31" i="5"/>
  <c r="W32" i="5"/>
  <c r="Q41" i="5"/>
  <c r="T41" i="5"/>
  <c r="W43" i="5"/>
  <c r="W45" i="5"/>
  <c r="Q76" i="5"/>
  <c r="Q88" i="5"/>
  <c r="V101" i="5"/>
  <c r="Q102" i="5"/>
  <c r="W112" i="5"/>
  <c r="V117" i="5"/>
  <c r="T121" i="5"/>
  <c r="T122" i="5"/>
  <c r="Q123" i="5"/>
  <c r="W128" i="5"/>
  <c r="Q134" i="5"/>
  <c r="T137" i="5"/>
  <c r="Q139" i="5"/>
  <c r="W144" i="5"/>
  <c r="T164" i="5"/>
  <c r="T180" i="5"/>
  <c r="W180" i="5"/>
  <c r="T181" i="5"/>
  <c r="Q190" i="5"/>
  <c r="T209" i="5"/>
  <c r="T10" i="5"/>
  <c r="P14" i="5"/>
  <c r="Q14" i="5"/>
  <c r="T16" i="5"/>
  <c r="Q17" i="5"/>
  <c r="T17" i="5"/>
  <c r="P18" i="5"/>
  <c r="Q18" i="5"/>
  <c r="W19" i="5"/>
  <c r="T21" i="5"/>
  <c r="W21" i="5"/>
  <c r="W33" i="5"/>
  <c r="V36" i="5"/>
  <c r="T38" i="5"/>
  <c r="V39" i="5"/>
  <c r="Q40" i="5"/>
  <c r="W40" i="5"/>
  <c r="T42" i="5"/>
  <c r="P46" i="5"/>
  <c r="Q46" i="5"/>
  <c r="T59" i="5"/>
  <c r="Q60" i="5"/>
  <c r="W60" i="5"/>
  <c r="T61" i="5"/>
  <c r="W61" i="5"/>
  <c r="T67" i="5"/>
  <c r="T77" i="5"/>
  <c r="W77" i="5"/>
  <c r="P78" i="5"/>
  <c r="Q78" i="5"/>
  <c r="P79" i="5"/>
  <c r="Q80" i="5"/>
  <c r="W80" i="5"/>
  <c r="V81" i="5"/>
  <c r="Q82" i="5"/>
  <c r="V82" i="5"/>
  <c r="W84" i="5"/>
  <c r="T86" i="5"/>
  <c r="T87" i="5"/>
  <c r="V87" i="5"/>
  <c r="W89" i="5"/>
  <c r="W95" i="5"/>
  <c r="P98" i="5"/>
  <c r="Q98" i="5"/>
  <c r="T101" i="5"/>
  <c r="Q105" i="5"/>
  <c r="W108" i="5"/>
  <c r="V112" i="5"/>
  <c r="T112" i="5"/>
  <c r="P113" i="5"/>
  <c r="P114" i="5"/>
  <c r="Q114" i="5"/>
  <c r="T117" i="5"/>
  <c r="Q121" i="5"/>
  <c r="W124" i="5"/>
  <c r="V129" i="5"/>
  <c r="Q130" i="5"/>
  <c r="T133" i="5"/>
  <c r="Q135" i="5"/>
  <c r="Q137" i="5"/>
  <c r="W140" i="5"/>
  <c r="V144" i="5"/>
  <c r="T144" i="5"/>
  <c r="V145" i="5"/>
  <c r="Q146" i="5"/>
  <c r="P166" i="5"/>
  <c r="Q166" i="5"/>
  <c r="Q168" i="5"/>
  <c r="P169" i="5"/>
  <c r="T176" i="5"/>
  <c r="W176" i="5"/>
  <c r="T177" i="5"/>
  <c r="P182" i="5"/>
  <c r="Q182" i="5"/>
  <c r="Q184" i="5"/>
  <c r="P185" i="5"/>
  <c r="T185" i="5"/>
  <c r="P186" i="5"/>
  <c r="Q186" i="5"/>
  <c r="Q188" i="5"/>
  <c r="P189" i="5"/>
  <c r="Q207" i="5"/>
  <c r="Q211" i="5"/>
  <c r="W213" i="5"/>
  <c r="P214" i="5"/>
  <c r="Q217" i="5"/>
  <c r="W217" i="5"/>
  <c r="V217" i="5"/>
  <c r="P218" i="5"/>
  <c r="Q218" i="5"/>
  <c r="P221" i="5"/>
  <c r="T221" i="5"/>
  <c r="W224" i="5"/>
  <c r="P225" i="5"/>
  <c r="T225" i="5"/>
  <c r="W228" i="5"/>
  <c r="P229" i="5"/>
  <c r="T229" i="5"/>
  <c r="W232" i="5"/>
  <c r="P233" i="5"/>
  <c r="T233" i="5"/>
  <c r="W236" i="5"/>
  <c r="P237" i="5"/>
  <c r="W240" i="5"/>
  <c r="P241" i="5"/>
  <c r="W244" i="5"/>
  <c r="P245" i="5"/>
  <c r="T245" i="5"/>
  <c r="W248" i="5"/>
  <c r="P249" i="5"/>
  <c r="T249" i="5"/>
  <c r="W252" i="5"/>
  <c r="P253" i="5"/>
  <c r="T253" i="5"/>
  <c r="W256" i="5"/>
  <c r="P257" i="5"/>
  <c r="W260" i="5"/>
  <c r="P261" i="5"/>
  <c r="T261" i="5"/>
  <c r="W264" i="5"/>
  <c r="P265" i="5"/>
  <c r="T265" i="5"/>
  <c r="W268" i="5"/>
  <c r="P269" i="5"/>
  <c r="T269" i="5"/>
  <c r="W272" i="5"/>
  <c r="P273" i="5"/>
  <c r="T273" i="5"/>
  <c r="W276" i="5"/>
  <c r="P277" i="5"/>
  <c r="T277" i="5"/>
  <c r="W279" i="5"/>
  <c r="P281" i="5"/>
  <c r="Q289" i="5"/>
  <c r="T291" i="5"/>
  <c r="W291" i="5"/>
  <c r="Q297" i="5"/>
  <c r="W299" i="5"/>
  <c r="W306" i="5"/>
  <c r="T308" i="5"/>
  <c r="T319" i="5"/>
  <c r="W319" i="5"/>
  <c r="W323" i="5"/>
  <c r="W325" i="5"/>
  <c r="W334" i="5"/>
  <c r="V350" i="5"/>
  <c r="V354" i="5"/>
  <c r="Q355" i="5"/>
  <c r="T355" i="5"/>
  <c r="P356" i="5"/>
  <c r="Q356" i="5"/>
  <c r="W358" i="5"/>
  <c r="T359" i="5"/>
  <c r="W359" i="5"/>
  <c r="W363" i="5"/>
  <c r="P118" i="4"/>
  <c r="U252" i="4"/>
  <c r="U301" i="4"/>
  <c r="T33" i="5"/>
  <c r="T136" i="5"/>
  <c r="V137" i="5"/>
  <c r="Q174" i="5"/>
  <c r="V176" i="5"/>
  <c r="Q32" i="5"/>
  <c r="T40" i="5"/>
  <c r="V40" i="5"/>
  <c r="Q42" i="5"/>
  <c r="W88" i="5"/>
  <c r="W92" i="5"/>
  <c r="W97" i="5"/>
  <c r="Q125" i="5"/>
  <c r="T138" i="5"/>
  <c r="Q141" i="5"/>
  <c r="W164" i="5"/>
  <c r="Q172" i="5"/>
  <c r="V172" i="5"/>
  <c r="V209" i="5"/>
  <c r="W216" i="5"/>
  <c r="T217" i="5"/>
  <c r="V12" i="5"/>
  <c r="T14" i="5"/>
  <c r="V15" i="5"/>
  <c r="Q16" i="5"/>
  <c r="W16" i="5"/>
  <c r="T18" i="5"/>
  <c r="P22" i="5"/>
  <c r="Q22" i="5"/>
  <c r="W23" i="5"/>
  <c r="T24" i="5"/>
  <c r="V24" i="5"/>
  <c r="Q25" i="5"/>
  <c r="T25" i="5"/>
  <c r="P26" i="5"/>
  <c r="Q26" i="5"/>
  <c r="W27" i="5"/>
  <c r="T29" i="5"/>
  <c r="W29" i="5"/>
  <c r="W41" i="5"/>
  <c r="V44" i="5"/>
  <c r="T46" i="5"/>
  <c r="P58" i="5"/>
  <c r="V59" i="5"/>
  <c r="V67" i="5"/>
  <c r="W76" i="5"/>
  <c r="T78" i="5"/>
  <c r="T79" i="5"/>
  <c r="V79" i="5"/>
  <c r="W81" i="5"/>
  <c r="T83" i="5"/>
  <c r="V86" i="5"/>
  <c r="P90" i="5"/>
  <c r="Q92" i="5"/>
  <c r="V92" i="5"/>
  <c r="P96" i="5"/>
  <c r="T98" i="5"/>
  <c r="Q99" i="5"/>
  <c r="V100" i="5"/>
  <c r="Q101" i="5"/>
  <c r="W104" i="5"/>
  <c r="P109" i="5"/>
  <c r="P110" i="5"/>
  <c r="T113" i="5"/>
  <c r="T114" i="5"/>
  <c r="V116" i="5"/>
  <c r="Q117" i="5"/>
  <c r="W120" i="5"/>
  <c r="P125" i="5"/>
  <c r="P126" i="5"/>
  <c r="Q126" i="5"/>
  <c r="T129" i="5"/>
  <c r="T130" i="5"/>
  <c r="Q131" i="5"/>
  <c r="V131" i="5"/>
  <c r="V132" i="5"/>
  <c r="Q133" i="5"/>
  <c r="W136" i="5"/>
  <c r="P141" i="5"/>
  <c r="P142" i="5"/>
  <c r="Q142" i="5"/>
  <c r="T145" i="5"/>
  <c r="T146" i="5"/>
  <c r="Q147" i="5"/>
  <c r="V148" i="5"/>
  <c r="W152" i="5"/>
  <c r="Q160" i="5"/>
  <c r="T160" i="5"/>
  <c r="Q164" i="5"/>
  <c r="P165" i="5"/>
  <c r="T172" i="5"/>
  <c r="W172" i="5"/>
  <c r="T173" i="5"/>
  <c r="P178" i="5"/>
  <c r="Q178" i="5"/>
  <c r="Q180" i="5"/>
  <c r="P181" i="5"/>
  <c r="W192" i="5"/>
  <c r="W202" i="5"/>
  <c r="P203" i="5"/>
  <c r="Q203" i="5"/>
  <c r="T206" i="5"/>
  <c r="W208" i="5"/>
  <c r="P209" i="5"/>
  <c r="T218" i="5"/>
  <c r="Q219" i="5"/>
  <c r="Q221" i="5"/>
  <c r="W221" i="5"/>
  <c r="V221" i="5"/>
  <c r="P222" i="5"/>
  <c r="Q222" i="5"/>
  <c r="Q225" i="5"/>
  <c r="W225" i="5"/>
  <c r="V225" i="5"/>
  <c r="P226" i="5"/>
  <c r="Q226" i="5"/>
  <c r="Q229" i="5"/>
  <c r="W229" i="5"/>
  <c r="V229" i="5"/>
  <c r="P230" i="5"/>
  <c r="Q230" i="5"/>
  <c r="Q233" i="5"/>
  <c r="W233" i="5"/>
  <c r="V233" i="5"/>
  <c r="P234" i="5"/>
  <c r="Q234" i="5"/>
  <c r="W237" i="5"/>
  <c r="P238" i="5"/>
  <c r="W241" i="5"/>
  <c r="P242" i="5"/>
  <c r="Q245" i="5"/>
  <c r="W245" i="5"/>
  <c r="V245" i="5"/>
  <c r="P246" i="5"/>
  <c r="Q246" i="5"/>
  <c r="Q249" i="5"/>
  <c r="W249" i="5"/>
  <c r="V249" i="5"/>
  <c r="P250" i="5"/>
  <c r="Q250" i="5"/>
  <c r="Q253" i="5"/>
  <c r="W253" i="5"/>
  <c r="V253" i="5"/>
  <c r="P254" i="5"/>
  <c r="Q254" i="5"/>
  <c r="W257" i="5"/>
  <c r="P258" i="5"/>
  <c r="Q258" i="5"/>
  <c r="Q261" i="5"/>
  <c r="W261" i="5"/>
  <c r="V261" i="5"/>
  <c r="P262" i="5"/>
  <c r="Q262" i="5"/>
  <c r="Q265" i="5"/>
  <c r="W265" i="5"/>
  <c r="V265" i="5"/>
  <c r="P266" i="5"/>
  <c r="Q266" i="5"/>
  <c r="Q269" i="5"/>
  <c r="W269" i="5"/>
  <c r="V269" i="5"/>
  <c r="P270" i="5"/>
  <c r="Q270" i="5"/>
  <c r="Q273" i="5"/>
  <c r="W273" i="5"/>
  <c r="V273" i="5"/>
  <c r="P274" i="5"/>
  <c r="Q274" i="5"/>
  <c r="Q277" i="5"/>
  <c r="W277" i="5"/>
  <c r="V277" i="5"/>
  <c r="P278" i="5"/>
  <c r="Q288" i="5"/>
  <c r="Q292" i="5"/>
  <c r="Q301" i="5"/>
  <c r="T303" i="5"/>
  <c r="W303" i="5"/>
  <c r="Q317" i="5"/>
  <c r="W317" i="5"/>
  <c r="N75" i="4"/>
  <c r="P75" i="4"/>
  <c r="P110" i="4"/>
  <c r="U244" i="4"/>
  <c r="U285" i="4"/>
  <c r="T335" i="5"/>
  <c r="W335" i="5"/>
  <c r="W339" i="5"/>
  <c r="V342" i="5"/>
  <c r="V346" i="5"/>
  <c r="Q347" i="5"/>
  <c r="T347" i="5"/>
  <c r="Q348" i="5"/>
  <c r="W350" i="5"/>
  <c r="T351" i="5"/>
  <c r="W351" i="5"/>
  <c r="W355" i="5"/>
  <c r="V358" i="5"/>
  <c r="V362" i="5"/>
  <c r="Q363" i="5"/>
  <c r="T363" i="5"/>
  <c r="Q364" i="5"/>
  <c r="Q366" i="5"/>
  <c r="W366" i="5"/>
  <c r="T367" i="5"/>
  <c r="W367" i="5"/>
  <c r="W375" i="5"/>
  <c r="N10" i="4"/>
  <c r="U10" i="4"/>
  <c r="N11" i="4"/>
  <c r="U11" i="4"/>
  <c r="N12" i="4"/>
  <c r="U12" i="4"/>
  <c r="N13" i="4"/>
  <c r="U13" i="4"/>
  <c r="N14" i="4"/>
  <c r="U14" i="4"/>
  <c r="N15" i="4"/>
  <c r="U15" i="4"/>
  <c r="N16" i="4"/>
  <c r="U16" i="4"/>
  <c r="N17" i="4"/>
  <c r="U17" i="4"/>
  <c r="N18" i="4"/>
  <c r="U18" i="4"/>
  <c r="N19" i="4"/>
  <c r="U19" i="4"/>
  <c r="N20" i="4"/>
  <c r="U20" i="4"/>
  <c r="N21" i="4"/>
  <c r="U21" i="4"/>
  <c r="N22" i="4"/>
  <c r="U22" i="4"/>
  <c r="N23" i="4"/>
  <c r="U23" i="4"/>
  <c r="N24" i="4"/>
  <c r="U24" i="4"/>
  <c r="N25" i="4"/>
  <c r="U25" i="4"/>
  <c r="N26" i="4"/>
  <c r="U26" i="4"/>
  <c r="N27" i="4"/>
  <c r="U27" i="4"/>
  <c r="N28" i="4"/>
  <c r="U28" i="4"/>
  <c r="N29" i="4"/>
  <c r="U29" i="4"/>
  <c r="N30" i="4"/>
  <c r="U30" i="4"/>
  <c r="N31" i="4"/>
  <c r="U31" i="4"/>
  <c r="N32" i="4"/>
  <c r="U32" i="4"/>
  <c r="N33" i="4"/>
  <c r="U33" i="4"/>
  <c r="N34" i="4"/>
  <c r="U34" i="4"/>
  <c r="N35" i="4"/>
  <c r="U35" i="4"/>
  <c r="N36" i="4"/>
  <c r="U36" i="4"/>
  <c r="N37" i="4"/>
  <c r="U37" i="4"/>
  <c r="N38" i="4"/>
  <c r="U38" i="4"/>
  <c r="N39" i="4"/>
  <c r="U39" i="4"/>
  <c r="N40" i="4"/>
  <c r="U40" i="4"/>
  <c r="N41" i="4"/>
  <c r="U41" i="4"/>
  <c r="N42" i="4"/>
  <c r="U42" i="4"/>
  <c r="N43" i="4"/>
  <c r="U43" i="4"/>
  <c r="N44" i="4"/>
  <c r="U44" i="4"/>
  <c r="N45" i="4"/>
  <c r="U45" i="4"/>
  <c r="N46" i="4"/>
  <c r="U46" i="4"/>
  <c r="N58" i="4"/>
  <c r="U58" i="4"/>
  <c r="N59" i="4"/>
  <c r="U59" i="4"/>
  <c r="N60" i="4"/>
  <c r="N67" i="4"/>
  <c r="N77" i="4"/>
  <c r="U229" i="4"/>
  <c r="N233" i="4"/>
  <c r="U280" i="4"/>
  <c r="U296" i="4"/>
  <c r="U312" i="4"/>
  <c r="U328" i="4"/>
  <c r="P284" i="5"/>
  <c r="W287" i="5"/>
  <c r="W290" i="5"/>
  <c r="T292" i="5"/>
  <c r="Q293" i="5"/>
  <c r="T295" i="5"/>
  <c r="W295" i="5"/>
  <c r="W298" i="5"/>
  <c r="Q313" i="5"/>
  <c r="T315" i="5"/>
  <c r="W315" i="5"/>
  <c r="V322" i="5"/>
  <c r="W327" i="5"/>
  <c r="T348" i="5"/>
  <c r="T364" i="5"/>
  <c r="T374" i="5"/>
  <c r="W374" i="5"/>
  <c r="T375" i="5"/>
  <c r="P78" i="4"/>
  <c r="N79" i="4"/>
  <c r="P84" i="4"/>
  <c r="N85" i="4"/>
  <c r="P130" i="4"/>
  <c r="N225" i="4"/>
  <c r="U225" i="4"/>
  <c r="U227" i="4"/>
  <c r="U232" i="4"/>
  <c r="U240" i="4"/>
  <c r="U248" i="4"/>
  <c r="U256" i="4"/>
  <c r="U264" i="4"/>
  <c r="U277" i="4"/>
  <c r="U293" i="4"/>
  <c r="U309" i="4"/>
  <c r="U325" i="4"/>
  <c r="P80" i="4"/>
  <c r="N81" i="4"/>
  <c r="P138" i="4"/>
  <c r="U138" i="4"/>
  <c r="P139" i="4"/>
  <c r="U139" i="4"/>
  <c r="P140" i="4"/>
  <c r="U140" i="4"/>
  <c r="P141" i="4"/>
  <c r="U141" i="4"/>
  <c r="P142" i="4"/>
  <c r="U142" i="4"/>
  <c r="P143" i="4"/>
  <c r="U143" i="4"/>
  <c r="P144" i="4"/>
  <c r="U144" i="4"/>
  <c r="P145" i="4"/>
  <c r="U145" i="4"/>
  <c r="P146" i="4"/>
  <c r="U146" i="4"/>
  <c r="P147" i="4"/>
  <c r="U147" i="4"/>
  <c r="P148" i="4"/>
  <c r="U148" i="4"/>
  <c r="P149" i="4"/>
  <c r="U149" i="4"/>
  <c r="P150" i="4"/>
  <c r="U150" i="4"/>
  <c r="P151" i="4"/>
  <c r="U151" i="4"/>
  <c r="P152" i="4"/>
  <c r="U152" i="4"/>
  <c r="P153" i="4"/>
  <c r="U153" i="4"/>
  <c r="P154" i="4"/>
  <c r="U154" i="4"/>
  <c r="P155" i="4"/>
  <c r="U155" i="4"/>
  <c r="P156" i="4"/>
  <c r="U156" i="4"/>
  <c r="P157" i="4"/>
  <c r="U157" i="4"/>
  <c r="P158" i="4"/>
  <c r="U158" i="4"/>
  <c r="P159" i="4"/>
  <c r="U159" i="4"/>
  <c r="P160" i="4"/>
  <c r="U160" i="4"/>
  <c r="P161" i="4"/>
  <c r="U161" i="4"/>
  <c r="P162" i="4"/>
  <c r="U162" i="4"/>
  <c r="P163" i="4"/>
  <c r="U163" i="4"/>
  <c r="P164" i="4"/>
  <c r="U164" i="4"/>
  <c r="P165" i="4"/>
  <c r="U165" i="4"/>
  <c r="P166" i="4"/>
  <c r="U166" i="4"/>
  <c r="P167" i="4"/>
  <c r="U167" i="4"/>
  <c r="P168" i="4"/>
  <c r="U168" i="4"/>
  <c r="P169" i="4"/>
  <c r="U169" i="4"/>
  <c r="P170" i="4"/>
  <c r="U170" i="4"/>
  <c r="P171" i="4"/>
  <c r="U171" i="4"/>
  <c r="P172" i="4"/>
  <c r="U172" i="4"/>
  <c r="P173" i="4"/>
  <c r="U173" i="4"/>
  <c r="P174" i="4"/>
  <c r="U174" i="4"/>
  <c r="U272" i="4"/>
  <c r="U288" i="4"/>
  <c r="U304" i="4"/>
  <c r="U320" i="4"/>
  <c r="N232" i="4"/>
  <c r="U233" i="4"/>
  <c r="N236" i="4"/>
  <c r="U237" i="4"/>
  <c r="N240" i="4"/>
  <c r="U241" i="4"/>
  <c r="N244" i="4"/>
  <c r="U245" i="4"/>
  <c r="N248" i="4"/>
  <c r="U249" i="4"/>
  <c r="N252" i="4"/>
  <c r="U253" i="4"/>
  <c r="N256" i="4"/>
  <c r="U257" i="4"/>
  <c r="N260" i="4"/>
  <c r="U261" i="4"/>
  <c r="N264" i="4"/>
  <c r="U265" i="4"/>
  <c r="U323" i="4"/>
  <c r="P175" i="4"/>
  <c r="U175" i="4"/>
  <c r="P176" i="4"/>
  <c r="U176" i="4"/>
  <c r="P177" i="4"/>
  <c r="U177" i="4"/>
  <c r="P178" i="4"/>
  <c r="U178" i="4"/>
  <c r="P179" i="4"/>
  <c r="U179" i="4"/>
  <c r="P180" i="4"/>
  <c r="U180" i="4"/>
  <c r="P181" i="4"/>
  <c r="U181" i="4"/>
  <c r="P182" i="4"/>
  <c r="U182" i="4"/>
  <c r="P183" i="4"/>
  <c r="U183" i="4"/>
  <c r="P184" i="4"/>
  <c r="U184" i="4"/>
  <c r="P185" i="4"/>
  <c r="U185" i="4"/>
  <c r="P186" i="4"/>
  <c r="U186" i="4"/>
  <c r="P187" i="4"/>
  <c r="U187" i="4"/>
  <c r="P188" i="4"/>
  <c r="U188" i="4"/>
  <c r="P189" i="4"/>
  <c r="U189" i="4"/>
  <c r="P190" i="4"/>
  <c r="U190" i="4"/>
  <c r="P191" i="4"/>
  <c r="U191" i="4"/>
  <c r="P192" i="4"/>
  <c r="U192" i="4"/>
  <c r="P193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4" i="4"/>
  <c r="N226" i="4"/>
  <c r="P228" i="4"/>
  <c r="N229" i="4"/>
  <c r="N234" i="4"/>
  <c r="U234" i="4"/>
  <c r="U238" i="4"/>
  <c r="U242" i="4"/>
  <c r="U246" i="4"/>
  <c r="U250" i="4"/>
  <c r="U254" i="4"/>
  <c r="U258" i="4"/>
  <c r="U262" i="4"/>
  <c r="U266" i="4"/>
  <c r="U273" i="4"/>
  <c r="U275" i="4"/>
  <c r="U281" i="4"/>
  <c r="U283" i="4"/>
  <c r="U289" i="4"/>
  <c r="U291" i="4"/>
  <c r="U297" i="4"/>
  <c r="U299" i="4"/>
  <c r="U305" i="4"/>
  <c r="U307" i="4"/>
  <c r="U313" i="4"/>
  <c r="U315" i="4"/>
  <c r="U321" i="4"/>
  <c r="U329" i="4"/>
  <c r="N224" i="4"/>
  <c r="P225" i="4"/>
  <c r="P226" i="4"/>
  <c r="N227" i="4"/>
  <c r="P230" i="4"/>
  <c r="N231" i="4"/>
  <c r="P234" i="4"/>
  <c r="N235" i="4"/>
  <c r="P238" i="4"/>
  <c r="N239" i="4"/>
  <c r="P242" i="4"/>
  <c r="N243" i="4"/>
  <c r="P246" i="4"/>
  <c r="N247" i="4"/>
  <c r="P250" i="4"/>
  <c r="N251" i="4"/>
  <c r="P254" i="4"/>
  <c r="N255" i="4"/>
  <c r="P258" i="4"/>
  <c r="N259" i="4"/>
  <c r="P262" i="4"/>
  <c r="N263" i="4"/>
  <c r="P266" i="4"/>
  <c r="N267" i="4"/>
  <c r="P270" i="4"/>
  <c r="N271" i="4"/>
  <c r="P274" i="4"/>
  <c r="N275" i="4"/>
  <c r="P278" i="4"/>
  <c r="N279" i="4"/>
  <c r="P282" i="4"/>
  <c r="N283" i="4"/>
  <c r="P286" i="4"/>
  <c r="N287" i="4"/>
  <c r="P290" i="4"/>
  <c r="N291" i="4"/>
  <c r="P294" i="4"/>
  <c r="N295" i="4"/>
  <c r="P298" i="4"/>
  <c r="N299" i="4"/>
  <c r="P302" i="4"/>
  <c r="N303" i="4"/>
  <c r="P306" i="4"/>
  <c r="N307" i="4"/>
  <c r="P310" i="4"/>
  <c r="N311" i="4"/>
  <c r="P314" i="4"/>
  <c r="N315" i="4"/>
  <c r="P318" i="4"/>
  <c r="N319" i="4"/>
  <c r="P322" i="4"/>
  <c r="N323" i="4"/>
  <c r="P326" i="4"/>
  <c r="N327" i="4"/>
  <c r="P330" i="4"/>
  <c r="U330" i="4"/>
  <c r="P332" i="4"/>
  <c r="N333" i="4"/>
  <c r="P235" i="4"/>
  <c r="N238" i="4"/>
  <c r="P239" i="4"/>
  <c r="N242" i="4"/>
  <c r="P243" i="4"/>
  <c r="N246" i="4"/>
  <c r="P247" i="4"/>
  <c r="N250" i="4"/>
  <c r="P251" i="4"/>
  <c r="N254" i="4"/>
  <c r="P255" i="4"/>
  <c r="N258" i="4"/>
  <c r="P259" i="4"/>
  <c r="N262" i="4"/>
  <c r="P263" i="4"/>
  <c r="P267" i="4"/>
  <c r="N268" i="4"/>
  <c r="P271" i="4"/>
  <c r="N272" i="4"/>
  <c r="P275" i="4"/>
  <c r="N276" i="4"/>
  <c r="P279" i="4"/>
  <c r="N280" i="4"/>
  <c r="P283" i="4"/>
  <c r="N284" i="4"/>
  <c r="P287" i="4"/>
  <c r="N288" i="4"/>
  <c r="P291" i="4"/>
  <c r="N292" i="4"/>
  <c r="P295" i="4"/>
  <c r="N296" i="4"/>
  <c r="P299" i="4"/>
  <c r="N300" i="4"/>
  <c r="P303" i="4"/>
  <c r="N304" i="4"/>
  <c r="P307" i="4"/>
  <c r="N308" i="4"/>
  <c r="P311" i="4"/>
  <c r="N312" i="4"/>
  <c r="P315" i="4"/>
  <c r="N316" i="4"/>
  <c r="N320" i="4"/>
  <c r="N324" i="4"/>
  <c r="N328" i="4"/>
  <c r="N269" i="4"/>
  <c r="P272" i="4"/>
  <c r="N273" i="4"/>
  <c r="P276" i="4"/>
  <c r="N277" i="4"/>
  <c r="P280" i="4"/>
  <c r="N281" i="4"/>
  <c r="P284" i="4"/>
  <c r="N285" i="4"/>
  <c r="P288" i="4"/>
  <c r="N289" i="4"/>
  <c r="P292" i="4"/>
  <c r="N293" i="4"/>
  <c r="P296" i="4"/>
  <c r="N297" i="4"/>
  <c r="P300" i="4"/>
  <c r="N301" i="4"/>
  <c r="P304" i="4"/>
  <c r="N305" i="4"/>
  <c r="P308" i="4"/>
  <c r="N309" i="4"/>
  <c r="P312" i="4"/>
  <c r="N313" i="4"/>
  <c r="X313" i="4" s="1"/>
  <c r="F312" i="7" s="1"/>
  <c r="P316" i="4"/>
  <c r="N317" i="4"/>
  <c r="P320" i="4"/>
  <c r="N321" i="4"/>
  <c r="P324" i="4"/>
  <c r="N325" i="4"/>
  <c r="P328" i="4"/>
  <c r="N329" i="4"/>
  <c r="P331" i="4"/>
  <c r="N332" i="4"/>
  <c r="U61" i="4"/>
  <c r="U67" i="4"/>
  <c r="U75" i="4"/>
  <c r="U77" i="4"/>
  <c r="U79" i="4"/>
  <c r="U81" i="4"/>
  <c r="U83" i="4"/>
  <c r="U85" i="4"/>
  <c r="N87" i="4"/>
  <c r="P87" i="4"/>
  <c r="U87" i="4"/>
  <c r="N91" i="4"/>
  <c r="P91" i="4"/>
  <c r="U91" i="4"/>
  <c r="N95" i="4"/>
  <c r="P95" i="4"/>
  <c r="U95" i="4"/>
  <c r="N99" i="4"/>
  <c r="P99" i="4"/>
  <c r="U99" i="4"/>
  <c r="N103" i="4"/>
  <c r="P103" i="4"/>
  <c r="U103" i="4"/>
  <c r="N107" i="4"/>
  <c r="P107" i="4"/>
  <c r="U107" i="4"/>
  <c r="N111" i="4"/>
  <c r="P111" i="4"/>
  <c r="U111" i="4"/>
  <c r="N115" i="4"/>
  <c r="P115" i="4"/>
  <c r="U115" i="4"/>
  <c r="N119" i="4"/>
  <c r="P119" i="4"/>
  <c r="U119" i="4"/>
  <c r="N123" i="4"/>
  <c r="P123" i="4"/>
  <c r="U123" i="4"/>
  <c r="N127" i="4"/>
  <c r="P127" i="4"/>
  <c r="U127" i="4"/>
  <c r="N131" i="4"/>
  <c r="P131" i="4"/>
  <c r="U131" i="4"/>
  <c r="N135" i="4"/>
  <c r="P135" i="4"/>
  <c r="U135" i="4"/>
  <c r="U60" i="4"/>
  <c r="N76" i="4"/>
  <c r="U76" i="4"/>
  <c r="N78" i="4"/>
  <c r="U78" i="4"/>
  <c r="N80" i="4"/>
  <c r="U80" i="4"/>
  <c r="N82" i="4"/>
  <c r="U82" i="4"/>
  <c r="N84" i="4"/>
  <c r="U84" i="4"/>
  <c r="N86" i="4"/>
  <c r="U86" i="4"/>
  <c r="N89" i="4"/>
  <c r="P89" i="4"/>
  <c r="U89" i="4"/>
  <c r="N93" i="4"/>
  <c r="P93" i="4"/>
  <c r="U93" i="4"/>
  <c r="N97" i="4"/>
  <c r="P97" i="4"/>
  <c r="U97" i="4"/>
  <c r="N101" i="4"/>
  <c r="P101" i="4"/>
  <c r="U101" i="4"/>
  <c r="N105" i="4"/>
  <c r="P105" i="4"/>
  <c r="U105" i="4"/>
  <c r="N109" i="4"/>
  <c r="P109" i="4"/>
  <c r="U109" i="4"/>
  <c r="N113" i="4"/>
  <c r="P113" i="4"/>
  <c r="U113" i="4"/>
  <c r="N117" i="4"/>
  <c r="P117" i="4"/>
  <c r="U117" i="4"/>
  <c r="N121" i="4"/>
  <c r="P121" i="4"/>
  <c r="U121" i="4"/>
  <c r="N125" i="4"/>
  <c r="P125" i="4"/>
  <c r="U125" i="4"/>
  <c r="N129" i="4"/>
  <c r="P129" i="4"/>
  <c r="U129" i="4"/>
  <c r="N133" i="4"/>
  <c r="P133" i="4"/>
  <c r="U133" i="4"/>
  <c r="N137" i="4"/>
  <c r="P137" i="4"/>
  <c r="U137" i="4"/>
  <c r="N88" i="4"/>
  <c r="U88" i="4"/>
  <c r="N90" i="4"/>
  <c r="U90" i="4"/>
  <c r="N92" i="4"/>
  <c r="U92" i="4"/>
  <c r="N94" i="4"/>
  <c r="U94" i="4"/>
  <c r="N96" i="4"/>
  <c r="U96" i="4"/>
  <c r="N98" i="4"/>
  <c r="U98" i="4"/>
  <c r="N100" i="4"/>
  <c r="U100" i="4"/>
  <c r="N102" i="4"/>
  <c r="U102" i="4"/>
  <c r="N104" i="4"/>
  <c r="U104" i="4"/>
  <c r="N106" i="4"/>
  <c r="U106" i="4"/>
  <c r="N108" i="4"/>
  <c r="U108" i="4"/>
  <c r="N110" i="4"/>
  <c r="U110" i="4"/>
  <c r="N112" i="4"/>
  <c r="U112" i="4"/>
  <c r="N114" i="4"/>
  <c r="U114" i="4"/>
  <c r="N116" i="4"/>
  <c r="U116" i="4"/>
  <c r="N118" i="4"/>
  <c r="U118" i="4"/>
  <c r="N120" i="4"/>
  <c r="U120" i="4"/>
  <c r="N122" i="4"/>
  <c r="U122" i="4"/>
  <c r="N124" i="4"/>
  <c r="U124" i="4"/>
  <c r="N126" i="4"/>
  <c r="U126" i="4"/>
  <c r="N128" i="4"/>
  <c r="U128" i="4"/>
  <c r="N130" i="4"/>
  <c r="U130" i="4"/>
  <c r="N132" i="4"/>
  <c r="U132" i="4"/>
  <c r="N134" i="4"/>
  <c r="U134" i="4"/>
  <c r="N136" i="4"/>
  <c r="U136" i="4"/>
  <c r="N222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338" i="4"/>
  <c r="P338" i="4"/>
  <c r="U338" i="4"/>
  <c r="N340" i="4"/>
  <c r="P340" i="4"/>
  <c r="U340" i="4"/>
  <c r="N334" i="4"/>
  <c r="P334" i="4"/>
  <c r="U334" i="4"/>
  <c r="N342" i="4"/>
  <c r="P342" i="4"/>
  <c r="U342" i="4"/>
  <c r="N336" i="4"/>
  <c r="P336" i="4"/>
  <c r="U336" i="4"/>
  <c r="N344" i="4"/>
  <c r="P344" i="4"/>
  <c r="U344" i="4"/>
  <c r="U333" i="4"/>
  <c r="N335" i="4"/>
  <c r="U335" i="4"/>
  <c r="N337" i="4"/>
  <c r="U337" i="4"/>
  <c r="N339" i="4"/>
  <c r="U339" i="4"/>
  <c r="N341" i="4"/>
  <c r="U341" i="4"/>
  <c r="N343" i="4"/>
  <c r="U343" i="4"/>
  <c r="N345" i="4"/>
  <c r="U345" i="4"/>
  <c r="P346" i="4"/>
  <c r="U346" i="4"/>
  <c r="P347" i="4"/>
  <c r="U347" i="4"/>
  <c r="P348" i="4"/>
  <c r="U348" i="4"/>
  <c r="P349" i="4"/>
  <c r="U349" i="4"/>
  <c r="P350" i="4"/>
  <c r="U350" i="4"/>
  <c r="P351" i="4"/>
  <c r="U351" i="4"/>
  <c r="P352" i="4"/>
  <c r="U352" i="4"/>
  <c r="P353" i="4"/>
  <c r="U353" i="4"/>
  <c r="P354" i="4"/>
  <c r="U354" i="4"/>
  <c r="P355" i="4"/>
  <c r="U355" i="4"/>
  <c r="P356" i="4"/>
  <c r="U356" i="4"/>
  <c r="P357" i="4"/>
  <c r="U357" i="4"/>
  <c r="P358" i="4"/>
  <c r="U358" i="4"/>
  <c r="P359" i="4"/>
  <c r="U359" i="4"/>
  <c r="P360" i="4"/>
  <c r="U360" i="4"/>
  <c r="P361" i="4"/>
  <c r="U361" i="4"/>
  <c r="P362" i="4"/>
  <c r="U362" i="4"/>
  <c r="P363" i="4"/>
  <c r="U363" i="4"/>
  <c r="P364" i="4"/>
  <c r="U364" i="4"/>
  <c r="P365" i="4"/>
  <c r="U365" i="4"/>
  <c r="P366" i="4"/>
  <c r="U366" i="4"/>
  <c r="P367" i="4"/>
  <c r="U367" i="4"/>
  <c r="P368" i="4"/>
  <c r="U368" i="4"/>
  <c r="P369" i="4"/>
  <c r="U369" i="4"/>
  <c r="P370" i="4"/>
  <c r="U370" i="4"/>
  <c r="P371" i="4"/>
  <c r="U371" i="4"/>
  <c r="P372" i="4"/>
  <c r="U372" i="4"/>
  <c r="P373" i="4"/>
  <c r="U373" i="4"/>
  <c r="P374" i="4"/>
  <c r="U374" i="4"/>
  <c r="P375" i="4"/>
  <c r="U37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W10" i="5"/>
  <c r="V10" i="5"/>
  <c r="T11" i="5"/>
  <c r="Q11" i="5"/>
  <c r="P11" i="5"/>
  <c r="W18" i="5"/>
  <c r="V18" i="5"/>
  <c r="P19" i="5"/>
  <c r="W26" i="5"/>
  <c r="V26" i="5"/>
  <c r="V11" i="5"/>
  <c r="W11" i="5"/>
  <c r="T12" i="5"/>
  <c r="Q13" i="5"/>
  <c r="V19" i="5"/>
  <c r="T20" i="5"/>
  <c r="Q21" i="5"/>
  <c r="V27" i="5"/>
  <c r="T28" i="5"/>
  <c r="Q29" i="5"/>
  <c r="V35" i="5"/>
  <c r="T36" i="5"/>
  <c r="Q37" i="5"/>
  <c r="V43" i="5"/>
  <c r="T44" i="5"/>
  <c r="Q45" i="5"/>
  <c r="T19" i="5"/>
  <c r="Q19" i="5"/>
  <c r="T27" i="5"/>
  <c r="Q27" i="5"/>
  <c r="P27" i="5"/>
  <c r="W34" i="5"/>
  <c r="V34" i="5"/>
  <c r="T35" i="5"/>
  <c r="Q35" i="5"/>
  <c r="P35" i="5"/>
  <c r="W42" i="5"/>
  <c r="V42" i="5"/>
  <c r="T43" i="5"/>
  <c r="Q43" i="5"/>
  <c r="P43" i="5"/>
  <c r="Q12" i="5"/>
  <c r="W12" i="5"/>
  <c r="W14" i="5"/>
  <c r="V14" i="5"/>
  <c r="T15" i="5"/>
  <c r="Q15" i="5"/>
  <c r="P15" i="5"/>
  <c r="Q20" i="5"/>
  <c r="W20" i="5"/>
  <c r="W22" i="5"/>
  <c r="V22" i="5"/>
  <c r="T23" i="5"/>
  <c r="Q23" i="5"/>
  <c r="P23" i="5"/>
  <c r="Q28" i="5"/>
  <c r="W28" i="5"/>
  <c r="W30" i="5"/>
  <c r="V30" i="5"/>
  <c r="T31" i="5"/>
  <c r="Q31" i="5"/>
  <c r="P31" i="5"/>
  <c r="Q36" i="5"/>
  <c r="W36" i="5"/>
  <c r="W38" i="5"/>
  <c r="V38" i="5"/>
  <c r="T39" i="5"/>
  <c r="Q39" i="5"/>
  <c r="P39" i="5"/>
  <c r="Q44" i="5"/>
  <c r="W44" i="5"/>
  <c r="W46" i="5"/>
  <c r="V46" i="5"/>
  <c r="Q58" i="5"/>
  <c r="P59" i="5"/>
  <c r="Q79" i="5"/>
  <c r="Q87" i="5"/>
  <c r="W156" i="5"/>
  <c r="T337" i="5"/>
  <c r="Q337" i="5"/>
  <c r="W337" i="5"/>
  <c r="P337" i="5"/>
  <c r="W345" i="5"/>
  <c r="P345" i="5"/>
  <c r="T353" i="5"/>
  <c r="Q353" i="5"/>
  <c r="W353" i="5"/>
  <c r="P353" i="5"/>
  <c r="T361" i="5"/>
  <c r="Q361" i="5"/>
  <c r="W361" i="5"/>
  <c r="P361" i="5"/>
  <c r="V369" i="5"/>
  <c r="T369" i="5"/>
  <c r="Q369" i="5"/>
  <c r="W369" i="5"/>
  <c r="P369" i="5"/>
  <c r="P12" i="5"/>
  <c r="V13" i="5"/>
  <c r="P16" i="5"/>
  <c r="V17" i="5"/>
  <c r="P20" i="5"/>
  <c r="V21" i="5"/>
  <c r="P24" i="5"/>
  <c r="V25" i="5"/>
  <c r="P28" i="5"/>
  <c r="V29" i="5"/>
  <c r="P32" i="5"/>
  <c r="V33" i="5"/>
  <c r="P36" i="5"/>
  <c r="V37" i="5"/>
  <c r="P40" i="5"/>
  <c r="V41" i="5"/>
  <c r="P44" i="5"/>
  <c r="V45" i="5"/>
  <c r="E47" i="7"/>
  <c r="E51" i="7"/>
  <c r="Q59" i="5"/>
  <c r="P60" i="5"/>
  <c r="V61" i="5"/>
  <c r="E63" i="7"/>
  <c r="Q67" i="5"/>
  <c r="E67" i="7"/>
  <c r="P75" i="5"/>
  <c r="T76" i="5"/>
  <c r="P76" i="5"/>
  <c r="Q77" i="5"/>
  <c r="P77" i="5"/>
  <c r="W78" i="5"/>
  <c r="V80" i="5"/>
  <c r="P83" i="5"/>
  <c r="T84" i="5"/>
  <c r="P84" i="5"/>
  <c r="Q85" i="5"/>
  <c r="P85" i="5"/>
  <c r="W86" i="5"/>
  <c r="V88" i="5"/>
  <c r="P91" i="5"/>
  <c r="T92" i="5"/>
  <c r="P92" i="5"/>
  <c r="Q93" i="5"/>
  <c r="P93" i="5"/>
  <c r="T94" i="5"/>
  <c r="W94" i="5"/>
  <c r="V94" i="5"/>
  <c r="W96" i="5"/>
  <c r="V98" i="5"/>
  <c r="W98" i="5"/>
  <c r="V102" i="5"/>
  <c r="W102" i="5"/>
  <c r="V106" i="5"/>
  <c r="W106" i="5"/>
  <c r="W110" i="5"/>
  <c r="V114" i="5"/>
  <c r="W114" i="5"/>
  <c r="W118" i="5"/>
  <c r="V122" i="5"/>
  <c r="W122" i="5"/>
  <c r="V126" i="5"/>
  <c r="W126" i="5"/>
  <c r="V130" i="5"/>
  <c r="W130" i="5"/>
  <c r="V134" i="5"/>
  <c r="W134" i="5"/>
  <c r="V138" i="5"/>
  <c r="W138" i="5"/>
  <c r="V142" i="5"/>
  <c r="W142" i="5"/>
  <c r="V146" i="5"/>
  <c r="W146" i="5"/>
  <c r="W150" i="5"/>
  <c r="W154" i="5"/>
  <c r="P155" i="5"/>
  <c r="W161" i="5"/>
  <c r="V161" i="5"/>
  <c r="V162" i="5"/>
  <c r="W162" i="5"/>
  <c r="T163" i="5"/>
  <c r="Q163" i="5"/>
  <c r="V163" i="5"/>
  <c r="P163" i="5"/>
  <c r="V207" i="5"/>
  <c r="W207" i="5"/>
  <c r="W131" i="5"/>
  <c r="V135" i="5"/>
  <c r="W135" i="5"/>
  <c r="V139" i="5"/>
  <c r="W139" i="5"/>
  <c r="V143" i="5"/>
  <c r="W143" i="5"/>
  <c r="V147" i="5"/>
  <c r="W147" i="5"/>
  <c r="W151" i="5"/>
  <c r="W160" i="5"/>
  <c r="V160" i="5"/>
  <c r="W59" i="5"/>
  <c r="P67" i="5"/>
  <c r="W67" i="5"/>
  <c r="P13" i="5"/>
  <c r="P17" i="5"/>
  <c r="P21" i="5"/>
  <c r="P25" i="5"/>
  <c r="P29" i="5"/>
  <c r="P33" i="5"/>
  <c r="P37" i="5"/>
  <c r="P41" i="5"/>
  <c r="P45" i="5"/>
  <c r="E56" i="7"/>
  <c r="V58" i="5"/>
  <c r="P61" i="5"/>
  <c r="V75" i="5"/>
  <c r="W79" i="5"/>
  <c r="V83" i="5"/>
  <c r="W87" i="5"/>
  <c r="P95" i="5"/>
  <c r="V97" i="5"/>
  <c r="Q97" i="5"/>
  <c r="P97" i="5"/>
  <c r="V99" i="5"/>
  <c r="W99" i="5"/>
  <c r="W103" i="5"/>
  <c r="W107" i="5"/>
  <c r="V111" i="5"/>
  <c r="W111" i="5"/>
  <c r="W115" i="5"/>
  <c r="W119" i="5"/>
  <c r="V123" i="5"/>
  <c r="W123" i="5"/>
  <c r="W127" i="5"/>
  <c r="V77" i="5"/>
  <c r="T80" i="5"/>
  <c r="P80" i="5"/>
  <c r="Q81" i="5"/>
  <c r="P81" i="5"/>
  <c r="W82" i="5"/>
  <c r="V85" i="5"/>
  <c r="T88" i="5"/>
  <c r="P88" i="5"/>
  <c r="P89" i="5"/>
  <c r="W90" i="5"/>
  <c r="V93" i="5"/>
  <c r="T97" i="5"/>
  <c r="W157" i="5"/>
  <c r="W158" i="5"/>
  <c r="T159" i="5"/>
  <c r="Q159" i="5"/>
  <c r="V159" i="5"/>
  <c r="P159" i="5"/>
  <c r="W201" i="5"/>
  <c r="T99" i="5"/>
  <c r="P99" i="5"/>
  <c r="Q100" i="5"/>
  <c r="P100" i="5"/>
  <c r="W101" i="5"/>
  <c r="T102" i="5"/>
  <c r="P107" i="5"/>
  <c r="P108" i="5"/>
  <c r="W109" i="5"/>
  <c r="P115" i="5"/>
  <c r="Q116" i="5"/>
  <c r="P116" i="5"/>
  <c r="W117" i="5"/>
  <c r="T123" i="5"/>
  <c r="P123" i="5"/>
  <c r="Q124" i="5"/>
  <c r="P124" i="5"/>
  <c r="W125" i="5"/>
  <c r="T126" i="5"/>
  <c r="T131" i="5"/>
  <c r="P131" i="5"/>
  <c r="Q132" i="5"/>
  <c r="P132" i="5"/>
  <c r="W133" i="5"/>
  <c r="T134" i="5"/>
  <c r="T139" i="5"/>
  <c r="P139" i="5"/>
  <c r="Q140" i="5"/>
  <c r="P140" i="5"/>
  <c r="W141" i="5"/>
  <c r="T142" i="5"/>
  <c r="T147" i="5"/>
  <c r="P147" i="5"/>
  <c r="Q148" i="5"/>
  <c r="P148" i="5"/>
  <c r="W149" i="5"/>
  <c r="P154" i="5"/>
  <c r="P158" i="5"/>
  <c r="T162" i="5"/>
  <c r="P162" i="5"/>
  <c r="Q169" i="5"/>
  <c r="W169" i="5"/>
  <c r="W170" i="5"/>
  <c r="P171" i="5"/>
  <c r="Q177" i="5"/>
  <c r="W177" i="5"/>
  <c r="W178" i="5"/>
  <c r="V178" i="5"/>
  <c r="V179" i="5"/>
  <c r="T179" i="5"/>
  <c r="Q179" i="5"/>
  <c r="P179" i="5"/>
  <c r="Q185" i="5"/>
  <c r="W185" i="5"/>
  <c r="W186" i="5"/>
  <c r="V186" i="5"/>
  <c r="V187" i="5"/>
  <c r="T187" i="5"/>
  <c r="Q187" i="5"/>
  <c r="P187" i="5"/>
  <c r="W193" i="5"/>
  <c r="W194" i="5"/>
  <c r="P195" i="5"/>
  <c r="P196" i="5"/>
  <c r="V211" i="5"/>
  <c r="Q312" i="5"/>
  <c r="T312" i="5"/>
  <c r="W312" i="5"/>
  <c r="V312" i="5"/>
  <c r="W196" i="5"/>
  <c r="W197" i="5"/>
  <c r="W204" i="5"/>
  <c r="V204" i="5"/>
  <c r="T210" i="5"/>
  <c r="Q210" i="5"/>
  <c r="W210" i="5"/>
  <c r="V210" i="5"/>
  <c r="V219" i="5"/>
  <c r="Q304" i="5"/>
  <c r="T304" i="5"/>
  <c r="W304" i="5"/>
  <c r="V304" i="5"/>
  <c r="P103" i="5"/>
  <c r="P104" i="5"/>
  <c r="W105" i="5"/>
  <c r="T111" i="5"/>
  <c r="P111" i="5"/>
  <c r="Q112" i="5"/>
  <c r="P112" i="5"/>
  <c r="W113" i="5"/>
  <c r="P119" i="5"/>
  <c r="Q120" i="5"/>
  <c r="P120" i="5"/>
  <c r="W121" i="5"/>
  <c r="P127" i="5"/>
  <c r="P128" i="5"/>
  <c r="W129" i="5"/>
  <c r="T135" i="5"/>
  <c r="P135" i="5"/>
  <c r="Q136" i="5"/>
  <c r="P136" i="5"/>
  <c r="W137" i="5"/>
  <c r="T143" i="5"/>
  <c r="P143" i="5"/>
  <c r="Q144" i="5"/>
  <c r="P144" i="5"/>
  <c r="W145" i="5"/>
  <c r="P151" i="5"/>
  <c r="P152" i="5"/>
  <c r="W153" i="5"/>
  <c r="P157" i="5"/>
  <c r="P161" i="5"/>
  <c r="W165" i="5"/>
  <c r="W166" i="5"/>
  <c r="V166" i="5"/>
  <c r="V167" i="5"/>
  <c r="T167" i="5"/>
  <c r="Q167" i="5"/>
  <c r="P167" i="5"/>
  <c r="Q173" i="5"/>
  <c r="W173" i="5"/>
  <c r="W174" i="5"/>
  <c r="V174" i="5"/>
  <c r="V175" i="5"/>
  <c r="T175" i="5"/>
  <c r="Q175" i="5"/>
  <c r="P175" i="5"/>
  <c r="Q181" i="5"/>
  <c r="W181" i="5"/>
  <c r="W182" i="5"/>
  <c r="V182" i="5"/>
  <c r="V183" i="5"/>
  <c r="T183" i="5"/>
  <c r="Q183" i="5"/>
  <c r="P183" i="5"/>
  <c r="Q189" i="5"/>
  <c r="W189" i="5"/>
  <c r="W190" i="5"/>
  <c r="V190" i="5"/>
  <c r="V191" i="5"/>
  <c r="T191" i="5"/>
  <c r="Q191" i="5"/>
  <c r="P191" i="5"/>
  <c r="V202" i="5"/>
  <c r="T205" i="5"/>
  <c r="W280" i="5"/>
  <c r="Q296" i="5"/>
  <c r="T296" i="5"/>
  <c r="W296" i="5"/>
  <c r="V296" i="5"/>
  <c r="P156" i="5"/>
  <c r="P160" i="5"/>
  <c r="P164" i="5"/>
  <c r="T166" i="5"/>
  <c r="P168" i="5"/>
  <c r="V169" i="5"/>
  <c r="P172" i="5"/>
  <c r="V173" i="5"/>
  <c r="T174" i="5"/>
  <c r="P176" i="5"/>
  <c r="V177" i="5"/>
  <c r="T178" i="5"/>
  <c r="P180" i="5"/>
  <c r="V181" i="5"/>
  <c r="T182" i="5"/>
  <c r="P184" i="5"/>
  <c r="V185" i="5"/>
  <c r="T186" i="5"/>
  <c r="P188" i="5"/>
  <c r="V189" i="5"/>
  <c r="T190" i="5"/>
  <c r="P192" i="5"/>
  <c r="W195" i="5"/>
  <c r="P200" i="5"/>
  <c r="P201" i="5"/>
  <c r="Q202" i="5"/>
  <c r="P202" i="5"/>
  <c r="W203" i="5"/>
  <c r="P208" i="5"/>
  <c r="W283" i="5"/>
  <c r="P199" i="5"/>
  <c r="T202" i="5"/>
  <c r="V203" i="5"/>
  <c r="Q205" i="5"/>
  <c r="W205" i="5"/>
  <c r="V205" i="5"/>
  <c r="P206" i="5"/>
  <c r="Q206" i="5"/>
  <c r="V215" i="5"/>
  <c r="W215" i="5"/>
  <c r="V223" i="5"/>
  <c r="W223" i="5"/>
  <c r="T288" i="5"/>
  <c r="P197" i="5"/>
  <c r="P198" i="5"/>
  <c r="W199" i="5"/>
  <c r="Q204" i="5"/>
  <c r="P204" i="5"/>
  <c r="W206" i="5"/>
  <c r="V206" i="5"/>
  <c r="Q209" i="5"/>
  <c r="W209" i="5"/>
  <c r="P210" i="5"/>
  <c r="W282" i="5"/>
  <c r="P285" i="5"/>
  <c r="W288" i="5"/>
  <c r="V288" i="5"/>
  <c r="T212" i="5"/>
  <c r="Q212" i="5"/>
  <c r="P212" i="5"/>
  <c r="W214" i="5"/>
  <c r="T216" i="5"/>
  <c r="Q216" i="5"/>
  <c r="P216" i="5"/>
  <c r="W218" i="5"/>
  <c r="V218" i="5"/>
  <c r="T220" i="5"/>
  <c r="Q220" i="5"/>
  <c r="P220" i="5"/>
  <c r="W222" i="5"/>
  <c r="V222" i="5"/>
  <c r="T224" i="5"/>
  <c r="Q224" i="5"/>
  <c r="P224" i="5"/>
  <c r="W226" i="5"/>
  <c r="V226" i="5"/>
  <c r="T228" i="5"/>
  <c r="Q228" i="5"/>
  <c r="P228" i="5"/>
  <c r="W230" i="5"/>
  <c r="V230" i="5"/>
  <c r="T232" i="5"/>
  <c r="Q232" i="5"/>
  <c r="P232" i="5"/>
  <c r="W234" i="5"/>
  <c r="V234" i="5"/>
  <c r="P236" i="5"/>
  <c r="W238" i="5"/>
  <c r="P240" i="5"/>
  <c r="W242" i="5"/>
  <c r="P244" i="5"/>
  <c r="W246" i="5"/>
  <c r="V246" i="5"/>
  <c r="T248" i="5"/>
  <c r="Q248" i="5"/>
  <c r="P248" i="5"/>
  <c r="W250" i="5"/>
  <c r="V250" i="5"/>
  <c r="T252" i="5"/>
  <c r="Q252" i="5"/>
  <c r="P252" i="5"/>
  <c r="W254" i="5"/>
  <c r="V254" i="5"/>
  <c r="P256" i="5"/>
  <c r="W258" i="5"/>
  <c r="V258" i="5"/>
  <c r="T260" i="5"/>
  <c r="Q260" i="5"/>
  <c r="P260" i="5"/>
  <c r="W262" i="5"/>
  <c r="V262" i="5"/>
  <c r="T264" i="5"/>
  <c r="Q264" i="5"/>
  <c r="P264" i="5"/>
  <c r="W266" i="5"/>
  <c r="V266" i="5"/>
  <c r="T268" i="5"/>
  <c r="Q268" i="5"/>
  <c r="P268" i="5"/>
  <c r="W270" i="5"/>
  <c r="V270" i="5"/>
  <c r="T272" i="5"/>
  <c r="Q272" i="5"/>
  <c r="P272" i="5"/>
  <c r="W274" i="5"/>
  <c r="V274" i="5"/>
  <c r="T276" i="5"/>
  <c r="Q276" i="5"/>
  <c r="P276" i="5"/>
  <c r="W278" i="5"/>
  <c r="W285" i="5"/>
  <c r="T290" i="5"/>
  <c r="Q290" i="5"/>
  <c r="V290" i="5"/>
  <c r="P290" i="5"/>
  <c r="V291" i="5"/>
  <c r="T298" i="5"/>
  <c r="Q298" i="5"/>
  <c r="V298" i="5"/>
  <c r="P298" i="5"/>
  <c r="P300" i="5"/>
  <c r="T306" i="5"/>
  <c r="Q306" i="5"/>
  <c r="V306" i="5"/>
  <c r="P306" i="5"/>
  <c r="V307" i="5"/>
  <c r="P308" i="5"/>
  <c r="Q308" i="5"/>
  <c r="T314" i="5"/>
  <c r="Q314" i="5"/>
  <c r="V314" i="5"/>
  <c r="P314" i="5"/>
  <c r="V315" i="5"/>
  <c r="P316" i="5"/>
  <c r="Q316" i="5"/>
  <c r="P205" i="5"/>
  <c r="T207" i="5"/>
  <c r="P207" i="5"/>
  <c r="T211" i="5"/>
  <c r="P211" i="5"/>
  <c r="V212" i="5"/>
  <c r="T215" i="5"/>
  <c r="P215" i="5"/>
  <c r="V216" i="5"/>
  <c r="T219" i="5"/>
  <c r="P219" i="5"/>
  <c r="V220" i="5"/>
  <c r="T223" i="5"/>
  <c r="P223" i="5"/>
  <c r="V224" i="5"/>
  <c r="T227" i="5"/>
  <c r="P227" i="5"/>
  <c r="V228" i="5"/>
  <c r="T231" i="5"/>
  <c r="P231" i="5"/>
  <c r="V232" i="5"/>
  <c r="P235" i="5"/>
  <c r="P239" i="5"/>
  <c r="P243" i="5"/>
  <c r="T247" i="5"/>
  <c r="P247" i="5"/>
  <c r="V248" i="5"/>
  <c r="P251" i="5"/>
  <c r="V252" i="5"/>
  <c r="T255" i="5"/>
  <c r="P255" i="5"/>
  <c r="T259" i="5"/>
  <c r="P259" i="5"/>
  <c r="V260" i="5"/>
  <c r="T263" i="5"/>
  <c r="P263" i="5"/>
  <c r="V264" i="5"/>
  <c r="T267" i="5"/>
  <c r="P267" i="5"/>
  <c r="V268" i="5"/>
  <c r="T271" i="5"/>
  <c r="P271" i="5"/>
  <c r="V272" i="5"/>
  <c r="T275" i="5"/>
  <c r="P275" i="5"/>
  <c r="V276" i="5"/>
  <c r="P279" i="5"/>
  <c r="P286" i="5"/>
  <c r="W292" i="5"/>
  <c r="V292" i="5"/>
  <c r="W294" i="5"/>
  <c r="W300" i="5"/>
  <c r="W302" i="5"/>
  <c r="W308" i="5"/>
  <c r="V308" i="5"/>
  <c r="W310" i="5"/>
  <c r="W316" i="5"/>
  <c r="V316" i="5"/>
  <c r="W318" i="5"/>
  <c r="W328" i="5"/>
  <c r="V227" i="5"/>
  <c r="V231" i="5"/>
  <c r="V247" i="5"/>
  <c r="V255" i="5"/>
  <c r="V259" i="5"/>
  <c r="V263" i="5"/>
  <c r="V267" i="5"/>
  <c r="V271" i="5"/>
  <c r="V275" i="5"/>
  <c r="W286" i="5"/>
  <c r="P288" i="5"/>
  <c r="P294" i="5"/>
  <c r="P296" i="5"/>
  <c r="T302" i="5"/>
  <c r="Q302" i="5"/>
  <c r="V302" i="5"/>
  <c r="P302" i="5"/>
  <c r="P304" i="5"/>
  <c r="T310" i="5"/>
  <c r="Q310" i="5"/>
  <c r="V310" i="5"/>
  <c r="P310" i="5"/>
  <c r="P312" i="5"/>
  <c r="T318" i="5"/>
  <c r="Q318" i="5"/>
  <c r="V318" i="5"/>
  <c r="P318" i="5"/>
  <c r="T320" i="5"/>
  <c r="T321" i="5"/>
  <c r="Q321" i="5"/>
  <c r="P321" i="5"/>
  <c r="P323" i="5"/>
  <c r="T336" i="5"/>
  <c r="Q336" i="5"/>
  <c r="W336" i="5"/>
  <c r="V336" i="5"/>
  <c r="W344" i="5"/>
  <c r="T352" i="5"/>
  <c r="Q352" i="5"/>
  <c r="W352" i="5"/>
  <c r="V352" i="5"/>
  <c r="T360" i="5"/>
  <c r="Q360" i="5"/>
  <c r="W360" i="5"/>
  <c r="V360" i="5"/>
  <c r="W368" i="5"/>
  <c r="V368" i="5"/>
  <c r="P282" i="5"/>
  <c r="P283" i="5"/>
  <c r="W284" i="5"/>
  <c r="T289" i="5"/>
  <c r="P289" i="5"/>
  <c r="T293" i="5"/>
  <c r="P293" i="5"/>
  <c r="T297" i="5"/>
  <c r="P297" i="5"/>
  <c r="T301" i="5"/>
  <c r="P301" i="5"/>
  <c r="T305" i="5"/>
  <c r="P305" i="5"/>
  <c r="T309" i="5"/>
  <c r="P309" i="5"/>
  <c r="T313" i="5"/>
  <c r="P313" i="5"/>
  <c r="T317" i="5"/>
  <c r="P317" i="5"/>
  <c r="Q320" i="5"/>
  <c r="W321" i="5"/>
  <c r="P324" i="5"/>
  <c r="P280" i="5"/>
  <c r="V289" i="5"/>
  <c r="Q291" i="5"/>
  <c r="V293" i="5"/>
  <c r="Q295" i="5"/>
  <c r="V297" i="5"/>
  <c r="V301" i="5"/>
  <c r="Q303" i="5"/>
  <c r="V305" i="5"/>
  <c r="Q307" i="5"/>
  <c r="V309" i="5"/>
  <c r="Q311" i="5"/>
  <c r="V313" i="5"/>
  <c r="Q315" i="5"/>
  <c r="V317" i="5"/>
  <c r="Q319" i="5"/>
  <c r="T322" i="5"/>
  <c r="Q322" i="5"/>
  <c r="P322" i="5"/>
  <c r="W324" i="5"/>
  <c r="P329" i="5"/>
  <c r="V337" i="5"/>
  <c r="T338" i="5"/>
  <c r="T346" i="5"/>
  <c r="V353" i="5"/>
  <c r="T354" i="5"/>
  <c r="V361" i="5"/>
  <c r="T362" i="5"/>
  <c r="T370" i="5"/>
  <c r="P372" i="5"/>
  <c r="P287" i="5"/>
  <c r="P291" i="5"/>
  <c r="P295" i="5"/>
  <c r="P299" i="5"/>
  <c r="P303" i="5"/>
  <c r="P307" i="5"/>
  <c r="P311" i="5"/>
  <c r="P315" i="5"/>
  <c r="P319" i="5"/>
  <c r="V321" i="5"/>
  <c r="W326" i="5"/>
  <c r="W330" i="5"/>
  <c r="W332" i="5"/>
  <c r="T333" i="5"/>
  <c r="Q333" i="5"/>
  <c r="P333" i="5"/>
  <c r="W338" i="5"/>
  <c r="W340" i="5"/>
  <c r="V340" i="5"/>
  <c r="T341" i="5"/>
  <c r="Q341" i="5"/>
  <c r="P341" i="5"/>
  <c r="Q346" i="5"/>
  <c r="W346" i="5"/>
  <c r="W348" i="5"/>
  <c r="V348" i="5"/>
  <c r="T349" i="5"/>
  <c r="Q349" i="5"/>
  <c r="P349" i="5"/>
  <c r="W354" i="5"/>
  <c r="W356" i="5"/>
  <c r="V356" i="5"/>
  <c r="T357" i="5"/>
  <c r="Q357" i="5"/>
  <c r="P357" i="5"/>
  <c r="Q362" i="5"/>
  <c r="W362" i="5"/>
  <c r="W364" i="5"/>
  <c r="V364" i="5"/>
  <c r="T365" i="5"/>
  <c r="Q365" i="5"/>
  <c r="P365" i="5"/>
  <c r="Q370" i="5"/>
  <c r="W370" i="5"/>
  <c r="W372" i="5"/>
  <c r="V372" i="5"/>
  <c r="V373" i="5"/>
  <c r="T373" i="5"/>
  <c r="Q373" i="5"/>
  <c r="P373" i="5"/>
  <c r="W320" i="5"/>
  <c r="P325" i="5"/>
  <c r="P327" i="5"/>
  <c r="P328" i="5"/>
  <c r="V333" i="5"/>
  <c r="W333" i="5"/>
  <c r="T334" i="5"/>
  <c r="Q335" i="5"/>
  <c r="P336" i="5"/>
  <c r="V341" i="5"/>
  <c r="W341" i="5"/>
  <c r="T342" i="5"/>
  <c r="Q343" i="5"/>
  <c r="P344" i="5"/>
  <c r="V349" i="5"/>
  <c r="W349" i="5"/>
  <c r="T350" i="5"/>
  <c r="Q351" i="5"/>
  <c r="P352" i="5"/>
  <c r="V357" i="5"/>
  <c r="W357" i="5"/>
  <c r="T358" i="5"/>
  <c r="Q359" i="5"/>
  <c r="P360" i="5"/>
  <c r="V365" i="5"/>
  <c r="W365" i="5"/>
  <c r="T366" i="5"/>
  <c r="Q367" i="5"/>
  <c r="P368" i="5"/>
  <c r="W373" i="5"/>
  <c r="Q374" i="5"/>
  <c r="Q375" i="5"/>
  <c r="P326" i="5"/>
  <c r="P330" i="5"/>
  <c r="P334" i="5"/>
  <c r="V335" i="5"/>
  <c r="P338" i="5"/>
  <c r="P342" i="5"/>
  <c r="V343" i="5"/>
  <c r="P346" i="5"/>
  <c r="V347" i="5"/>
  <c r="P350" i="5"/>
  <c r="V351" i="5"/>
  <c r="P354" i="5"/>
  <c r="V355" i="5"/>
  <c r="P358" i="5"/>
  <c r="V359" i="5"/>
  <c r="P362" i="5"/>
  <c r="V363" i="5"/>
  <c r="P366" i="5"/>
  <c r="T368" i="5"/>
  <c r="P370" i="5"/>
  <c r="V371" i="5"/>
  <c r="T372" i="5"/>
  <c r="P374" i="5"/>
  <c r="V375" i="5"/>
  <c r="P331" i="5"/>
  <c r="Q334" i="5"/>
  <c r="P335" i="5"/>
  <c r="Q338" i="5"/>
  <c r="P339" i="5"/>
  <c r="Q342" i="5"/>
  <c r="P343" i="5"/>
  <c r="P347" i="5"/>
  <c r="Q350" i="5"/>
  <c r="P351" i="5"/>
  <c r="Q354" i="5"/>
  <c r="P355" i="5"/>
  <c r="Q358" i="5"/>
  <c r="P359" i="5"/>
  <c r="P363" i="5"/>
  <c r="P367" i="5"/>
  <c r="P371" i="5"/>
  <c r="P375" i="5"/>
  <c r="X222" i="4" l="1"/>
  <c r="F221" i="7" s="1"/>
  <c r="X227" i="4"/>
  <c r="F226" i="7" s="1"/>
  <c r="X260" i="4"/>
  <c r="F259" i="7" s="1"/>
  <c r="X315" i="4"/>
  <c r="F314" i="7" s="1"/>
  <c r="X307" i="4"/>
  <c r="F306" i="7" s="1"/>
  <c r="X275" i="4"/>
  <c r="F274" i="7" s="1"/>
  <c r="X147" i="4"/>
  <c r="F146" i="7" s="1"/>
  <c r="X277" i="4"/>
  <c r="F276" i="7" s="1"/>
  <c r="X374" i="4"/>
  <c r="F373" i="7" s="1"/>
  <c r="X370" i="4"/>
  <c r="F369" i="7" s="1"/>
  <c r="X366" i="4"/>
  <c r="F365" i="7" s="1"/>
  <c r="X362" i="4"/>
  <c r="F361" i="7" s="1"/>
  <c r="X358" i="4"/>
  <c r="F357" i="7" s="1"/>
  <c r="X354" i="4"/>
  <c r="F353" i="7" s="1"/>
  <c r="X350" i="4"/>
  <c r="F349" i="7" s="1"/>
  <c r="X220" i="4"/>
  <c r="F219" i="7" s="1"/>
  <c r="X188" i="4"/>
  <c r="F187" i="7" s="1"/>
  <c r="X184" i="4"/>
  <c r="F183" i="7" s="1"/>
  <c r="X180" i="4"/>
  <c r="F179" i="7" s="1"/>
  <c r="X176" i="4"/>
  <c r="F175" i="7" s="1"/>
  <c r="X148" i="4"/>
  <c r="F147" i="7" s="1"/>
  <c r="X144" i="4"/>
  <c r="F143" i="7" s="1"/>
  <c r="X140" i="4"/>
  <c r="F139" i="7" s="1"/>
  <c r="X137" i="4"/>
  <c r="F136" i="7" s="1"/>
  <c r="X84" i="4"/>
  <c r="F83" i="7" s="1"/>
  <c r="X135" i="4"/>
  <c r="F134" i="7" s="1"/>
  <c r="X262" i="4"/>
  <c r="F261" i="7" s="1"/>
  <c r="X267" i="4"/>
  <c r="F266" i="7" s="1"/>
  <c r="X229" i="4"/>
  <c r="F228" i="7" s="1"/>
  <c r="X191" i="4"/>
  <c r="F190" i="7" s="1"/>
  <c r="X269" i="4"/>
  <c r="F268" i="7" s="1"/>
  <c r="Y176" i="5"/>
  <c r="E175" i="7" s="1"/>
  <c r="Y128" i="5"/>
  <c r="E127" i="7" s="1"/>
  <c r="X233" i="4"/>
  <c r="F232" i="7" s="1"/>
  <c r="X318" i="4"/>
  <c r="F317" i="7" s="1"/>
  <c r="X265" i="4"/>
  <c r="F264" i="7" s="1"/>
  <c r="X274" i="4"/>
  <c r="F273" i="7" s="1"/>
  <c r="Y126" i="5"/>
  <c r="E125" i="7" s="1"/>
  <c r="X126" i="4"/>
  <c r="F125" i="7" s="1"/>
  <c r="Y232" i="5"/>
  <c r="E231" i="7" s="1"/>
  <c r="Y315" i="5"/>
  <c r="E314" i="7" s="1"/>
  <c r="Y321" i="5"/>
  <c r="E320" i="7" s="1"/>
  <c r="Y318" i="5"/>
  <c r="E317" i="7" s="1"/>
  <c r="G317" i="7" s="1"/>
  <c r="Y312" i="5"/>
  <c r="E311" i="7" s="1"/>
  <c r="Y219" i="5"/>
  <c r="E218" i="7" s="1"/>
  <c r="Y264" i="5"/>
  <c r="E263" i="7" s="1"/>
  <c r="Y143" i="5"/>
  <c r="E142" i="7" s="1"/>
  <c r="Y234" i="5"/>
  <c r="E233" i="7" s="1"/>
  <c r="Y352" i="5"/>
  <c r="E351" i="7" s="1"/>
  <c r="Y361" i="5"/>
  <c r="E360" i="7" s="1"/>
  <c r="Y353" i="5"/>
  <c r="E352" i="7" s="1"/>
  <c r="X276" i="4"/>
  <c r="F275" i="7" s="1"/>
  <c r="Y276" i="5"/>
  <c r="E275" i="7" s="1"/>
  <c r="Y191" i="5"/>
  <c r="E190" i="7" s="1"/>
  <c r="G190" i="7" s="1"/>
  <c r="X190" i="4"/>
  <c r="F189" i="7" s="1"/>
  <c r="Y277" i="5"/>
  <c r="E276" i="7" s="1"/>
  <c r="Y190" i="5"/>
  <c r="E189" i="7" s="1"/>
  <c r="X322" i="4"/>
  <c r="F321" i="7" s="1"/>
  <c r="Y322" i="5"/>
  <c r="E321" i="7" s="1"/>
  <c r="Y148" i="5"/>
  <c r="E147" i="7" s="1"/>
  <c r="X321" i="4"/>
  <c r="F320" i="7" s="1"/>
  <c r="X234" i="4"/>
  <c r="F233" i="7" s="1"/>
  <c r="Y233" i="5"/>
  <c r="E232" i="7" s="1"/>
  <c r="Y147" i="5"/>
  <c r="E146" i="7" s="1"/>
  <c r="X281" i="4"/>
  <c r="F280" i="7" s="1"/>
  <c r="X319" i="4"/>
  <c r="F318" i="7" s="1"/>
  <c r="Y356" i="5"/>
  <c r="E355" i="7" s="1"/>
  <c r="Y185" i="5"/>
  <c r="E184" i="7" s="1"/>
  <c r="Y134" i="5"/>
  <c r="E133" i="7" s="1"/>
  <c r="Y124" i="5"/>
  <c r="E123" i="7" s="1"/>
  <c r="X361" i="4"/>
  <c r="F360" i="7" s="1"/>
  <c r="X357" i="4"/>
  <c r="F356" i="7" s="1"/>
  <c r="X353" i="4"/>
  <c r="F352" i="7" s="1"/>
  <c r="X316" i="4"/>
  <c r="F315" i="7" s="1"/>
  <c r="X189" i="4"/>
  <c r="F188" i="7" s="1"/>
  <c r="X185" i="4"/>
  <c r="F184" i="7" s="1"/>
  <c r="X181" i="4"/>
  <c r="F180" i="7" s="1"/>
  <c r="X177" i="4"/>
  <c r="F176" i="7" s="1"/>
  <c r="X224" i="4"/>
  <c r="F223" i="7" s="1"/>
  <c r="Y309" i="5"/>
  <c r="E308" i="7" s="1"/>
  <c r="Y271" i="5"/>
  <c r="E270" i="7" s="1"/>
  <c r="X187" i="4"/>
  <c r="F186" i="7" s="1"/>
  <c r="X183" i="4"/>
  <c r="F182" i="7" s="1"/>
  <c r="X179" i="4"/>
  <c r="F178" i="7" s="1"/>
  <c r="X308" i="4"/>
  <c r="F307" i="7" s="1"/>
  <c r="Y266" i="5"/>
  <c r="E265" i="7" s="1"/>
  <c r="Y127" i="5"/>
  <c r="E126" i="7" s="1"/>
  <c r="X128" i="4"/>
  <c r="F127" i="7" s="1"/>
  <c r="X127" i="4"/>
  <c r="F126" i="7" s="1"/>
  <c r="X130" i="4"/>
  <c r="F129" i="7" s="1"/>
  <c r="X221" i="4"/>
  <c r="F220" i="7" s="1"/>
  <c r="X125" i="4"/>
  <c r="F124" i="7" s="1"/>
  <c r="X124" i="4"/>
  <c r="F123" i="7" s="1"/>
  <c r="Y125" i="5"/>
  <c r="E124" i="7" s="1"/>
  <c r="X123" i="4"/>
  <c r="F122" i="7" s="1"/>
  <c r="Y123" i="5"/>
  <c r="E122" i="7" s="1"/>
  <c r="X122" i="4"/>
  <c r="F121" i="7" s="1"/>
  <c r="Y122" i="5"/>
  <c r="E121" i="7" s="1"/>
  <c r="X270" i="4"/>
  <c r="F269" i="7" s="1"/>
  <c r="Y311" i="5"/>
  <c r="E310" i="7" s="1"/>
  <c r="Y223" i="5"/>
  <c r="E222" i="7" s="1"/>
  <c r="Y262" i="5"/>
  <c r="E261" i="7" s="1"/>
  <c r="Y230" i="5"/>
  <c r="E229" i="7" s="1"/>
  <c r="Y273" i="5"/>
  <c r="E272" i="7" s="1"/>
  <c r="Y225" i="5"/>
  <c r="E224" i="7" s="1"/>
  <c r="X314" i="4"/>
  <c r="F313" i="7" s="1"/>
  <c r="X266" i="4"/>
  <c r="F265" i="7" s="1"/>
  <c r="Y129" i="5"/>
  <c r="E128" i="7" s="1"/>
  <c r="Y130" i="5"/>
  <c r="E129" i="7" s="1"/>
  <c r="Y267" i="5"/>
  <c r="E266" i="7" s="1"/>
  <c r="Y316" i="5"/>
  <c r="E315" i="7" s="1"/>
  <c r="Y181" i="5"/>
  <c r="E180" i="7" s="1"/>
  <c r="Y355" i="5"/>
  <c r="E354" i="7" s="1"/>
  <c r="Y354" i="5"/>
  <c r="E353" i="7" s="1"/>
  <c r="G353" i="7" s="1"/>
  <c r="H353" i="7" s="1"/>
  <c r="Y317" i="5"/>
  <c r="E316" i="7" s="1"/>
  <c r="Y310" i="5"/>
  <c r="E309" i="7" s="1"/>
  <c r="Y228" i="5"/>
  <c r="E227" i="7" s="1"/>
  <c r="X132" i="4"/>
  <c r="F131" i="7" s="1"/>
  <c r="X317" i="4"/>
  <c r="F316" i="7" s="1"/>
  <c r="X268" i="4"/>
  <c r="F267" i="7" s="1"/>
  <c r="Y363" i="5"/>
  <c r="E362" i="7" s="1"/>
  <c r="Y357" i="5"/>
  <c r="E356" i="7" s="1"/>
  <c r="Y307" i="5"/>
  <c r="E306" i="7" s="1"/>
  <c r="Y275" i="5"/>
  <c r="E274" i="7" s="1"/>
  <c r="Y227" i="5"/>
  <c r="E226" i="7" s="1"/>
  <c r="Y314" i="5"/>
  <c r="E313" i="7" s="1"/>
  <c r="Y272" i="5"/>
  <c r="E271" i="7" s="1"/>
  <c r="Y224" i="5"/>
  <c r="E223" i="7" s="1"/>
  <c r="Y184" i="5"/>
  <c r="E183" i="7" s="1"/>
  <c r="Y183" i="5"/>
  <c r="E182" i="7" s="1"/>
  <c r="X360" i="4"/>
  <c r="F359" i="7" s="1"/>
  <c r="X356" i="4"/>
  <c r="F355" i="7" s="1"/>
  <c r="X352" i="4"/>
  <c r="F351" i="7" s="1"/>
  <c r="G351" i="7" s="1"/>
  <c r="H351" i="7" s="1"/>
  <c r="X186" i="4"/>
  <c r="F185" i="7" s="1"/>
  <c r="X182" i="4"/>
  <c r="F181" i="7" s="1"/>
  <c r="X178" i="4"/>
  <c r="F177" i="7" s="1"/>
  <c r="X129" i="4"/>
  <c r="F128" i="7" s="1"/>
  <c r="X311" i="4"/>
  <c r="F310" i="7" s="1"/>
  <c r="X271" i="4"/>
  <c r="F270" i="7" s="1"/>
  <c r="X263" i="4"/>
  <c r="F262" i="7" s="1"/>
  <c r="X231" i="4"/>
  <c r="F230" i="7" s="1"/>
  <c r="X226" i="4"/>
  <c r="F225" i="7" s="1"/>
  <c r="X264" i="4"/>
  <c r="F263" i="7" s="1"/>
  <c r="X232" i="4"/>
  <c r="F231" i="7" s="1"/>
  <c r="G231" i="7" s="1"/>
  <c r="X225" i="4"/>
  <c r="F224" i="7" s="1"/>
  <c r="Y274" i="5"/>
  <c r="E273" i="7" s="1"/>
  <c r="Y226" i="5"/>
  <c r="E225" i="7" s="1"/>
  <c r="Y229" i="5"/>
  <c r="E228" i="7" s="1"/>
  <c r="Y186" i="5"/>
  <c r="E185" i="7" s="1"/>
  <c r="X310" i="4"/>
  <c r="F309" i="7" s="1"/>
  <c r="Y177" i="5"/>
  <c r="E176" i="7" s="1"/>
  <c r="Y269" i="5"/>
  <c r="E268" i="7" s="1"/>
  <c r="Y221" i="5"/>
  <c r="E220" i="7" s="1"/>
  <c r="Y362" i="5"/>
  <c r="E361" i="7" s="1"/>
  <c r="Y306" i="5"/>
  <c r="E305" i="7" s="1"/>
  <c r="Y180" i="5"/>
  <c r="E179" i="7" s="1"/>
  <c r="Y131" i="5"/>
  <c r="E130" i="7" s="1"/>
  <c r="X219" i="4"/>
  <c r="F218" i="7" s="1"/>
  <c r="X309" i="4"/>
  <c r="F308" i="7" s="1"/>
  <c r="Y359" i="5"/>
  <c r="E358" i="7" s="1"/>
  <c r="Y351" i="5"/>
  <c r="E350" i="7" s="1"/>
  <c r="Y358" i="5"/>
  <c r="E357" i="7" s="1"/>
  <c r="Y350" i="5"/>
  <c r="E349" i="7" s="1"/>
  <c r="G349" i="7" s="1"/>
  <c r="H349" i="7" s="1"/>
  <c r="Y360" i="5"/>
  <c r="E359" i="7" s="1"/>
  <c r="Y313" i="5"/>
  <c r="E312" i="7" s="1"/>
  <c r="G312" i="7" s="1"/>
  <c r="Y305" i="5"/>
  <c r="E304" i="7" s="1"/>
  <c r="Y263" i="5"/>
  <c r="E262" i="7" s="1"/>
  <c r="Y231" i="5"/>
  <c r="E230" i="7" s="1"/>
  <c r="Y308" i="5"/>
  <c r="E307" i="7" s="1"/>
  <c r="G307" i="7" s="1"/>
  <c r="Y268" i="5"/>
  <c r="E267" i="7" s="1"/>
  <c r="Y220" i="5"/>
  <c r="E219" i="7" s="1"/>
  <c r="Y188" i="5"/>
  <c r="E187" i="7" s="1"/>
  <c r="Y187" i="5"/>
  <c r="E186" i="7" s="1"/>
  <c r="Y179" i="5"/>
  <c r="E178" i="7" s="1"/>
  <c r="Y132" i="5"/>
  <c r="E131" i="7" s="1"/>
  <c r="X363" i="4"/>
  <c r="F362" i="7" s="1"/>
  <c r="X359" i="4"/>
  <c r="F358" i="7" s="1"/>
  <c r="X355" i="4"/>
  <c r="F354" i="7" s="1"/>
  <c r="X351" i="4"/>
  <c r="F350" i="7" s="1"/>
  <c r="X134" i="4"/>
  <c r="F133" i="7" s="1"/>
  <c r="X133" i="4"/>
  <c r="F132" i="7" s="1"/>
  <c r="X131" i="4"/>
  <c r="F130" i="7" s="1"/>
  <c r="X305" i="4"/>
  <c r="F304" i="7" s="1"/>
  <c r="X273" i="4"/>
  <c r="F272" i="7" s="1"/>
  <c r="G272" i="7" s="1"/>
  <c r="H272" i="7" s="1"/>
  <c r="X312" i="4"/>
  <c r="F311" i="7" s="1"/>
  <c r="X272" i="4"/>
  <c r="F271" i="7" s="1"/>
  <c r="Y270" i="5"/>
  <c r="E269" i="7" s="1"/>
  <c r="Y222" i="5"/>
  <c r="E221" i="7" s="1"/>
  <c r="G221" i="7" s="1"/>
  <c r="Y178" i="5"/>
  <c r="E177" i="7" s="1"/>
  <c r="Y265" i="5"/>
  <c r="E264" i="7" s="1"/>
  <c r="Y189" i="5"/>
  <c r="E188" i="7" s="1"/>
  <c r="G188" i="7" s="1"/>
  <c r="Y182" i="5"/>
  <c r="E181" i="7" s="1"/>
  <c r="X228" i="4"/>
  <c r="F227" i="7" s="1"/>
  <c r="X230" i="4"/>
  <c r="F229" i="7" s="1"/>
  <c r="X306" i="4"/>
  <c r="F305" i="7" s="1"/>
  <c r="X223" i="4"/>
  <c r="F222" i="7" s="1"/>
  <c r="Y133" i="5"/>
  <c r="E132" i="7" s="1"/>
  <c r="G132" i="7" s="1"/>
  <c r="H132" i="7" s="1"/>
  <c r="Y85" i="5"/>
  <c r="E84" i="7" s="1"/>
  <c r="X85" i="4"/>
  <c r="F84" i="7" s="1"/>
  <c r="X320" i="4"/>
  <c r="F319" i="7" s="1"/>
  <c r="Y135" i="5"/>
  <c r="E134" i="7" s="1"/>
  <c r="X373" i="4"/>
  <c r="F372" i="7" s="1"/>
  <c r="X369" i="4"/>
  <c r="F368" i="7" s="1"/>
  <c r="X365" i="4"/>
  <c r="F364" i="7" s="1"/>
  <c r="X143" i="4"/>
  <c r="F142" i="7" s="1"/>
  <c r="X139" i="4"/>
  <c r="F138" i="7" s="1"/>
  <c r="Y371" i="5"/>
  <c r="E370" i="7" s="1"/>
  <c r="Y367" i="5"/>
  <c r="E366" i="7" s="1"/>
  <c r="Y372" i="5"/>
  <c r="E371" i="7" s="1"/>
  <c r="Y370" i="5"/>
  <c r="E369" i="7" s="1"/>
  <c r="Y83" i="5"/>
  <c r="E82" i="7" s="1"/>
  <c r="Y145" i="5"/>
  <c r="E144" i="7" s="1"/>
  <c r="Y320" i="5"/>
  <c r="E319" i="7" s="1"/>
  <c r="Y146" i="5"/>
  <c r="E145" i="7" s="1"/>
  <c r="Y368" i="5"/>
  <c r="E367" i="7" s="1"/>
  <c r="Y144" i="5"/>
  <c r="E143" i="7" s="1"/>
  <c r="X372" i="4"/>
  <c r="F371" i="7" s="1"/>
  <c r="X368" i="4"/>
  <c r="F367" i="7" s="1"/>
  <c r="X364" i="4"/>
  <c r="F363" i="7" s="1"/>
  <c r="X146" i="4"/>
  <c r="F145" i="7" s="1"/>
  <c r="X142" i="4"/>
  <c r="F141" i="7" s="1"/>
  <c r="X138" i="4"/>
  <c r="F137" i="7" s="1"/>
  <c r="Y142" i="5"/>
  <c r="E141" i="7" s="1"/>
  <c r="X83" i="4"/>
  <c r="F82" i="7" s="1"/>
  <c r="Y137" i="5"/>
  <c r="E136" i="7" s="1"/>
  <c r="Y140" i="5"/>
  <c r="E139" i="7" s="1"/>
  <c r="X136" i="4"/>
  <c r="F135" i="7" s="1"/>
  <c r="Y374" i="5"/>
  <c r="E373" i="7" s="1"/>
  <c r="Y375" i="5"/>
  <c r="E374" i="7" s="1"/>
  <c r="Y366" i="5"/>
  <c r="E365" i="7" s="1"/>
  <c r="Y373" i="5"/>
  <c r="E372" i="7" s="1"/>
  <c r="Y365" i="5"/>
  <c r="E364" i="7" s="1"/>
  <c r="G364" i="7" s="1"/>
  <c r="H364" i="7" s="1"/>
  <c r="Y319" i="5"/>
  <c r="E318" i="7" s="1"/>
  <c r="Y136" i="5"/>
  <c r="E135" i="7" s="1"/>
  <c r="Y139" i="5"/>
  <c r="E138" i="7" s="1"/>
  <c r="Y84" i="5"/>
  <c r="E83" i="7" s="1"/>
  <c r="Y369" i="5"/>
  <c r="E368" i="7" s="1"/>
  <c r="X375" i="4"/>
  <c r="F374" i="7" s="1"/>
  <c r="X371" i="4"/>
  <c r="F370" i="7" s="1"/>
  <c r="G370" i="7" s="1"/>
  <c r="X367" i="4"/>
  <c r="F366" i="7" s="1"/>
  <c r="X145" i="4"/>
  <c r="F144" i="7" s="1"/>
  <c r="X141" i="4"/>
  <c r="F140" i="7" s="1"/>
  <c r="Y141" i="5"/>
  <c r="E140" i="7" s="1"/>
  <c r="Y364" i="5"/>
  <c r="E363" i="7" s="1"/>
  <c r="Y138" i="5"/>
  <c r="E137" i="7" s="1"/>
  <c r="X253" i="4"/>
  <c r="F252" i="7" s="1"/>
  <c r="X216" i="4"/>
  <c r="F215" i="7" s="1"/>
  <c r="X293" i="4"/>
  <c r="F292" i="7" s="1"/>
  <c r="X347" i="4"/>
  <c r="F346" i="7" s="1"/>
  <c r="X338" i="4"/>
  <c r="F337" i="7" s="1"/>
  <c r="X217" i="4"/>
  <c r="F216" i="7" s="1"/>
  <c r="X173" i="4"/>
  <c r="F172" i="7" s="1"/>
  <c r="X161" i="4"/>
  <c r="F160" i="7" s="1"/>
  <c r="X106" i="4"/>
  <c r="F105" i="7" s="1"/>
  <c r="X246" i="4"/>
  <c r="F245" i="7" s="1"/>
  <c r="X259" i="4"/>
  <c r="F258" i="7" s="1"/>
  <c r="X77" i="4"/>
  <c r="F76" i="7" s="1"/>
  <c r="Y293" i="5"/>
  <c r="E292" i="7" s="1"/>
  <c r="Y164" i="5"/>
  <c r="E163" i="7" s="1"/>
  <c r="Y290" i="5"/>
  <c r="E289" i="7" s="1"/>
  <c r="E71" i="7"/>
  <c r="E64" i="7"/>
  <c r="E48" i="7"/>
  <c r="Y82" i="5"/>
  <c r="E81" i="7" s="1"/>
  <c r="Y347" i="5"/>
  <c r="E346" i="7" s="1"/>
  <c r="Y260" i="5"/>
  <c r="E259" i="7" s="1"/>
  <c r="Y160" i="5"/>
  <c r="E159" i="7" s="1"/>
  <c r="X160" i="4"/>
  <c r="F159" i="7" s="1"/>
  <c r="Y334" i="5"/>
  <c r="E333" i="7" s="1"/>
  <c r="Y289" i="5"/>
  <c r="E288" i="7" s="1"/>
  <c r="X334" i="4"/>
  <c r="F333" i="7" s="1"/>
  <c r="X203" i="4"/>
  <c r="F202" i="7" s="1"/>
  <c r="X303" i="4"/>
  <c r="F302" i="7" s="1"/>
  <c r="Y246" i="5"/>
  <c r="E245" i="7" s="1"/>
  <c r="Y348" i="5"/>
  <c r="E347" i="7" s="1"/>
  <c r="Y303" i="5"/>
  <c r="E302" i="7" s="1"/>
  <c r="X348" i="4"/>
  <c r="F347" i="7" s="1"/>
  <c r="X174" i="4"/>
  <c r="F173" i="7" s="1"/>
  <c r="X289" i="4"/>
  <c r="F288" i="7" s="1"/>
  <c r="Y203" i="5"/>
  <c r="E202" i="7" s="1"/>
  <c r="Y217" i="5"/>
  <c r="E216" i="7" s="1"/>
  <c r="Y174" i="5"/>
  <c r="E173" i="7" s="1"/>
  <c r="Y112" i="5"/>
  <c r="E111" i="7" s="1"/>
  <c r="X112" i="4"/>
  <c r="F111" i="7" s="1"/>
  <c r="Y106" i="5"/>
  <c r="E105" i="7" s="1"/>
  <c r="Y250" i="5"/>
  <c r="E249" i="7" s="1"/>
  <c r="X207" i="4"/>
  <c r="F206" i="7" s="1"/>
  <c r="X302" i="4"/>
  <c r="F301" i="7" s="1"/>
  <c r="Y173" i="5"/>
  <c r="E172" i="7" s="1"/>
  <c r="Y338" i="5"/>
  <c r="E337" i="7" s="1"/>
  <c r="Y302" i="5"/>
  <c r="E301" i="7" s="1"/>
  <c r="Y259" i="5"/>
  <c r="E258" i="7" s="1"/>
  <c r="X164" i="4"/>
  <c r="F163" i="7" s="1"/>
  <c r="X250" i="4"/>
  <c r="F249" i="7" s="1"/>
  <c r="Y207" i="5"/>
  <c r="E206" i="7" s="1"/>
  <c r="Y216" i="5"/>
  <c r="E215" i="7" s="1"/>
  <c r="X82" i="4"/>
  <c r="F81" i="7" s="1"/>
  <c r="X74" i="4"/>
  <c r="F73" i="7" s="1"/>
  <c r="X70" i="4"/>
  <c r="F69" i="7" s="1"/>
  <c r="X66" i="4"/>
  <c r="F65" i="7" s="1"/>
  <c r="X62" i="4"/>
  <c r="F61" i="7" s="1"/>
  <c r="X56" i="4"/>
  <c r="F55" i="7" s="1"/>
  <c r="X50" i="4"/>
  <c r="F49" i="7" s="1"/>
  <c r="X72" i="4"/>
  <c r="F71" i="7" s="1"/>
  <c r="X64" i="4"/>
  <c r="F63" i="7" s="1"/>
  <c r="G63" i="7" s="1"/>
  <c r="X55" i="4"/>
  <c r="F54" i="7" s="1"/>
  <c r="X51" i="4"/>
  <c r="F50" i="7" s="1"/>
  <c r="E61" i="7"/>
  <c r="E73" i="7"/>
  <c r="E72" i="7"/>
  <c r="E68" i="7"/>
  <c r="E52" i="7"/>
  <c r="E54" i="7"/>
  <c r="E55" i="7"/>
  <c r="G55" i="7" s="1"/>
  <c r="X73" i="4"/>
  <c r="F72" i="7" s="1"/>
  <c r="X63" i="4"/>
  <c r="F62" i="7" s="1"/>
  <c r="X71" i="4"/>
  <c r="F70" i="7" s="1"/>
  <c r="X69" i="4"/>
  <c r="F68" i="7" s="1"/>
  <c r="E69" i="7"/>
  <c r="G69" i="7" s="1"/>
  <c r="X68" i="4"/>
  <c r="F67" i="7" s="1"/>
  <c r="G67" i="7" s="1"/>
  <c r="H67" i="7" s="1"/>
  <c r="X57" i="4"/>
  <c r="F56" i="7" s="1"/>
  <c r="G56" i="7" s="1"/>
  <c r="X53" i="4"/>
  <c r="F52" i="7" s="1"/>
  <c r="X49" i="4"/>
  <c r="F48" i="7" s="1"/>
  <c r="G48" i="7" s="1"/>
  <c r="E53" i="7"/>
  <c r="E50" i="7"/>
  <c r="E62" i="7"/>
  <c r="X65" i="4"/>
  <c r="F64" i="7" s="1"/>
  <c r="X54" i="4"/>
  <c r="F53" i="7" s="1"/>
  <c r="X52" i="4"/>
  <c r="F51" i="7" s="1"/>
  <c r="G51" i="7" s="1"/>
  <c r="H51" i="7" s="1"/>
  <c r="X48" i="4"/>
  <c r="F47" i="7" s="1"/>
  <c r="G47" i="7" s="1"/>
  <c r="E70" i="7"/>
  <c r="E65" i="7"/>
  <c r="G65" i="7" s="1"/>
  <c r="E49" i="7"/>
  <c r="E46" i="7"/>
  <c r="X47" i="4"/>
  <c r="F46" i="7" s="1"/>
  <c r="X163" i="4"/>
  <c r="F162" i="7" s="1"/>
  <c r="X159" i="4"/>
  <c r="F158" i="7" s="1"/>
  <c r="X206" i="4"/>
  <c r="F205" i="7" s="1"/>
  <c r="Y335" i="5"/>
  <c r="E334" i="7" s="1"/>
  <c r="X204" i="4"/>
  <c r="F203" i="7" s="1"/>
  <c r="X335" i="4"/>
  <c r="F334" i="7" s="1"/>
  <c r="Y247" i="5"/>
  <c r="E246" i="7" s="1"/>
  <c r="X247" i="4"/>
  <c r="F246" i="7" s="1"/>
  <c r="Y204" i="5"/>
  <c r="E203" i="7" s="1"/>
  <c r="X290" i="4"/>
  <c r="F289" i="7" s="1"/>
  <c r="Y161" i="5"/>
  <c r="E160" i="7" s="1"/>
  <c r="X298" i="4"/>
  <c r="F297" i="7" s="1"/>
  <c r="X218" i="4"/>
  <c r="F217" i="7" s="1"/>
  <c r="X202" i="4"/>
  <c r="F201" i="7" s="1"/>
  <c r="X166" i="4"/>
  <c r="F165" i="7" s="1"/>
  <c r="X162" i="4"/>
  <c r="F161" i="7" s="1"/>
  <c r="X215" i="4"/>
  <c r="F214" i="7" s="1"/>
  <c r="X172" i="4"/>
  <c r="F171" i="7" s="1"/>
  <c r="Y288" i="5"/>
  <c r="E287" i="7" s="1"/>
  <c r="Y215" i="5"/>
  <c r="E214" i="7" s="1"/>
  <c r="Y172" i="5"/>
  <c r="E171" i="7" s="1"/>
  <c r="Y162" i="5"/>
  <c r="E161" i="7" s="1"/>
  <c r="X349" i="4"/>
  <c r="F348" i="7" s="1"/>
  <c r="X175" i="4"/>
  <c r="F174" i="7" s="1"/>
  <c r="X328" i="4"/>
  <c r="F327" i="7" s="1"/>
  <c r="X299" i="4"/>
  <c r="F298" i="7" s="1"/>
  <c r="X258" i="4"/>
  <c r="F257" i="7" s="1"/>
  <c r="X327" i="4"/>
  <c r="F326" i="7" s="1"/>
  <c r="X287" i="4"/>
  <c r="F286" i="7" s="1"/>
  <c r="X256" i="4"/>
  <c r="F255" i="7" s="1"/>
  <c r="X248" i="4"/>
  <c r="F247" i="7" s="1"/>
  <c r="X240" i="4"/>
  <c r="F239" i="7" s="1"/>
  <c r="Y291" i="5"/>
  <c r="E290" i="7" s="1"/>
  <c r="X346" i="4"/>
  <c r="F345" i="7" s="1"/>
  <c r="X333" i="4"/>
  <c r="F332" i="7" s="1"/>
  <c r="Y349" i="5"/>
  <c r="E348" i="7" s="1"/>
  <c r="Y248" i="5"/>
  <c r="E247" i="7" s="1"/>
  <c r="X304" i="4"/>
  <c r="F303" i="7" s="1"/>
  <c r="X288" i="4"/>
  <c r="F287" i="7" s="1"/>
  <c r="Y258" i="5"/>
  <c r="E257" i="7" s="1"/>
  <c r="Y261" i="5"/>
  <c r="E260" i="7" s="1"/>
  <c r="Y245" i="5"/>
  <c r="E244" i="7" s="1"/>
  <c r="Y218" i="5"/>
  <c r="E217" i="7" s="1"/>
  <c r="X261" i="4"/>
  <c r="F260" i="7" s="1"/>
  <c r="Y346" i="5"/>
  <c r="E345" i="7" s="1"/>
  <c r="Y333" i="5"/>
  <c r="E332" i="7" s="1"/>
  <c r="Y301" i="5"/>
  <c r="E300" i="7" s="1"/>
  <c r="Y304" i="5"/>
  <c r="E303" i="7" s="1"/>
  <c r="X336" i="4"/>
  <c r="F335" i="7" s="1"/>
  <c r="X205" i="4"/>
  <c r="F204" i="7" s="1"/>
  <c r="X291" i="4"/>
  <c r="F290" i="7" s="1"/>
  <c r="Y336" i="5"/>
  <c r="E335" i="7" s="1"/>
  <c r="Y205" i="5"/>
  <c r="E204" i="7" s="1"/>
  <c r="Y202" i="5"/>
  <c r="E201" i="7" s="1"/>
  <c r="Y175" i="5"/>
  <c r="E174" i="7" s="1"/>
  <c r="X301" i="4"/>
  <c r="F300" i="7" s="1"/>
  <c r="X245" i="4"/>
  <c r="F244" i="7" s="1"/>
  <c r="Y159" i="5"/>
  <c r="E158" i="7" s="1"/>
  <c r="Y206" i="5"/>
  <c r="E205" i="7" s="1"/>
  <c r="X337" i="4"/>
  <c r="F336" i="7" s="1"/>
  <c r="Y337" i="5"/>
  <c r="E336" i="7" s="1"/>
  <c r="Y249" i="5"/>
  <c r="E248" i="7" s="1"/>
  <c r="X249" i="4"/>
  <c r="F248" i="7" s="1"/>
  <c r="X292" i="4"/>
  <c r="F291" i="7" s="1"/>
  <c r="Y292" i="5"/>
  <c r="E291" i="7" s="1"/>
  <c r="Y163" i="5"/>
  <c r="E162" i="7" s="1"/>
  <c r="Y298" i="5"/>
  <c r="E297" i="7" s="1"/>
  <c r="Y340" i="5"/>
  <c r="E339" i="7" s="1"/>
  <c r="Y343" i="5"/>
  <c r="E342" i="7" s="1"/>
  <c r="X343" i="4"/>
  <c r="F342" i="7" s="1"/>
  <c r="Y295" i="5"/>
  <c r="E294" i="7" s="1"/>
  <c r="Y255" i="5"/>
  <c r="E254" i="7" s="1"/>
  <c r="Y212" i="5"/>
  <c r="E211" i="7" s="1"/>
  <c r="X209" i="4"/>
  <c r="F208" i="7" s="1"/>
  <c r="X169" i="4"/>
  <c r="F168" i="7" s="1"/>
  <c r="X252" i="4"/>
  <c r="F251" i="7" s="1"/>
  <c r="Y169" i="5"/>
  <c r="E168" i="7" s="1"/>
  <c r="Y209" i="5"/>
  <c r="E208" i="7" s="1"/>
  <c r="X340" i="4"/>
  <c r="F339" i="7" s="1"/>
  <c r="X212" i="4"/>
  <c r="F211" i="7" s="1"/>
  <c r="Y252" i="5"/>
  <c r="E251" i="7" s="1"/>
  <c r="X295" i="4"/>
  <c r="F294" i="7" s="1"/>
  <c r="X255" i="4"/>
  <c r="F254" i="7" s="1"/>
  <c r="Y166" i="5"/>
  <c r="E165" i="7" s="1"/>
  <c r="X294" i="4"/>
  <c r="F293" i="7" s="1"/>
  <c r="X199" i="4"/>
  <c r="F198" i="7" s="1"/>
  <c r="Y113" i="5"/>
  <c r="E112" i="7" s="1"/>
  <c r="X285" i="4"/>
  <c r="F284" i="7" s="1"/>
  <c r="X323" i="4"/>
  <c r="F322" i="7" s="1"/>
  <c r="X241" i="4"/>
  <c r="F240" i="7" s="1"/>
  <c r="X279" i="4"/>
  <c r="F278" i="7" s="1"/>
  <c r="Y38" i="5"/>
  <c r="E37" i="7" s="1"/>
  <c r="Y42" i="5"/>
  <c r="E41" i="7" s="1"/>
  <c r="X329" i="4"/>
  <c r="F328" i="7" s="1"/>
  <c r="X297" i="4"/>
  <c r="F296" i="7" s="1"/>
  <c r="X296" i="4"/>
  <c r="F295" i="7" s="1"/>
  <c r="X278" i="4"/>
  <c r="F277" i="7" s="1"/>
  <c r="Y339" i="5"/>
  <c r="E338" i="7" s="1"/>
  <c r="X236" i="4"/>
  <c r="F235" i="7" s="1"/>
  <c r="X286" i="4"/>
  <c r="F285" i="7" s="1"/>
  <c r="Y34" i="5"/>
  <c r="E33" i="7" s="1"/>
  <c r="X282" i="4"/>
  <c r="F281" i="7" s="1"/>
  <c r="Y117" i="5"/>
  <c r="E116" i="7" s="1"/>
  <c r="X331" i="4"/>
  <c r="F330" i="7" s="1"/>
  <c r="X242" i="4"/>
  <c r="F241" i="7" s="1"/>
  <c r="X239" i="4"/>
  <c r="F238" i="7" s="1"/>
  <c r="Y87" i="5"/>
  <c r="E86" i="7" s="1"/>
  <c r="X81" i="4"/>
  <c r="F80" i="7" s="1"/>
  <c r="X280" i="4"/>
  <c r="F279" i="7" s="1"/>
  <c r="X192" i="4"/>
  <c r="F191" i="7" s="1"/>
  <c r="X237" i="4"/>
  <c r="F236" i="7" s="1"/>
  <c r="Y257" i="5"/>
  <c r="E256" i="7" s="1"/>
  <c r="Y237" i="5"/>
  <c r="E236" i="7" s="1"/>
  <c r="Y281" i="5"/>
  <c r="E280" i="7" s="1"/>
  <c r="Y89" i="5"/>
  <c r="E88" i="7" s="1"/>
  <c r="Y80" i="5"/>
  <c r="E79" i="7" s="1"/>
  <c r="Y61" i="5"/>
  <c r="E60" i="7" s="1"/>
  <c r="Y25" i="5"/>
  <c r="E24" i="7" s="1"/>
  <c r="Y31" i="5"/>
  <c r="E30" i="7" s="1"/>
  <c r="Y10" i="5"/>
  <c r="E9" i="7" s="1"/>
  <c r="Y242" i="5"/>
  <c r="E241" i="7" s="1"/>
  <c r="Y26" i="5"/>
  <c r="E25" i="7" s="1"/>
  <c r="X200" i="4"/>
  <c r="F199" i="7" s="1"/>
  <c r="X196" i="4"/>
  <c r="F195" i="7" s="1"/>
  <c r="X168" i="4"/>
  <c r="F167" i="7" s="1"/>
  <c r="X156" i="4"/>
  <c r="F155" i="7" s="1"/>
  <c r="X152" i="4"/>
  <c r="F151" i="7" s="1"/>
  <c r="X60" i="4"/>
  <c r="F59" i="7" s="1"/>
  <c r="X325" i="4"/>
  <c r="F324" i="7" s="1"/>
  <c r="X330" i="4"/>
  <c r="F329" i="7" s="1"/>
  <c r="X59" i="4"/>
  <c r="F58" i="7" s="1"/>
  <c r="X45" i="4"/>
  <c r="F44" i="7" s="1"/>
  <c r="X43" i="4"/>
  <c r="F42" i="7" s="1"/>
  <c r="X39" i="4"/>
  <c r="F38" i="7" s="1"/>
  <c r="X37" i="4"/>
  <c r="F36" i="7" s="1"/>
  <c r="X35" i="4"/>
  <c r="F34" i="7" s="1"/>
  <c r="X33" i="4"/>
  <c r="F32" i="7" s="1"/>
  <c r="X29" i="4"/>
  <c r="F28" i="7" s="1"/>
  <c r="X27" i="4"/>
  <c r="F26" i="7" s="1"/>
  <c r="X25" i="4"/>
  <c r="F24" i="7" s="1"/>
  <c r="X23" i="4"/>
  <c r="F22" i="7" s="1"/>
  <c r="X21" i="4"/>
  <c r="F20" i="7" s="1"/>
  <c r="X19" i="4"/>
  <c r="F18" i="7" s="1"/>
  <c r="X17" i="4"/>
  <c r="F16" i="7" s="1"/>
  <c r="X13" i="4"/>
  <c r="F12" i="7" s="1"/>
  <c r="X11" i="4"/>
  <c r="F10" i="7" s="1"/>
  <c r="X326" i="4"/>
  <c r="F325" i="7" s="1"/>
  <c r="Y328" i="5"/>
  <c r="E327" i="7" s="1"/>
  <c r="Y341" i="5"/>
  <c r="E340" i="7" s="1"/>
  <c r="Y287" i="5"/>
  <c r="E286" i="7" s="1"/>
  <c r="Y297" i="5"/>
  <c r="E296" i="7" s="1"/>
  <c r="Y79" i="5"/>
  <c r="E78" i="7" s="1"/>
  <c r="Y39" i="5"/>
  <c r="E38" i="7" s="1"/>
  <c r="X208" i="4"/>
  <c r="F207" i="7" s="1"/>
  <c r="X86" i="4"/>
  <c r="F85" i="7" s="1"/>
  <c r="X78" i="4"/>
  <c r="F77" i="7" s="1"/>
  <c r="X87" i="4"/>
  <c r="F86" i="7" s="1"/>
  <c r="X79" i="4"/>
  <c r="F78" i="7" s="1"/>
  <c r="X16" i="4"/>
  <c r="F15" i="7" s="1"/>
  <c r="Y241" i="5"/>
  <c r="E240" i="7" s="1"/>
  <c r="Y14" i="5"/>
  <c r="E13" i="7" s="1"/>
  <c r="Y105" i="5"/>
  <c r="E104" i="7" s="1"/>
  <c r="Y332" i="5"/>
  <c r="E331" i="7" s="1"/>
  <c r="Y165" i="5"/>
  <c r="E164" i="7" s="1"/>
  <c r="Y152" i="5"/>
  <c r="E151" i="7" s="1"/>
  <c r="Y120" i="5"/>
  <c r="E119" i="7" s="1"/>
  <c r="Y193" i="5"/>
  <c r="E192" i="7" s="1"/>
  <c r="Y150" i="5"/>
  <c r="E149" i="7" s="1"/>
  <c r="Y118" i="5"/>
  <c r="E117" i="7" s="1"/>
  <c r="Y102" i="5"/>
  <c r="E101" i="7" s="1"/>
  <c r="Y17" i="5"/>
  <c r="E16" i="7" s="1"/>
  <c r="Y78" i="5"/>
  <c r="E77" i="7" s="1"/>
  <c r="Y40" i="5"/>
  <c r="E39" i="7" s="1"/>
  <c r="Y32" i="5"/>
  <c r="E31" i="7" s="1"/>
  <c r="Y24" i="5"/>
  <c r="E23" i="7" s="1"/>
  <c r="Y16" i="5"/>
  <c r="E15" i="7" s="1"/>
  <c r="X211" i="4"/>
  <c r="F210" i="7" s="1"/>
  <c r="X195" i="4"/>
  <c r="F194" i="7" s="1"/>
  <c r="Y253" i="5"/>
  <c r="E252" i="7" s="1"/>
  <c r="Y109" i="5"/>
  <c r="E108" i="7" s="1"/>
  <c r="Y214" i="5"/>
  <c r="E213" i="7" s="1"/>
  <c r="Y213" i="5"/>
  <c r="E212" i="7" s="1"/>
  <c r="Y331" i="5"/>
  <c r="E330" i="7" s="1"/>
  <c r="Y286" i="5"/>
  <c r="E285" i="7" s="1"/>
  <c r="Y278" i="5"/>
  <c r="E277" i="7" s="1"/>
  <c r="Y194" i="5"/>
  <c r="E193" i="7" s="1"/>
  <c r="Y168" i="5"/>
  <c r="E167" i="7" s="1"/>
  <c r="Y149" i="5"/>
  <c r="E148" i="7" s="1"/>
  <c r="Y90" i="5"/>
  <c r="E89" i="7" s="1"/>
  <c r="Y77" i="5"/>
  <c r="E76" i="7" s="1"/>
  <c r="X257" i="4"/>
  <c r="F256" i="7" s="1"/>
  <c r="X41" i="4"/>
  <c r="F40" i="7" s="1"/>
  <c r="X31" i="4"/>
  <c r="F30" i="7" s="1"/>
  <c r="X15" i="4"/>
  <c r="F14" i="7" s="1"/>
  <c r="Y86" i="5"/>
  <c r="E85" i="7" s="1"/>
  <c r="Y325" i="5"/>
  <c r="E324" i="7" s="1"/>
  <c r="Y41" i="5"/>
  <c r="E40" i="7" s="1"/>
  <c r="X167" i="4"/>
  <c r="F166" i="7" s="1"/>
  <c r="X61" i="4"/>
  <c r="F60" i="7" s="1"/>
  <c r="X42" i="4"/>
  <c r="F41" i="7" s="1"/>
  <c r="X38" i="4"/>
  <c r="F37" i="7" s="1"/>
  <c r="X34" i="4"/>
  <c r="F33" i="7" s="1"/>
  <c r="X30" i="4"/>
  <c r="F29" i="7" s="1"/>
  <c r="X24" i="4"/>
  <c r="F23" i="7" s="1"/>
  <c r="X20" i="4"/>
  <c r="F19" i="7" s="1"/>
  <c r="X12" i="4"/>
  <c r="F11" i="7" s="1"/>
  <c r="Y299" i="5"/>
  <c r="E298" i="7" s="1"/>
  <c r="Y198" i="5"/>
  <c r="E197" i="7" s="1"/>
  <c r="Y101" i="5"/>
  <c r="E100" i="7" s="1"/>
  <c r="Y97" i="5"/>
  <c r="E96" i="7" s="1"/>
  <c r="Y92" i="5"/>
  <c r="E91" i="7" s="1"/>
  <c r="Y75" i="5"/>
  <c r="E74" i="7" s="1"/>
  <c r="X155" i="4"/>
  <c r="F154" i="7" s="1"/>
  <c r="X324" i="4"/>
  <c r="F323" i="7" s="1"/>
  <c r="X58" i="4"/>
  <c r="F57" i="7" s="1"/>
  <c r="X46" i="4"/>
  <c r="F45" i="7" s="1"/>
  <c r="X44" i="4"/>
  <c r="F43" i="7" s="1"/>
  <c r="X40" i="4"/>
  <c r="F39" i="7" s="1"/>
  <c r="X36" i="4"/>
  <c r="F35" i="7" s="1"/>
  <c r="X32" i="4"/>
  <c r="F31" i="7" s="1"/>
  <c r="X28" i="4"/>
  <c r="F27" i="7" s="1"/>
  <c r="X26" i="4"/>
  <c r="F25" i="7" s="1"/>
  <c r="X22" i="4"/>
  <c r="F21" i="7" s="1"/>
  <c r="X18" i="4"/>
  <c r="F17" i="7" s="1"/>
  <c r="X14" i="4"/>
  <c r="F13" i="7" s="1"/>
  <c r="X10" i="4"/>
  <c r="F9" i="7" s="1"/>
  <c r="Y284" i="5"/>
  <c r="E283" i="7" s="1"/>
  <c r="Y254" i="5"/>
  <c r="E253" i="7" s="1"/>
  <c r="Y171" i="5"/>
  <c r="E170" i="7" s="1"/>
  <c r="Y154" i="5"/>
  <c r="E153" i="7" s="1"/>
  <c r="Y116" i="5"/>
  <c r="E115" i="7" s="1"/>
  <c r="Y110" i="5"/>
  <c r="E109" i="7" s="1"/>
  <c r="Y107" i="5"/>
  <c r="E106" i="7" s="1"/>
  <c r="Y100" i="5"/>
  <c r="E99" i="7" s="1"/>
  <c r="Y96" i="5"/>
  <c r="E95" i="7" s="1"/>
  <c r="Y58" i="5"/>
  <c r="E57" i="7" s="1"/>
  <c r="Y94" i="5"/>
  <c r="E93" i="7" s="1"/>
  <c r="Y36" i="5"/>
  <c r="E35" i="7" s="1"/>
  <c r="Y59" i="5"/>
  <c r="E58" i="7" s="1"/>
  <c r="Y22" i="5"/>
  <c r="E21" i="7" s="1"/>
  <c r="X214" i="4"/>
  <c r="F213" i="7" s="1"/>
  <c r="X210" i="4"/>
  <c r="F209" i="7" s="1"/>
  <c r="X198" i="4"/>
  <c r="F197" i="7" s="1"/>
  <c r="X194" i="4"/>
  <c r="F193" i="7" s="1"/>
  <c r="X170" i="4"/>
  <c r="F169" i="7" s="1"/>
  <c r="X158" i="4"/>
  <c r="F157" i="7" s="1"/>
  <c r="X154" i="4"/>
  <c r="F153" i="7" s="1"/>
  <c r="X150" i="4"/>
  <c r="F149" i="7" s="1"/>
  <c r="X121" i="4"/>
  <c r="F120" i="7" s="1"/>
  <c r="X105" i="4"/>
  <c r="F104" i="7" s="1"/>
  <c r="X89" i="4"/>
  <c r="F88" i="7" s="1"/>
  <c r="X80" i="4"/>
  <c r="F79" i="7" s="1"/>
  <c r="X76" i="4"/>
  <c r="F75" i="7" s="1"/>
  <c r="X111" i="4"/>
  <c r="F110" i="7" s="1"/>
  <c r="X95" i="4"/>
  <c r="F94" i="7" s="1"/>
  <c r="X75" i="4"/>
  <c r="F74" i="7" s="1"/>
  <c r="X67" i="4"/>
  <c r="F66" i="7" s="1"/>
  <c r="X254" i="4"/>
  <c r="F253" i="7" s="1"/>
  <c r="X238" i="4"/>
  <c r="F237" i="7" s="1"/>
  <c r="X283" i="4"/>
  <c r="F282" i="7" s="1"/>
  <c r="X251" i="4"/>
  <c r="F250" i="7" s="1"/>
  <c r="X243" i="4"/>
  <c r="F242" i="7" s="1"/>
  <c r="X235" i="4"/>
  <c r="F234" i="7" s="1"/>
  <c r="X244" i="4"/>
  <c r="F243" i="7" s="1"/>
  <c r="Y114" i="5"/>
  <c r="E113" i="7" s="1"/>
  <c r="Y98" i="5"/>
  <c r="E97" i="7" s="1"/>
  <c r="Y46" i="5"/>
  <c r="E45" i="7" s="1"/>
  <c r="X171" i="4"/>
  <c r="F170" i="7" s="1"/>
  <c r="X151" i="4"/>
  <c r="F150" i="7" s="1"/>
  <c r="Y329" i="5"/>
  <c r="E328" i="7" s="1"/>
  <c r="Y283" i="5"/>
  <c r="E282" i="7" s="1"/>
  <c r="Y296" i="5"/>
  <c r="E295" i="7" s="1"/>
  <c r="Y279" i="5"/>
  <c r="E278" i="7" s="1"/>
  <c r="Y243" i="5"/>
  <c r="E242" i="7" s="1"/>
  <c r="Y211" i="5"/>
  <c r="E210" i="7" s="1"/>
  <c r="Y256" i="5"/>
  <c r="E255" i="7" s="1"/>
  <c r="Y240" i="5"/>
  <c r="E239" i="7" s="1"/>
  <c r="Y238" i="5"/>
  <c r="E237" i="7" s="1"/>
  <c r="Y199" i="5"/>
  <c r="E198" i="7" s="1"/>
  <c r="Y201" i="5"/>
  <c r="E200" i="7" s="1"/>
  <c r="Y192" i="5"/>
  <c r="E191" i="7" s="1"/>
  <c r="Y170" i="5"/>
  <c r="E169" i="7" s="1"/>
  <c r="Y153" i="5"/>
  <c r="E152" i="7" s="1"/>
  <c r="Y121" i="5"/>
  <c r="E120" i="7" s="1"/>
  <c r="Y111" i="5"/>
  <c r="E110" i="7" s="1"/>
  <c r="Y33" i="5"/>
  <c r="E32" i="7" s="1"/>
  <c r="Y67" i="5"/>
  <c r="E66" i="7" s="1"/>
  <c r="Y76" i="5"/>
  <c r="E75" i="7" s="1"/>
  <c r="Y60" i="5"/>
  <c r="E59" i="7" s="1"/>
  <c r="Y30" i="5"/>
  <c r="E29" i="7" s="1"/>
  <c r="Y27" i="5"/>
  <c r="E26" i="7" s="1"/>
  <c r="Y18" i="5"/>
  <c r="E17" i="7" s="1"/>
  <c r="X213" i="4"/>
  <c r="F212" i="7" s="1"/>
  <c r="X201" i="4"/>
  <c r="F200" i="7" s="1"/>
  <c r="X197" i="4"/>
  <c r="F196" i="7" s="1"/>
  <c r="X193" i="4"/>
  <c r="F192" i="7" s="1"/>
  <c r="X165" i="4"/>
  <c r="F164" i="7" s="1"/>
  <c r="X157" i="4"/>
  <c r="F156" i="7" s="1"/>
  <c r="X153" i="4"/>
  <c r="F152" i="7" s="1"/>
  <c r="X149" i="4"/>
  <c r="F148" i="7" s="1"/>
  <c r="X332" i="4"/>
  <c r="F331" i="7" s="1"/>
  <c r="X300" i="4"/>
  <c r="F299" i="7" s="1"/>
  <c r="X284" i="4"/>
  <c r="F283" i="7" s="1"/>
  <c r="X339" i="4"/>
  <c r="F338" i="7" s="1"/>
  <c r="X344" i="4"/>
  <c r="F343" i="7" s="1"/>
  <c r="X120" i="4"/>
  <c r="F119" i="7" s="1"/>
  <c r="X116" i="4"/>
  <c r="F115" i="7" s="1"/>
  <c r="X108" i="4"/>
  <c r="F107" i="7" s="1"/>
  <c r="X104" i="4"/>
  <c r="F103" i="7" s="1"/>
  <c r="X100" i="4"/>
  <c r="F99" i="7" s="1"/>
  <c r="X96" i="4"/>
  <c r="F95" i="7" s="1"/>
  <c r="X92" i="4"/>
  <c r="F91" i="7" s="1"/>
  <c r="X88" i="4"/>
  <c r="F87" i="7" s="1"/>
  <c r="X109" i="4"/>
  <c r="F108" i="7" s="1"/>
  <c r="X93" i="4"/>
  <c r="F92" i="7" s="1"/>
  <c r="X115" i="4"/>
  <c r="F114" i="7" s="1"/>
  <c r="X99" i="4"/>
  <c r="F98" i="7" s="1"/>
  <c r="X113" i="4"/>
  <c r="F112" i="7" s="1"/>
  <c r="X97" i="4"/>
  <c r="F96" i="7" s="1"/>
  <c r="X119" i="4"/>
  <c r="F118" i="7" s="1"/>
  <c r="X103" i="4"/>
  <c r="F102" i="7" s="1"/>
  <c r="X345" i="4"/>
  <c r="F344" i="7" s="1"/>
  <c r="X341" i="4"/>
  <c r="F340" i="7" s="1"/>
  <c r="X342" i="4"/>
  <c r="F341" i="7" s="1"/>
  <c r="X118" i="4"/>
  <c r="F117" i="7" s="1"/>
  <c r="X114" i="4"/>
  <c r="F113" i="7" s="1"/>
  <c r="X110" i="4"/>
  <c r="F109" i="7" s="1"/>
  <c r="X102" i="4"/>
  <c r="F101" i="7" s="1"/>
  <c r="X98" i="4"/>
  <c r="F97" i="7" s="1"/>
  <c r="X94" i="4"/>
  <c r="F93" i="7" s="1"/>
  <c r="X90" i="4"/>
  <c r="F89" i="7" s="1"/>
  <c r="X117" i="4"/>
  <c r="F116" i="7" s="1"/>
  <c r="X101" i="4"/>
  <c r="F100" i="7" s="1"/>
  <c r="X107" i="4"/>
  <c r="F106" i="7" s="1"/>
  <c r="X91" i="4"/>
  <c r="F90" i="7" s="1"/>
  <c r="Y342" i="5"/>
  <c r="E341" i="7" s="1"/>
  <c r="G341" i="7" s="1"/>
  <c r="Y285" i="5"/>
  <c r="E284" i="7" s="1"/>
  <c r="Y196" i="5"/>
  <c r="E195" i="7" s="1"/>
  <c r="Y236" i="5"/>
  <c r="E235" i="7" s="1"/>
  <c r="Y44" i="5"/>
  <c r="E43" i="7" s="1"/>
  <c r="Y28" i="5"/>
  <c r="E27" i="7" s="1"/>
  <c r="Y330" i="5"/>
  <c r="E329" i="7" s="1"/>
  <c r="Y344" i="5"/>
  <c r="E343" i="7" s="1"/>
  <c r="Y280" i="5"/>
  <c r="E279" i="7" s="1"/>
  <c r="Y282" i="5"/>
  <c r="E281" i="7" s="1"/>
  <c r="Y323" i="5"/>
  <c r="E322" i="7" s="1"/>
  <c r="Y251" i="5"/>
  <c r="E250" i="7" s="1"/>
  <c r="Y235" i="5"/>
  <c r="E234" i="7" s="1"/>
  <c r="Y210" i="5"/>
  <c r="E209" i="7" s="1"/>
  <c r="Y200" i="5"/>
  <c r="E199" i="7" s="1"/>
  <c r="Y167" i="5"/>
  <c r="E166" i="7" s="1"/>
  <c r="Y158" i="5"/>
  <c r="E157" i="7" s="1"/>
  <c r="Y115" i="5"/>
  <c r="E114" i="7" s="1"/>
  <c r="Y108" i="5"/>
  <c r="E107" i="7" s="1"/>
  <c r="Y99" i="5"/>
  <c r="E98" i="7" s="1"/>
  <c r="Y88" i="5"/>
  <c r="E87" i="7" s="1"/>
  <c r="Y81" i="5"/>
  <c r="E80" i="7" s="1"/>
  <c r="Y93" i="5"/>
  <c r="E92" i="7" s="1"/>
  <c r="Y91" i="5"/>
  <c r="E90" i="7" s="1"/>
  <c r="Y15" i="5"/>
  <c r="E14" i="7" s="1"/>
  <c r="Y43" i="5"/>
  <c r="E42" i="7" s="1"/>
  <c r="Y11" i="5"/>
  <c r="E10" i="7" s="1"/>
  <c r="Y324" i="5"/>
  <c r="E323" i="7" s="1"/>
  <c r="Y300" i="5"/>
  <c r="E299" i="7" s="1"/>
  <c r="Y294" i="5"/>
  <c r="E293" i="7" s="1"/>
  <c r="Y208" i="5"/>
  <c r="E207" i="7" s="1"/>
  <c r="Y103" i="5"/>
  <c r="E102" i="7" s="1"/>
  <c r="Y37" i="5"/>
  <c r="E36" i="7" s="1"/>
  <c r="Y21" i="5"/>
  <c r="E20" i="7" s="1"/>
  <c r="Y20" i="5"/>
  <c r="E19" i="7" s="1"/>
  <c r="Y12" i="5"/>
  <c r="E11" i="7" s="1"/>
  <c r="Y326" i="5"/>
  <c r="E325" i="7" s="1"/>
  <c r="Y327" i="5"/>
  <c r="E326" i="7" s="1"/>
  <c r="Y239" i="5"/>
  <c r="E238" i="7" s="1"/>
  <c r="Y244" i="5"/>
  <c r="E243" i="7" s="1"/>
  <c r="Y197" i="5"/>
  <c r="E196" i="7" s="1"/>
  <c r="Y156" i="5"/>
  <c r="E155" i="7" s="1"/>
  <c r="Y157" i="5"/>
  <c r="E156" i="7" s="1"/>
  <c r="Y151" i="5"/>
  <c r="E150" i="7" s="1"/>
  <c r="Y119" i="5"/>
  <c r="E118" i="7" s="1"/>
  <c r="Y104" i="5"/>
  <c r="E103" i="7" s="1"/>
  <c r="Y195" i="5"/>
  <c r="E194" i="7" s="1"/>
  <c r="Y95" i="5"/>
  <c r="E94" i="7" s="1"/>
  <c r="Y45" i="5"/>
  <c r="E44" i="7" s="1"/>
  <c r="Y29" i="5"/>
  <c r="E28" i="7" s="1"/>
  <c r="Y13" i="5"/>
  <c r="E12" i="7" s="1"/>
  <c r="Y155" i="5"/>
  <c r="E154" i="7" s="1"/>
  <c r="Y345" i="5"/>
  <c r="E344" i="7" s="1"/>
  <c r="Y23" i="5"/>
  <c r="E22" i="7" s="1"/>
  <c r="Y35" i="5"/>
  <c r="E34" i="7" s="1"/>
  <c r="Y19" i="5"/>
  <c r="E18" i="7" s="1"/>
  <c r="G276" i="7" l="1"/>
  <c r="G226" i="7"/>
  <c r="G259" i="7"/>
  <c r="H259" i="7" s="1"/>
  <c r="G184" i="7"/>
  <c r="G357" i="7"/>
  <c r="H357" i="7" s="1"/>
  <c r="G369" i="7"/>
  <c r="G54" i="7"/>
  <c r="G175" i="7"/>
  <c r="H175" i="7" s="1"/>
  <c r="I175" i="7" s="1"/>
  <c r="G314" i="7"/>
  <c r="G224" i="7"/>
  <c r="H224" i="7" s="1"/>
  <c r="G83" i="7"/>
  <c r="G373" i="7"/>
  <c r="H373" i="7" s="1"/>
  <c r="G306" i="7"/>
  <c r="H306" i="7" s="1"/>
  <c r="I306" i="7" s="1"/>
  <c r="G232" i="7"/>
  <c r="H232" i="7" s="1"/>
  <c r="I232" i="7" s="1"/>
  <c r="G321" i="7"/>
  <c r="G125" i="7"/>
  <c r="H125" i="7" s="1"/>
  <c r="I125" i="7" s="1"/>
  <c r="G187" i="7"/>
  <c r="H187" i="7" s="1"/>
  <c r="I187" i="7" s="1"/>
  <c r="G228" i="7"/>
  <c r="H228" i="7" s="1"/>
  <c r="I228" i="7" s="1"/>
  <c r="G127" i="7"/>
  <c r="H127" i="7" s="1"/>
  <c r="G147" i="7"/>
  <c r="H147" i="7" s="1"/>
  <c r="I147" i="7" s="1"/>
  <c r="G134" i="7"/>
  <c r="H134" i="7" s="1"/>
  <c r="I134" i="7" s="1"/>
  <c r="G183" i="7"/>
  <c r="H183" i="7" s="1"/>
  <c r="I183" i="7" s="1"/>
  <c r="G143" i="7"/>
  <c r="H143" i="7" s="1"/>
  <c r="I143" i="7" s="1"/>
  <c r="G274" i="7"/>
  <c r="G179" i="7"/>
  <c r="H179" i="7" s="1"/>
  <c r="I179" i="7" s="1"/>
  <c r="G268" i="7"/>
  <c r="H268" i="7" s="1"/>
  <c r="G146" i="7"/>
  <c r="H146" i="7" s="1"/>
  <c r="I146" i="7" s="1"/>
  <c r="G219" i="7"/>
  <c r="H219" i="7" s="1"/>
  <c r="G365" i="7"/>
  <c r="H365" i="7" s="1"/>
  <c r="I365" i="7" s="1"/>
  <c r="G139" i="7"/>
  <c r="H139" i="7" s="1"/>
  <c r="G361" i="7"/>
  <c r="H361" i="7" s="1"/>
  <c r="I361" i="7" s="1"/>
  <c r="G266" i="7"/>
  <c r="H266" i="7" s="1"/>
  <c r="I266" i="7" s="1"/>
  <c r="G261" i="7"/>
  <c r="H261" i="7" s="1"/>
  <c r="G136" i="7"/>
  <c r="H136" i="7" s="1"/>
  <c r="I136" i="7" s="1"/>
  <c r="G311" i="7"/>
  <c r="H311" i="7" s="1"/>
  <c r="G280" i="7"/>
  <c r="H280" i="7" s="1"/>
  <c r="I280" i="7" s="1"/>
  <c r="J280" i="7" s="1"/>
  <c r="K280" i="7" s="1"/>
  <c r="L280" i="7" s="1"/>
  <c r="M280" i="7" s="1"/>
  <c r="G264" i="7"/>
  <c r="H264" i="7" s="1"/>
  <c r="G354" i="7"/>
  <c r="H354" i="7" s="1"/>
  <c r="G218" i="7"/>
  <c r="H218" i="7" s="1"/>
  <c r="I218" i="7" s="1"/>
  <c r="G273" i="7"/>
  <c r="H273" i="7" s="1"/>
  <c r="G233" i="7"/>
  <c r="H233" i="7" s="1"/>
  <c r="I233" i="7" s="1"/>
  <c r="G320" i="7"/>
  <c r="H320" i="7" s="1"/>
  <c r="I320" i="7" s="1"/>
  <c r="G263" i="7"/>
  <c r="H263" i="7" s="1"/>
  <c r="G360" i="7"/>
  <c r="H360" i="7" s="1"/>
  <c r="I360" i="7" s="1"/>
  <c r="G189" i="7"/>
  <c r="H189" i="7" s="1"/>
  <c r="G142" i="7"/>
  <c r="H142" i="7" s="1"/>
  <c r="I142" i="7" s="1"/>
  <c r="G352" i="7"/>
  <c r="H352" i="7" s="1"/>
  <c r="G275" i="7"/>
  <c r="H275" i="7" s="1"/>
  <c r="G355" i="7"/>
  <c r="H355" i="7" s="1"/>
  <c r="I355" i="7" s="1"/>
  <c r="G308" i="7"/>
  <c r="H308" i="7" s="1"/>
  <c r="I308" i="7" s="1"/>
  <c r="G223" i="7"/>
  <c r="H223" i="7" s="1"/>
  <c r="I223" i="7" s="1"/>
  <c r="G309" i="7"/>
  <c r="H309" i="7" s="1"/>
  <c r="I309" i="7" s="1"/>
  <c r="G310" i="7"/>
  <c r="H310" i="7" s="1"/>
  <c r="I310" i="7" s="1"/>
  <c r="G128" i="7"/>
  <c r="H128" i="7" s="1"/>
  <c r="G180" i="7"/>
  <c r="H180" i="7" s="1"/>
  <c r="I180" i="7" s="1"/>
  <c r="G68" i="7"/>
  <c r="H68" i="7" s="1"/>
  <c r="G318" i="7"/>
  <c r="H318" i="7" s="1"/>
  <c r="I318" i="7" s="1"/>
  <c r="G73" i="7"/>
  <c r="H73" i="7" s="1"/>
  <c r="G206" i="7"/>
  <c r="H206" i="7" s="1"/>
  <c r="I206" i="7" s="1"/>
  <c r="G49" i="7"/>
  <c r="H49" i="7" s="1"/>
  <c r="G50" i="7"/>
  <c r="H50" i="7" s="1"/>
  <c r="G177" i="7"/>
  <c r="H177" i="7" s="1"/>
  <c r="I177" i="7" s="1"/>
  <c r="G262" i="7"/>
  <c r="H262" i="7" s="1"/>
  <c r="G46" i="7"/>
  <c r="H46" i="7" s="1"/>
  <c r="I46" i="7" s="1"/>
  <c r="G62" i="7"/>
  <c r="H62" i="7" s="1"/>
  <c r="G64" i="7"/>
  <c r="H64" i="7" s="1"/>
  <c r="G178" i="7"/>
  <c r="H178" i="7" s="1"/>
  <c r="I178" i="7" s="1"/>
  <c r="G267" i="7"/>
  <c r="H267" i="7" s="1"/>
  <c r="G356" i="7"/>
  <c r="H356" i="7" s="1"/>
  <c r="I356" i="7" s="1"/>
  <c r="G133" i="7"/>
  <c r="H133" i="7" s="1"/>
  <c r="G270" i="7"/>
  <c r="H270" i="7" s="1"/>
  <c r="I270" i="7" s="1"/>
  <c r="G186" i="7"/>
  <c r="H186" i="7" s="1"/>
  <c r="I186" i="7" s="1"/>
  <c r="G123" i="7"/>
  <c r="H123" i="7" s="1"/>
  <c r="G304" i="7"/>
  <c r="H304" i="7" s="1"/>
  <c r="G176" i="7"/>
  <c r="H176" i="7" s="1"/>
  <c r="I176" i="7" s="1"/>
  <c r="G315" i="7"/>
  <c r="H315" i="7" s="1"/>
  <c r="G265" i="7"/>
  <c r="H265" i="7" s="1"/>
  <c r="I265" i="7" s="1"/>
  <c r="G229" i="7"/>
  <c r="H229" i="7" s="1"/>
  <c r="I229" i="7" s="1"/>
  <c r="G103" i="7"/>
  <c r="H103" i="7" s="1"/>
  <c r="I103" i="7" s="1"/>
  <c r="G182" i="7"/>
  <c r="H182" i="7" s="1"/>
  <c r="I182" i="7" s="1"/>
  <c r="G126" i="7"/>
  <c r="H126" i="7" s="1"/>
  <c r="I126" i="7" s="1"/>
  <c r="G118" i="7"/>
  <c r="H118" i="7" s="1"/>
  <c r="I118" i="7" s="1"/>
  <c r="G269" i="7"/>
  <c r="H269" i="7" s="1"/>
  <c r="I269" i="7" s="1"/>
  <c r="G138" i="7"/>
  <c r="H138" i="7" s="1"/>
  <c r="I138" i="7" s="1"/>
  <c r="G271" i="7"/>
  <c r="H271" i="7" s="1"/>
  <c r="G313" i="7"/>
  <c r="H313" i="7" s="1"/>
  <c r="I313" i="7" s="1"/>
  <c r="G141" i="7"/>
  <c r="H141" i="7" s="1"/>
  <c r="G145" i="7"/>
  <c r="H145" i="7" s="1"/>
  <c r="G129" i="7"/>
  <c r="H129" i="7" s="1"/>
  <c r="G90" i="7"/>
  <c r="H90" i="7" s="1"/>
  <c r="I90" i="7" s="1"/>
  <c r="G84" i="7"/>
  <c r="H84" i="7" s="1"/>
  <c r="G124" i="7"/>
  <c r="H124" i="7" s="1"/>
  <c r="I124" i="7" s="1"/>
  <c r="G362" i="7"/>
  <c r="H362" i="7" s="1"/>
  <c r="G76" i="7"/>
  <c r="H76" i="7" s="1"/>
  <c r="I76" i="7" s="1"/>
  <c r="G249" i="7"/>
  <c r="H249" i="7" s="1"/>
  <c r="I249" i="7" s="1"/>
  <c r="G181" i="7"/>
  <c r="H181" i="7" s="1"/>
  <c r="I181" i="7" s="1"/>
  <c r="G230" i="7"/>
  <c r="H230" i="7" s="1"/>
  <c r="I230" i="7" s="1"/>
  <c r="G359" i="7"/>
  <c r="H359" i="7" s="1"/>
  <c r="I351" i="7"/>
  <c r="G140" i="7"/>
  <c r="H140" i="7" s="1"/>
  <c r="I140" i="7" s="1"/>
  <c r="G372" i="7"/>
  <c r="H372" i="7" s="1"/>
  <c r="I354" i="7"/>
  <c r="G174" i="7"/>
  <c r="H174" i="7" s="1"/>
  <c r="G137" i="7"/>
  <c r="H137" i="7" s="1"/>
  <c r="G144" i="7"/>
  <c r="H144" i="7" s="1"/>
  <c r="I144" i="7" s="1"/>
  <c r="G374" i="7"/>
  <c r="H374" i="7" s="1"/>
  <c r="G319" i="7"/>
  <c r="H319" i="7" s="1"/>
  <c r="G227" i="7"/>
  <c r="H227" i="7" s="1"/>
  <c r="I227" i="7" s="1"/>
  <c r="G358" i="7"/>
  <c r="H358" i="7" s="1"/>
  <c r="G350" i="7"/>
  <c r="H350" i="7" s="1"/>
  <c r="G130" i="7"/>
  <c r="H130" i="7" s="1"/>
  <c r="G220" i="7"/>
  <c r="H220" i="7" s="1"/>
  <c r="I220" i="7" s="1"/>
  <c r="G225" i="7"/>
  <c r="H225" i="7" s="1"/>
  <c r="I225" i="7" s="1"/>
  <c r="G185" i="7"/>
  <c r="H185" i="7" s="1"/>
  <c r="I185" i="7" s="1"/>
  <c r="G131" i="7"/>
  <c r="H131" i="7" s="1"/>
  <c r="I131" i="7" s="1"/>
  <c r="G121" i="7"/>
  <c r="H121" i="7" s="1"/>
  <c r="G371" i="7"/>
  <c r="H371" i="7" s="1"/>
  <c r="G122" i="7"/>
  <c r="H122" i="7" s="1"/>
  <c r="G245" i="7"/>
  <c r="H245" i="7" s="1"/>
  <c r="I245" i="7" s="1"/>
  <c r="G366" i="7"/>
  <c r="H366" i="7" s="1"/>
  <c r="G172" i="7"/>
  <c r="H172" i="7" s="1"/>
  <c r="I172" i="7" s="1"/>
  <c r="G216" i="7"/>
  <c r="H216" i="7" s="1"/>
  <c r="G135" i="7"/>
  <c r="H135" i="7" s="1"/>
  <c r="G367" i="7"/>
  <c r="H367" i="7" s="1"/>
  <c r="I367" i="7" s="1"/>
  <c r="G316" i="7"/>
  <c r="G305" i="7"/>
  <c r="G222" i="7"/>
  <c r="H274" i="7"/>
  <c r="I274" i="7" s="1"/>
  <c r="G346" i="7"/>
  <c r="H346" i="7" s="1"/>
  <c r="G215" i="7"/>
  <c r="H215" i="7" s="1"/>
  <c r="I215" i="7" s="1"/>
  <c r="G363" i="7"/>
  <c r="H363" i="7" s="1"/>
  <c r="G82" i="7"/>
  <c r="H82" i="7" s="1"/>
  <c r="G368" i="7"/>
  <c r="H368" i="7" s="1"/>
  <c r="I368" i="7" s="1"/>
  <c r="I259" i="7"/>
  <c r="G160" i="7"/>
  <c r="H160" i="7" s="1"/>
  <c r="I160" i="7" s="1"/>
  <c r="G288" i="7"/>
  <c r="H288" i="7" s="1"/>
  <c r="I288" i="7" s="1"/>
  <c r="I364" i="7"/>
  <c r="G252" i="7"/>
  <c r="H252" i="7" s="1"/>
  <c r="I252" i="7" s="1"/>
  <c r="G337" i="7"/>
  <c r="G105" i="7"/>
  <c r="H105" i="7" s="1"/>
  <c r="G333" i="7"/>
  <c r="H333" i="7" s="1"/>
  <c r="G292" i="7"/>
  <c r="H292" i="7" s="1"/>
  <c r="I292" i="7" s="1"/>
  <c r="G258" i="7"/>
  <c r="H258" i="7" s="1"/>
  <c r="G159" i="7"/>
  <c r="H159" i="7" s="1"/>
  <c r="I159" i="7" s="1"/>
  <c r="G289" i="7"/>
  <c r="H289" i="7" s="1"/>
  <c r="I289" i="7" s="1"/>
  <c r="G163" i="7"/>
  <c r="H163" i="7" s="1"/>
  <c r="I163" i="7" s="1"/>
  <c r="G71" i="7"/>
  <c r="H71" i="7" s="1"/>
  <c r="I71" i="7" s="1"/>
  <c r="G81" i="7"/>
  <c r="H81" i="7" s="1"/>
  <c r="G347" i="7"/>
  <c r="H347" i="7" s="1"/>
  <c r="G302" i="7"/>
  <c r="H302" i="7" s="1"/>
  <c r="I302" i="7" s="1"/>
  <c r="G202" i="7"/>
  <c r="H202" i="7" s="1"/>
  <c r="I202" i="7" s="1"/>
  <c r="G161" i="7"/>
  <c r="H161" i="7" s="1"/>
  <c r="G278" i="7"/>
  <c r="H278" i="7" s="1"/>
  <c r="I278" i="7" s="1"/>
  <c r="G165" i="7"/>
  <c r="H165" i="7" s="1"/>
  <c r="G203" i="7"/>
  <c r="H203" i="7" s="1"/>
  <c r="I203" i="7" s="1"/>
  <c r="G34" i="7"/>
  <c r="H34" i="7" s="1"/>
  <c r="I34" i="7" s="1"/>
  <c r="G53" i="7"/>
  <c r="H53" i="7" s="1"/>
  <c r="G52" i="7"/>
  <c r="H52" i="7" s="1"/>
  <c r="I52" i="7" s="1"/>
  <c r="G301" i="7"/>
  <c r="H301" i="7" s="1"/>
  <c r="G111" i="7"/>
  <c r="H111" i="7" s="1"/>
  <c r="G173" i="7"/>
  <c r="G246" i="7"/>
  <c r="H246" i="7" s="1"/>
  <c r="I246" i="7" s="1"/>
  <c r="G257" i="7"/>
  <c r="H257" i="7" s="1"/>
  <c r="G348" i="7"/>
  <c r="H348" i="7" s="1"/>
  <c r="I348" i="7" s="1"/>
  <c r="H314" i="7"/>
  <c r="I314" i="7" s="1"/>
  <c r="G70" i="7"/>
  <c r="H70" i="7" s="1"/>
  <c r="G61" i="7"/>
  <c r="H61" i="7" s="1"/>
  <c r="G162" i="7"/>
  <c r="H162" i="7" s="1"/>
  <c r="I162" i="7" s="1"/>
  <c r="H312" i="7"/>
  <c r="I312" i="7" s="1"/>
  <c r="G72" i="7"/>
  <c r="H72" i="7" s="1"/>
  <c r="H48" i="7"/>
  <c r="I48" i="7" s="1"/>
  <c r="H56" i="7"/>
  <c r="I56" i="7" s="1"/>
  <c r="H55" i="7"/>
  <c r="I55" i="7" s="1"/>
  <c r="G205" i="7"/>
  <c r="H205" i="7" s="1"/>
  <c r="I205" i="7" s="1"/>
  <c r="G158" i="7"/>
  <c r="H158" i="7" s="1"/>
  <c r="I158" i="7" s="1"/>
  <c r="H63" i="7"/>
  <c r="I63" i="7" s="1"/>
  <c r="G334" i="7"/>
  <c r="G247" i="7"/>
  <c r="H247" i="7" s="1"/>
  <c r="I247" i="7" s="1"/>
  <c r="G217" i="7"/>
  <c r="H217" i="7" s="1"/>
  <c r="I217" i="7" s="1"/>
  <c r="G204" i="7"/>
  <c r="H204" i="7" s="1"/>
  <c r="I204" i="7" s="1"/>
  <c r="G214" i="7"/>
  <c r="H214" i="7" s="1"/>
  <c r="G255" i="7"/>
  <c r="H255" i="7" s="1"/>
  <c r="I255" i="7" s="1"/>
  <c r="G298" i="7"/>
  <c r="H298" i="7" s="1"/>
  <c r="I298" i="7" s="1"/>
  <c r="G260" i="7"/>
  <c r="H260" i="7" s="1"/>
  <c r="G166" i="7"/>
  <c r="H166" i="7" s="1"/>
  <c r="I166" i="7" s="1"/>
  <c r="G297" i="7"/>
  <c r="H297" i="7" s="1"/>
  <c r="G290" i="7"/>
  <c r="H290" i="7" s="1"/>
  <c r="I290" i="7" s="1"/>
  <c r="G332" i="7"/>
  <c r="H332" i="7" s="1"/>
  <c r="I332" i="7" s="1"/>
  <c r="G201" i="7"/>
  <c r="H201" i="7" s="1"/>
  <c r="I201" i="7" s="1"/>
  <c r="G326" i="7"/>
  <c r="H326" i="7" s="1"/>
  <c r="I326" i="7" s="1"/>
  <c r="G239" i="7"/>
  <c r="H239" i="7" s="1"/>
  <c r="I239" i="7" s="1"/>
  <c r="G287" i="7"/>
  <c r="H287" i="7" s="1"/>
  <c r="I287" i="7" s="1"/>
  <c r="I51" i="7"/>
  <c r="H317" i="7"/>
  <c r="I317" i="7" s="1"/>
  <c r="G331" i="7"/>
  <c r="H331" i="7" s="1"/>
  <c r="I331" i="7" s="1"/>
  <c r="G171" i="7"/>
  <c r="H171" i="7" s="1"/>
  <c r="I171" i="7" s="1"/>
  <c r="G198" i="7"/>
  <c r="H198" i="7" s="1"/>
  <c r="I198" i="7" s="1"/>
  <c r="G254" i="7"/>
  <c r="H254" i="7" s="1"/>
  <c r="I254" i="7" s="1"/>
  <c r="G339" i="7"/>
  <c r="H339" i="7" s="1"/>
  <c r="G168" i="7"/>
  <c r="H168" i="7" s="1"/>
  <c r="I168" i="7" s="1"/>
  <c r="G15" i="7"/>
  <c r="H15" i="7" s="1"/>
  <c r="I15" i="7" s="1"/>
  <c r="G336" i="7"/>
  <c r="H336" i="7" s="1"/>
  <c r="I336" i="7" s="1"/>
  <c r="G345" i="7"/>
  <c r="H345" i="7" s="1"/>
  <c r="G248" i="7"/>
  <c r="H248" i="7" s="1"/>
  <c r="I248" i="7" s="1"/>
  <c r="G286" i="7"/>
  <c r="H286" i="7" s="1"/>
  <c r="I286" i="7" s="1"/>
  <c r="G327" i="7"/>
  <c r="G294" i="7"/>
  <c r="H294" i="7" s="1"/>
  <c r="I294" i="7" s="1"/>
  <c r="G251" i="7"/>
  <c r="H251" i="7" s="1"/>
  <c r="G208" i="7"/>
  <c r="H208" i="7" s="1"/>
  <c r="I208" i="7" s="1"/>
  <c r="G235" i="7"/>
  <c r="H235" i="7" s="1"/>
  <c r="I235" i="7" s="1"/>
  <c r="G244" i="7"/>
  <c r="H244" i="7" s="1"/>
  <c r="G303" i="7"/>
  <c r="H303" i="7" s="1"/>
  <c r="I303" i="7" s="1"/>
  <c r="G335" i="7"/>
  <c r="H335" i="7" s="1"/>
  <c r="G300" i="7"/>
  <c r="G41" i="7"/>
  <c r="H41" i="7" s="1"/>
  <c r="I41" i="7" s="1"/>
  <c r="G38" i="7"/>
  <c r="H38" i="7" s="1"/>
  <c r="I38" i="7" s="1"/>
  <c r="G211" i="7"/>
  <c r="H211" i="7" s="1"/>
  <c r="I211" i="7" s="1"/>
  <c r="G114" i="7"/>
  <c r="H114" i="7" s="1"/>
  <c r="I114" i="7" s="1"/>
  <c r="G291" i="7"/>
  <c r="G79" i="7"/>
  <c r="H79" i="7" s="1"/>
  <c r="I79" i="7" s="1"/>
  <c r="G27" i="7"/>
  <c r="H27" i="7" s="1"/>
  <c r="I27" i="7" s="1"/>
  <c r="G88" i="7"/>
  <c r="H88" i="7" s="1"/>
  <c r="I88" i="7" s="1"/>
  <c r="G285" i="7"/>
  <c r="H285" i="7" s="1"/>
  <c r="I285" i="7" s="1"/>
  <c r="G342" i="7"/>
  <c r="G328" i="7"/>
  <c r="H328" i="7" s="1"/>
  <c r="I328" i="7" s="1"/>
  <c r="G37" i="7"/>
  <c r="H37" i="7" s="1"/>
  <c r="I37" i="7" s="1"/>
  <c r="G26" i="7"/>
  <c r="H26" i="7" s="1"/>
  <c r="I26" i="7" s="1"/>
  <c r="H370" i="7"/>
  <c r="I370" i="7" s="1"/>
  <c r="G9" i="7"/>
  <c r="H9" i="7" s="1"/>
  <c r="I9" i="7" s="1"/>
  <c r="G40" i="7"/>
  <c r="H40" i="7" s="1"/>
  <c r="I40" i="7" s="1"/>
  <c r="G28" i="7"/>
  <c r="H28" i="7" s="1"/>
  <c r="I28" i="7" s="1"/>
  <c r="G20" i="7"/>
  <c r="H20" i="7" s="1"/>
  <c r="I20" i="7" s="1"/>
  <c r="G293" i="7"/>
  <c r="H293" i="7" s="1"/>
  <c r="I293" i="7" s="1"/>
  <c r="G209" i="7"/>
  <c r="H209" i="7" s="1"/>
  <c r="I209" i="7" s="1"/>
  <c r="G284" i="7"/>
  <c r="H284" i="7" s="1"/>
  <c r="I284" i="7" s="1"/>
  <c r="H54" i="7"/>
  <c r="I54" i="7" s="1"/>
  <c r="G238" i="7"/>
  <c r="H238" i="7" s="1"/>
  <c r="I238" i="7" s="1"/>
  <c r="G322" i="7"/>
  <c r="H322" i="7" s="1"/>
  <c r="I322" i="7" s="1"/>
  <c r="G277" i="7"/>
  <c r="H277" i="7" s="1"/>
  <c r="I277" i="7" s="1"/>
  <c r="G338" i="7"/>
  <c r="H338" i="7" s="1"/>
  <c r="I338" i="7" s="1"/>
  <c r="I132" i="7"/>
  <c r="I349" i="7"/>
  <c r="G149" i="7"/>
  <c r="H149" i="7" s="1"/>
  <c r="I149" i="7" s="1"/>
  <c r="G31" i="7"/>
  <c r="H31" i="7" s="1"/>
  <c r="I31" i="7" s="1"/>
  <c r="G60" i="7"/>
  <c r="H60" i="7" s="1"/>
  <c r="I60" i="7" s="1"/>
  <c r="G169" i="7"/>
  <c r="H169" i="7" s="1"/>
  <c r="I169" i="7" s="1"/>
  <c r="H321" i="7"/>
  <c r="I321" i="7" s="1"/>
  <c r="G154" i="7"/>
  <c r="H154" i="7" s="1"/>
  <c r="I154" i="7" s="1"/>
  <c r="I67" i="7"/>
  <c r="G197" i="7"/>
  <c r="H197" i="7" s="1"/>
  <c r="I197" i="7" s="1"/>
  <c r="I127" i="7"/>
  <c r="G240" i="7"/>
  <c r="H240" i="7" s="1"/>
  <c r="I240" i="7" s="1"/>
  <c r="G296" i="7"/>
  <c r="H296" i="7" s="1"/>
  <c r="I296" i="7" s="1"/>
  <c r="G207" i="7"/>
  <c r="H207" i="7" s="1"/>
  <c r="I207" i="7" s="1"/>
  <c r="G10" i="7"/>
  <c r="H10" i="7" s="1"/>
  <c r="I10" i="7" s="1"/>
  <c r="G329" i="7"/>
  <c r="H329" i="7" s="1"/>
  <c r="I329" i="7" s="1"/>
  <c r="G195" i="7"/>
  <c r="H195" i="7" s="1"/>
  <c r="I195" i="7" s="1"/>
  <c r="G112" i="7"/>
  <c r="H112" i="7" s="1"/>
  <c r="I112" i="7" s="1"/>
  <c r="G75" i="7"/>
  <c r="H75" i="7" s="1"/>
  <c r="I75" i="7" s="1"/>
  <c r="G120" i="7"/>
  <c r="H120" i="7" s="1"/>
  <c r="I120" i="7" s="1"/>
  <c r="G191" i="7"/>
  <c r="H191" i="7" s="1"/>
  <c r="I191" i="7" s="1"/>
  <c r="G25" i="7"/>
  <c r="H25" i="7" s="1"/>
  <c r="I25" i="7" s="1"/>
  <c r="G108" i="7"/>
  <c r="H108" i="7" s="1"/>
  <c r="I108" i="7" s="1"/>
  <c r="H190" i="7"/>
  <c r="I190" i="7" s="1"/>
  <c r="G281" i="7"/>
  <c r="H281" i="7" s="1"/>
  <c r="I281" i="7" s="1"/>
  <c r="G117" i="7"/>
  <c r="H117" i="7" s="1"/>
  <c r="I117" i="7" s="1"/>
  <c r="G164" i="7"/>
  <c r="H164" i="7" s="1"/>
  <c r="I164" i="7" s="1"/>
  <c r="G32" i="7"/>
  <c r="H32" i="7" s="1"/>
  <c r="I32" i="7" s="1"/>
  <c r="G295" i="7"/>
  <c r="H295" i="7" s="1"/>
  <c r="I295" i="7" s="1"/>
  <c r="H307" i="7"/>
  <c r="I307" i="7" s="1"/>
  <c r="G104" i="7"/>
  <c r="H104" i="7" s="1"/>
  <c r="I104" i="7" s="1"/>
  <c r="G33" i="7"/>
  <c r="H33" i="7" s="1"/>
  <c r="I33" i="7" s="1"/>
  <c r="G256" i="7"/>
  <c r="H256" i="7" s="1"/>
  <c r="I256" i="7" s="1"/>
  <c r="G80" i="7"/>
  <c r="H80" i="7" s="1"/>
  <c r="I80" i="7" s="1"/>
  <c r="G279" i="7"/>
  <c r="H279" i="7" s="1"/>
  <c r="I279" i="7" s="1"/>
  <c r="G116" i="7"/>
  <c r="H116" i="7" s="1"/>
  <c r="I116" i="7" s="1"/>
  <c r="I272" i="7"/>
  <c r="G16" i="7"/>
  <c r="H16" i="7" s="1"/>
  <c r="I16" i="7" s="1"/>
  <c r="G241" i="7"/>
  <c r="H241" i="7" s="1"/>
  <c r="I241" i="7" s="1"/>
  <c r="G58" i="7"/>
  <c r="H58" i="7" s="1"/>
  <c r="I58" i="7" s="1"/>
  <c r="G77" i="7"/>
  <c r="H77" i="7" s="1"/>
  <c r="I77" i="7" s="1"/>
  <c r="G14" i="7"/>
  <c r="H14" i="7" s="1"/>
  <c r="I14" i="7" s="1"/>
  <c r="G167" i="7"/>
  <c r="H167" i="7" s="1"/>
  <c r="I167" i="7" s="1"/>
  <c r="G18" i="7"/>
  <c r="H18" i="7" s="1"/>
  <c r="I18" i="7" s="1"/>
  <c r="G150" i="7"/>
  <c r="H150" i="7" s="1"/>
  <c r="I150" i="7" s="1"/>
  <c r="G243" i="7"/>
  <c r="H243" i="7" s="1"/>
  <c r="I243" i="7" s="1"/>
  <c r="G250" i="7"/>
  <c r="H250" i="7" s="1"/>
  <c r="I250" i="7" s="1"/>
  <c r="G89" i="7"/>
  <c r="H89" i="7" s="1"/>
  <c r="H69" i="7"/>
  <c r="I69" i="7" s="1"/>
  <c r="G212" i="7"/>
  <c r="H212" i="7" s="1"/>
  <c r="I212" i="7" s="1"/>
  <c r="G13" i="7"/>
  <c r="H13" i="7" s="1"/>
  <c r="I13" i="7" s="1"/>
  <c r="G330" i="7"/>
  <c r="H330" i="7" s="1"/>
  <c r="I330" i="7" s="1"/>
  <c r="G86" i="7"/>
  <c r="H86" i="7" s="1"/>
  <c r="I86" i="7" s="1"/>
  <c r="G30" i="7"/>
  <c r="H30" i="7" s="1"/>
  <c r="I30" i="7" s="1"/>
  <c r="G39" i="7"/>
  <c r="H39" i="7" s="1"/>
  <c r="I39" i="7" s="1"/>
  <c r="G156" i="7"/>
  <c r="H156" i="7" s="1"/>
  <c r="I156" i="7" s="1"/>
  <c r="G107" i="7"/>
  <c r="H107" i="7" s="1"/>
  <c r="I107" i="7" s="1"/>
  <c r="G192" i="7"/>
  <c r="H192" i="7" s="1"/>
  <c r="I192" i="7" s="1"/>
  <c r="G59" i="7"/>
  <c r="H59" i="7" s="1"/>
  <c r="I59" i="7" s="1"/>
  <c r="G110" i="7"/>
  <c r="H110" i="7" s="1"/>
  <c r="I110" i="7" s="1"/>
  <c r="G236" i="7"/>
  <c r="H236" i="7" s="1"/>
  <c r="I236" i="7" s="1"/>
  <c r="G12" i="7"/>
  <c r="H12" i="7" s="1"/>
  <c r="I12" i="7" s="1"/>
  <c r="G194" i="7"/>
  <c r="H194" i="7" s="1"/>
  <c r="I194" i="7" s="1"/>
  <c r="G19" i="7"/>
  <c r="H19" i="7" s="1"/>
  <c r="I19" i="7" s="1"/>
  <c r="G199" i="7"/>
  <c r="H199" i="7" s="1"/>
  <c r="I199" i="7" s="1"/>
  <c r="G119" i="7"/>
  <c r="H119" i="7" s="1"/>
  <c r="I119" i="7" s="1"/>
  <c r="G148" i="7"/>
  <c r="H148" i="7" s="1"/>
  <c r="I148" i="7" s="1"/>
  <c r="G151" i="7"/>
  <c r="H151" i="7" s="1"/>
  <c r="I151" i="7" s="1"/>
  <c r="G22" i="7"/>
  <c r="H22" i="7" s="1"/>
  <c r="I22" i="7" s="1"/>
  <c r="G155" i="7"/>
  <c r="H155" i="7" s="1"/>
  <c r="I155" i="7" s="1"/>
  <c r="H83" i="7"/>
  <c r="I83" i="7" s="1"/>
  <c r="H65" i="7"/>
  <c r="I65" i="7" s="1"/>
  <c r="G24" i="7"/>
  <c r="H24" i="7" s="1"/>
  <c r="I24" i="7" s="1"/>
  <c r="G17" i="7"/>
  <c r="H17" i="7" s="1"/>
  <c r="I17" i="7" s="1"/>
  <c r="G324" i="7"/>
  <c r="H324" i="7" s="1"/>
  <c r="G78" i="7"/>
  <c r="H78" i="7" s="1"/>
  <c r="I78" i="7" s="1"/>
  <c r="G42" i="7"/>
  <c r="H42" i="7" s="1"/>
  <c r="I42" i="7" s="1"/>
  <c r="G45" i="7"/>
  <c r="H45" i="7" s="1"/>
  <c r="I45" i="7" s="1"/>
  <c r="G44" i="7"/>
  <c r="H44" i="7" s="1"/>
  <c r="I44" i="7" s="1"/>
  <c r="G325" i="7"/>
  <c r="H325" i="7" s="1"/>
  <c r="I325" i="7" s="1"/>
  <c r="G36" i="7"/>
  <c r="H36" i="7" s="1"/>
  <c r="I36" i="7" s="1"/>
  <c r="G101" i="7"/>
  <c r="H101" i="7" s="1"/>
  <c r="I101" i="7" s="1"/>
  <c r="H47" i="7"/>
  <c r="I47" i="7" s="1"/>
  <c r="I353" i="7"/>
  <c r="G85" i="7"/>
  <c r="H85" i="7" s="1"/>
  <c r="I85" i="7" s="1"/>
  <c r="H221" i="7"/>
  <c r="I221" i="7" s="1"/>
  <c r="G344" i="7"/>
  <c r="H344" i="7" s="1"/>
  <c r="I344" i="7" s="1"/>
  <c r="G157" i="7"/>
  <c r="H157" i="7" s="1"/>
  <c r="I157" i="7" s="1"/>
  <c r="G237" i="7"/>
  <c r="H237" i="7" s="1"/>
  <c r="I237" i="7" s="1"/>
  <c r="G213" i="7"/>
  <c r="H213" i="7" s="1"/>
  <c r="I213" i="7" s="1"/>
  <c r="G93" i="7"/>
  <c r="H93" i="7" s="1"/>
  <c r="I93" i="7" s="1"/>
  <c r="G106" i="7"/>
  <c r="H106" i="7" s="1"/>
  <c r="G91" i="7"/>
  <c r="H91" i="7" s="1"/>
  <c r="H276" i="7"/>
  <c r="I276" i="7" s="1"/>
  <c r="G113" i="7"/>
  <c r="H113" i="7" s="1"/>
  <c r="I113" i="7" s="1"/>
  <c r="G210" i="7"/>
  <c r="H210" i="7" s="1"/>
  <c r="I210" i="7" s="1"/>
  <c r="G94" i="7"/>
  <c r="H94" i="7" s="1"/>
  <c r="G102" i="7"/>
  <c r="H102" i="7" s="1"/>
  <c r="G323" i="7"/>
  <c r="H323" i="7" s="1"/>
  <c r="I323" i="7" s="1"/>
  <c r="G98" i="7"/>
  <c r="H98" i="7" s="1"/>
  <c r="I98" i="7" s="1"/>
  <c r="G340" i="7"/>
  <c r="H340" i="7" s="1"/>
  <c r="I340" i="7" s="1"/>
  <c r="G29" i="7"/>
  <c r="H29" i="7" s="1"/>
  <c r="I29" i="7" s="1"/>
  <c r="G193" i="7"/>
  <c r="H193" i="7" s="1"/>
  <c r="I193" i="7" s="1"/>
  <c r="G21" i="7"/>
  <c r="H21" i="7" s="1"/>
  <c r="I21" i="7" s="1"/>
  <c r="G23" i="7"/>
  <c r="H23" i="7" s="1"/>
  <c r="I23" i="7" s="1"/>
  <c r="H369" i="7"/>
  <c r="I369" i="7" s="1"/>
  <c r="G57" i="7"/>
  <c r="H57" i="7" s="1"/>
  <c r="I57" i="7" s="1"/>
  <c r="G11" i="7"/>
  <c r="H11" i="7" s="1"/>
  <c r="I11" i="7" s="1"/>
  <c r="G242" i="7"/>
  <c r="H242" i="7" s="1"/>
  <c r="I242" i="7" s="1"/>
  <c r="G253" i="7"/>
  <c r="G196" i="7"/>
  <c r="H196" i="7" s="1"/>
  <c r="I196" i="7" s="1"/>
  <c r="G299" i="7"/>
  <c r="H299" i="7" s="1"/>
  <c r="I299" i="7" s="1"/>
  <c r="G87" i="7"/>
  <c r="G43" i="7"/>
  <c r="H43" i="7" s="1"/>
  <c r="I43" i="7" s="1"/>
  <c r="H341" i="7"/>
  <c r="I341" i="7" s="1"/>
  <c r="G282" i="7"/>
  <c r="H282" i="7" s="1"/>
  <c r="I282" i="7" s="1"/>
  <c r="G109" i="7"/>
  <c r="H109" i="7" s="1"/>
  <c r="I109" i="7" s="1"/>
  <c r="G153" i="7"/>
  <c r="H153" i="7" s="1"/>
  <c r="I153" i="7" s="1"/>
  <c r="G96" i="7"/>
  <c r="G343" i="7"/>
  <c r="G100" i="7"/>
  <c r="H231" i="7"/>
  <c r="I231" i="7" s="1"/>
  <c r="H226" i="7"/>
  <c r="I226" i="7" s="1"/>
  <c r="G95" i="7"/>
  <c r="G115" i="7"/>
  <c r="G170" i="7"/>
  <c r="H170" i="7" s="1"/>
  <c r="I170" i="7" s="1"/>
  <c r="G92" i="7"/>
  <c r="H184" i="7"/>
  <c r="I184" i="7" s="1"/>
  <c r="G66" i="7"/>
  <c r="H66" i="7" s="1"/>
  <c r="I66" i="7" s="1"/>
  <c r="G152" i="7"/>
  <c r="H152" i="7" s="1"/>
  <c r="I152" i="7" s="1"/>
  <c r="G200" i="7"/>
  <c r="G97" i="7"/>
  <c r="H188" i="7"/>
  <c r="I188" i="7" s="1"/>
  <c r="G234" i="7"/>
  <c r="H234" i="7" s="1"/>
  <c r="I234" i="7" s="1"/>
  <c r="G35" i="7"/>
  <c r="H35" i="7" s="1"/>
  <c r="I35" i="7" s="1"/>
  <c r="G99" i="7"/>
  <c r="G283" i="7"/>
  <c r="G74" i="7"/>
  <c r="H74" i="7" s="1"/>
  <c r="I74" i="7" s="1"/>
  <c r="I357" i="7" l="1"/>
  <c r="I224" i="7"/>
  <c r="I373" i="7"/>
  <c r="J373" i="7" s="1"/>
  <c r="K373" i="7" s="1"/>
  <c r="I139" i="7"/>
  <c r="J139" i="7" s="1"/>
  <c r="K139" i="7" s="1"/>
  <c r="I189" i="7"/>
  <c r="J189" i="7" s="1"/>
  <c r="K189" i="7" s="1"/>
  <c r="I264" i="7"/>
  <c r="I261" i="7"/>
  <c r="J261" i="7" s="1"/>
  <c r="I268" i="7"/>
  <c r="J268" i="7" s="1"/>
  <c r="I219" i="7"/>
  <c r="J219" i="7" s="1"/>
  <c r="K219" i="7" s="1"/>
  <c r="L219" i="7" s="1"/>
  <c r="M219" i="7" s="1"/>
  <c r="I273" i="7"/>
  <c r="I352" i="7"/>
  <c r="J352" i="7" s="1"/>
  <c r="I311" i="7"/>
  <c r="J311" i="7" s="1"/>
  <c r="K311" i="7" s="1"/>
  <c r="L311" i="7" s="1"/>
  <c r="M311" i="7" s="1"/>
  <c r="I263" i="7"/>
  <c r="J263" i="7" s="1"/>
  <c r="I267" i="7"/>
  <c r="J267" i="7" s="1"/>
  <c r="K267" i="7" s="1"/>
  <c r="I68" i="7"/>
  <c r="J68" i="7" s="1"/>
  <c r="K68" i="7" s="1"/>
  <c r="L68" i="7" s="1"/>
  <c r="M68" i="7" s="1"/>
  <c r="J74" i="7"/>
  <c r="J109" i="7"/>
  <c r="K109" i="7" s="1"/>
  <c r="L109" i="7" s="1"/>
  <c r="M109" i="7" s="1"/>
  <c r="J340" i="7"/>
  <c r="J85" i="7"/>
  <c r="J47" i="7"/>
  <c r="K47" i="7" s="1"/>
  <c r="L47" i="7" s="1"/>
  <c r="M47" i="7" s="1"/>
  <c r="J83" i="7"/>
  <c r="K83" i="7" s="1"/>
  <c r="L83" i="7" s="1"/>
  <c r="M83" i="7" s="1"/>
  <c r="J59" i="7"/>
  <c r="J212" i="7"/>
  <c r="K212" i="7" s="1"/>
  <c r="J241" i="7"/>
  <c r="K241" i="7" s="1"/>
  <c r="L241" i="7" s="1"/>
  <c r="M241" i="7" s="1"/>
  <c r="J357" i="7"/>
  <c r="K357" i="7" s="1"/>
  <c r="J75" i="7"/>
  <c r="K75" i="7" s="1"/>
  <c r="L75" i="7" s="1"/>
  <c r="M75" i="7" s="1"/>
  <c r="J321" i="7"/>
  <c r="K321" i="7" s="1"/>
  <c r="L321" i="7" s="1"/>
  <c r="M321" i="7" s="1"/>
  <c r="J238" i="7"/>
  <c r="K238" i="7" s="1"/>
  <c r="J37" i="7"/>
  <c r="J27" i="7"/>
  <c r="K27" i="7" s="1"/>
  <c r="J287" i="7"/>
  <c r="K287" i="7" s="1"/>
  <c r="J278" i="7"/>
  <c r="K278" i="7" s="1"/>
  <c r="J252" i="7"/>
  <c r="J131" i="7"/>
  <c r="K131" i="7" s="1"/>
  <c r="J249" i="7"/>
  <c r="K249" i="7" s="1"/>
  <c r="L249" i="7" s="1"/>
  <c r="M249" i="7" s="1"/>
  <c r="J103" i="7"/>
  <c r="J176" i="7"/>
  <c r="K176" i="7" s="1"/>
  <c r="L176" i="7" s="1"/>
  <c r="M176" i="7" s="1"/>
  <c r="J270" i="7"/>
  <c r="K270" i="7" s="1"/>
  <c r="L270" i="7" s="1"/>
  <c r="M270" i="7" s="1"/>
  <c r="J178" i="7"/>
  <c r="K178" i="7" s="1"/>
  <c r="J206" i="7"/>
  <c r="K206" i="7" s="1"/>
  <c r="L206" i="7" s="1"/>
  <c r="M206" i="7" s="1"/>
  <c r="J180" i="7"/>
  <c r="K180" i="7" s="1"/>
  <c r="J223" i="7"/>
  <c r="J233" i="7"/>
  <c r="K233" i="7" s="1"/>
  <c r="J152" i="7"/>
  <c r="K152" i="7" s="1"/>
  <c r="J187" i="7"/>
  <c r="K187" i="7" s="1"/>
  <c r="J226" i="7"/>
  <c r="K226" i="7" s="1"/>
  <c r="L226" i="7" s="1"/>
  <c r="M226" i="7" s="1"/>
  <c r="J125" i="7"/>
  <c r="K125" i="7" s="1"/>
  <c r="J175" i="7"/>
  <c r="J299" i="7"/>
  <c r="K299" i="7" s="1"/>
  <c r="L299" i="7" s="1"/>
  <c r="M299" i="7" s="1"/>
  <c r="J147" i="7"/>
  <c r="K147" i="7" s="1"/>
  <c r="L147" i="7" s="1"/>
  <c r="M147" i="7" s="1"/>
  <c r="J11" i="7"/>
  <c r="J21" i="7"/>
  <c r="K21" i="7" s="1"/>
  <c r="J98" i="7"/>
  <c r="K98" i="7" s="1"/>
  <c r="J365" i="7"/>
  <c r="J276" i="7"/>
  <c r="K276" i="7" s="1"/>
  <c r="J93" i="7"/>
  <c r="K93" i="7" s="1"/>
  <c r="J157" i="7"/>
  <c r="J146" i="7"/>
  <c r="J101" i="7"/>
  <c r="K101" i="7" s="1"/>
  <c r="J45" i="7"/>
  <c r="K45" i="7" s="1"/>
  <c r="L45" i="7" s="1"/>
  <c r="M45" i="7" s="1"/>
  <c r="J17" i="7"/>
  <c r="J155" i="7"/>
  <c r="K155" i="7" s="1"/>
  <c r="L155" i="7" s="1"/>
  <c r="M155" i="7" s="1"/>
  <c r="J119" i="7"/>
  <c r="K119" i="7" s="1"/>
  <c r="L119" i="7" s="1"/>
  <c r="M119" i="7" s="1"/>
  <c r="J12" i="7"/>
  <c r="J192" i="7"/>
  <c r="J320" i="7"/>
  <c r="K320" i="7" s="1"/>
  <c r="L320" i="7" s="1"/>
  <c r="M320" i="7" s="1"/>
  <c r="J360" i="7"/>
  <c r="K360" i="7" s="1"/>
  <c r="L360" i="7" s="1"/>
  <c r="M360" i="7" s="1"/>
  <c r="J69" i="7"/>
  <c r="K69" i="7" s="1"/>
  <c r="J150" i="7"/>
  <c r="K150" i="7" s="1"/>
  <c r="J14" i="7"/>
  <c r="J16" i="7"/>
  <c r="K16" i="7" s="1"/>
  <c r="J279" i="7"/>
  <c r="K279" i="7" s="1"/>
  <c r="J256" i="7"/>
  <c r="K256" i="7" s="1"/>
  <c r="L256" i="7" s="1"/>
  <c r="M256" i="7" s="1"/>
  <c r="J295" i="7"/>
  <c r="K295" i="7" s="1"/>
  <c r="J117" i="7"/>
  <c r="J25" i="7"/>
  <c r="K25" i="7" s="1"/>
  <c r="J112" i="7"/>
  <c r="K112" i="7" s="1"/>
  <c r="L112" i="7" s="1"/>
  <c r="M112" i="7" s="1"/>
  <c r="J207" i="7"/>
  <c r="K207" i="7" s="1"/>
  <c r="L207" i="7" s="1"/>
  <c r="M207" i="7" s="1"/>
  <c r="J197" i="7"/>
  <c r="K197" i="7" s="1"/>
  <c r="J169" i="7"/>
  <c r="J149" i="7"/>
  <c r="K149" i="7" s="1"/>
  <c r="L149" i="7" s="1"/>
  <c r="M149" i="7" s="1"/>
  <c r="J277" i="7"/>
  <c r="J54" i="7"/>
  <c r="J20" i="7"/>
  <c r="K20" i="7" s="1"/>
  <c r="J370" i="7"/>
  <c r="K370" i="7" s="1"/>
  <c r="L370" i="7" s="1"/>
  <c r="M370" i="7" s="1"/>
  <c r="J228" i="7"/>
  <c r="K228" i="7" s="1"/>
  <c r="J285" i="7"/>
  <c r="J79" i="7"/>
  <c r="K79" i="7" s="1"/>
  <c r="J38" i="7"/>
  <c r="K38" i="7" s="1"/>
  <c r="J208" i="7"/>
  <c r="K208" i="7" s="1"/>
  <c r="J286" i="7"/>
  <c r="K286" i="7" s="1"/>
  <c r="L286" i="7" s="1"/>
  <c r="M286" i="7" s="1"/>
  <c r="J336" i="7"/>
  <c r="K336" i="7" s="1"/>
  <c r="J273" i="7"/>
  <c r="J331" i="7"/>
  <c r="K331" i="7" s="1"/>
  <c r="L331" i="7" s="1"/>
  <c r="M331" i="7" s="1"/>
  <c r="J239" i="7"/>
  <c r="K239" i="7" s="1"/>
  <c r="L239" i="7" s="1"/>
  <c r="M239" i="7" s="1"/>
  <c r="J332" i="7"/>
  <c r="K332" i="7" s="1"/>
  <c r="J204" i="7"/>
  <c r="J63" i="7"/>
  <c r="K63" i="7" s="1"/>
  <c r="L63" i="7" s="1"/>
  <c r="M63" i="7" s="1"/>
  <c r="J55" i="7"/>
  <c r="K55" i="7" s="1"/>
  <c r="L55" i="7" s="1"/>
  <c r="M55" i="7" s="1"/>
  <c r="J312" i="7"/>
  <c r="K312" i="7" s="1"/>
  <c r="J314" i="7"/>
  <c r="J246" i="7"/>
  <c r="K246" i="7" s="1"/>
  <c r="J203" i="7"/>
  <c r="K203" i="7" s="1"/>
  <c r="J159" i="7"/>
  <c r="K159" i="7" s="1"/>
  <c r="L159" i="7" s="1"/>
  <c r="M159" i="7" s="1"/>
  <c r="J364" i="7"/>
  <c r="K364" i="7" s="1"/>
  <c r="L364" i="7" s="1"/>
  <c r="M364" i="7" s="1"/>
  <c r="J259" i="7"/>
  <c r="K259" i="7" s="1"/>
  <c r="J215" i="7"/>
  <c r="J185" i="7"/>
  <c r="K185" i="7" s="1"/>
  <c r="L185" i="7" s="1"/>
  <c r="M185" i="7" s="1"/>
  <c r="J354" i="7"/>
  <c r="J76" i="7"/>
  <c r="K76" i="7" s="1"/>
  <c r="L76" i="7" s="1"/>
  <c r="M76" i="7" s="1"/>
  <c r="J90" i="7"/>
  <c r="K90" i="7" s="1"/>
  <c r="L90" i="7" s="1"/>
  <c r="M90" i="7" s="1"/>
  <c r="J313" i="7"/>
  <c r="K313" i="7" s="1"/>
  <c r="J118" i="7"/>
  <c r="K118" i="7" s="1"/>
  <c r="J229" i="7"/>
  <c r="K229" i="7" s="1"/>
  <c r="J177" i="7"/>
  <c r="J308" i="7"/>
  <c r="K308" i="7" s="1"/>
  <c r="J23" i="7"/>
  <c r="K23" i="7" s="1"/>
  <c r="J142" i="7"/>
  <c r="K142" i="7" s="1"/>
  <c r="J44" i="7"/>
  <c r="J194" i="7"/>
  <c r="K194" i="7" s="1"/>
  <c r="J330" i="7"/>
  <c r="J116" i="7"/>
  <c r="J10" i="7"/>
  <c r="J31" i="7"/>
  <c r="J293" i="7"/>
  <c r="K293" i="7" s="1"/>
  <c r="L293" i="7" s="1"/>
  <c r="M293" i="7" s="1"/>
  <c r="J211" i="7"/>
  <c r="K211" i="7" s="1"/>
  <c r="J171" i="7"/>
  <c r="K171" i="7" s="1"/>
  <c r="J166" i="7"/>
  <c r="K166" i="7" s="1"/>
  <c r="J292" i="7"/>
  <c r="K292" i="7" s="1"/>
  <c r="J269" i="7"/>
  <c r="J188" i="7"/>
  <c r="K188" i="7" s="1"/>
  <c r="L188" i="7" s="1"/>
  <c r="M188" i="7" s="1"/>
  <c r="J66" i="7"/>
  <c r="K66" i="7" s="1"/>
  <c r="L66" i="7" s="1"/>
  <c r="M66" i="7" s="1"/>
  <c r="J310" i="7"/>
  <c r="J341" i="7"/>
  <c r="J196" i="7"/>
  <c r="K196" i="7" s="1"/>
  <c r="L196" i="7" s="1"/>
  <c r="M196" i="7" s="1"/>
  <c r="J242" i="7"/>
  <c r="K242" i="7" s="1"/>
  <c r="J57" i="7"/>
  <c r="J193" i="7"/>
  <c r="K193" i="7" s="1"/>
  <c r="J323" i="7"/>
  <c r="J210" i="7"/>
  <c r="K210" i="7" s="1"/>
  <c r="J361" i="7"/>
  <c r="J213" i="7"/>
  <c r="K213" i="7" s="1"/>
  <c r="J344" i="7"/>
  <c r="J353" i="7"/>
  <c r="J36" i="7"/>
  <c r="K36" i="7" s="1"/>
  <c r="J42" i="7"/>
  <c r="K42" i="7" s="1"/>
  <c r="L42" i="7" s="1"/>
  <c r="M42" i="7" s="1"/>
  <c r="J24" i="7"/>
  <c r="K24" i="7" s="1"/>
  <c r="J22" i="7"/>
  <c r="J199" i="7"/>
  <c r="K199" i="7" s="1"/>
  <c r="L199" i="7" s="1"/>
  <c r="M199" i="7" s="1"/>
  <c r="J236" i="7"/>
  <c r="K236" i="7" s="1"/>
  <c r="J107" i="7"/>
  <c r="J30" i="7"/>
  <c r="K30" i="7" s="1"/>
  <c r="J13" i="7"/>
  <c r="K13" i="7" s="1"/>
  <c r="L13" i="7" s="1"/>
  <c r="M13" i="7" s="1"/>
  <c r="J18" i="7"/>
  <c r="K18" i="7" s="1"/>
  <c r="L18" i="7" s="1"/>
  <c r="M18" i="7" s="1"/>
  <c r="J77" i="7"/>
  <c r="K77" i="7" s="1"/>
  <c r="J272" i="7"/>
  <c r="J80" i="7"/>
  <c r="K80" i="7" s="1"/>
  <c r="J33" i="7"/>
  <c r="J32" i="7"/>
  <c r="K32" i="7" s="1"/>
  <c r="L32" i="7" s="1"/>
  <c r="M32" i="7" s="1"/>
  <c r="J281" i="7"/>
  <c r="J191" i="7"/>
  <c r="J195" i="7"/>
  <c r="K195" i="7" s="1"/>
  <c r="L195" i="7" s="1"/>
  <c r="M195" i="7" s="1"/>
  <c r="J296" i="7"/>
  <c r="K296" i="7" s="1"/>
  <c r="J67" i="7"/>
  <c r="J309" i="7"/>
  <c r="J349" i="7"/>
  <c r="K349" i="7" s="1"/>
  <c r="L349" i="7" s="1"/>
  <c r="M349" i="7" s="1"/>
  <c r="J284" i="7"/>
  <c r="J28" i="7"/>
  <c r="K28" i="7" s="1"/>
  <c r="J26" i="7"/>
  <c r="K26" i="7" s="1"/>
  <c r="J134" i="7"/>
  <c r="K134" i="7" s="1"/>
  <c r="L134" i="7" s="1"/>
  <c r="M134" i="7" s="1"/>
  <c r="J41" i="7"/>
  <c r="K41" i="7" s="1"/>
  <c r="J303" i="7"/>
  <c r="J248" i="7"/>
  <c r="J15" i="7"/>
  <c r="J254" i="7"/>
  <c r="K254" i="7" s="1"/>
  <c r="L254" i="7" s="1"/>
  <c r="M254" i="7" s="1"/>
  <c r="J317" i="7"/>
  <c r="K317" i="7" s="1"/>
  <c r="J179" i="7"/>
  <c r="K179" i="7" s="1"/>
  <c r="J290" i="7"/>
  <c r="J298" i="7"/>
  <c r="K298" i="7" s="1"/>
  <c r="J217" i="7"/>
  <c r="J158" i="7"/>
  <c r="J56" i="7"/>
  <c r="K56" i="7" s="1"/>
  <c r="L56" i="7" s="1"/>
  <c r="M56" i="7" s="1"/>
  <c r="J162" i="7"/>
  <c r="K162" i="7" s="1"/>
  <c r="J348" i="7"/>
  <c r="J52" i="7"/>
  <c r="K52" i="7" s="1"/>
  <c r="L52" i="7" s="1"/>
  <c r="M52" i="7" s="1"/>
  <c r="J202" i="7"/>
  <c r="K202" i="7" s="1"/>
  <c r="J71" i="7"/>
  <c r="J136" i="7"/>
  <c r="K136" i="7" s="1"/>
  <c r="L136" i="7" s="1"/>
  <c r="M136" i="7" s="1"/>
  <c r="J368" i="7"/>
  <c r="J172" i="7"/>
  <c r="J225" i="7"/>
  <c r="K225" i="7" s="1"/>
  <c r="J144" i="7"/>
  <c r="K144" i="7" s="1"/>
  <c r="J230" i="7"/>
  <c r="K230" i="7" s="1"/>
  <c r="J126" i="7"/>
  <c r="K126" i="7" s="1"/>
  <c r="J265" i="7"/>
  <c r="J356" i="7"/>
  <c r="K356" i="7" s="1"/>
  <c r="L356" i="7" s="1"/>
  <c r="M356" i="7" s="1"/>
  <c r="J318" i="7"/>
  <c r="K318" i="7" s="1"/>
  <c r="L318" i="7" s="1"/>
  <c r="M318" i="7" s="1"/>
  <c r="I275" i="7"/>
  <c r="J234" i="7"/>
  <c r="K234" i="7" s="1"/>
  <c r="J282" i="7"/>
  <c r="J186" i="7"/>
  <c r="K186" i="7" s="1"/>
  <c r="L186" i="7" s="1"/>
  <c r="M186" i="7" s="1"/>
  <c r="J355" i="7"/>
  <c r="J148" i="7"/>
  <c r="K148" i="7" s="1"/>
  <c r="L148" i="7" s="1"/>
  <c r="M148" i="7" s="1"/>
  <c r="J39" i="7"/>
  <c r="K39" i="7" s="1"/>
  <c r="J243" i="7"/>
  <c r="J307" i="7"/>
  <c r="K307" i="7" s="1"/>
  <c r="L307" i="7" s="1"/>
  <c r="M307" i="7" s="1"/>
  <c r="J108" i="7"/>
  <c r="K108" i="7" s="1"/>
  <c r="J127" i="7"/>
  <c r="J338" i="7"/>
  <c r="K338" i="7" s="1"/>
  <c r="L338" i="7" s="1"/>
  <c r="M338" i="7" s="1"/>
  <c r="J9" i="7"/>
  <c r="J235" i="7"/>
  <c r="K235" i="7" s="1"/>
  <c r="J201" i="7"/>
  <c r="K201" i="7" s="1"/>
  <c r="J34" i="7"/>
  <c r="J289" i="7"/>
  <c r="K289" i="7" s="1"/>
  <c r="L289" i="7" s="1"/>
  <c r="M289" i="7" s="1"/>
  <c r="J160" i="7"/>
  <c r="J245" i="7"/>
  <c r="K245" i="7" s="1"/>
  <c r="J351" i="7"/>
  <c r="J183" i="7"/>
  <c r="K183" i="7" s="1"/>
  <c r="L183" i="7" s="1"/>
  <c r="M183" i="7" s="1"/>
  <c r="J170" i="7"/>
  <c r="J231" i="7"/>
  <c r="J143" i="7"/>
  <c r="K143" i="7" s="1"/>
  <c r="J35" i="7"/>
  <c r="K35" i="7" s="1"/>
  <c r="L35" i="7" s="1"/>
  <c r="M35" i="7" s="1"/>
  <c r="J184" i="7"/>
  <c r="K184" i="7" s="1"/>
  <c r="L184" i="7" s="1"/>
  <c r="M184" i="7" s="1"/>
  <c r="J153" i="7"/>
  <c r="K153" i="7" s="1"/>
  <c r="J218" i="7"/>
  <c r="K218" i="7" s="1"/>
  <c r="J43" i="7"/>
  <c r="K43" i="7" s="1"/>
  <c r="L43" i="7" s="1"/>
  <c r="M43" i="7" s="1"/>
  <c r="J232" i="7"/>
  <c r="J369" i="7"/>
  <c r="K369" i="7" s="1"/>
  <c r="J29" i="7"/>
  <c r="J113" i="7"/>
  <c r="K113" i="7" s="1"/>
  <c r="J237" i="7"/>
  <c r="K237" i="7" s="1"/>
  <c r="J221" i="7"/>
  <c r="K221" i="7" s="1"/>
  <c r="J224" i="7"/>
  <c r="K224" i="7" s="1"/>
  <c r="L224" i="7" s="1"/>
  <c r="M224" i="7" s="1"/>
  <c r="J325" i="7"/>
  <c r="K325" i="7" s="1"/>
  <c r="J78" i="7"/>
  <c r="K78" i="7" s="1"/>
  <c r="J65" i="7"/>
  <c r="K65" i="7" s="1"/>
  <c r="J151" i="7"/>
  <c r="K151" i="7" s="1"/>
  <c r="L151" i="7" s="1"/>
  <c r="M151" i="7" s="1"/>
  <c r="J19" i="7"/>
  <c r="K19" i="7" s="1"/>
  <c r="J110" i="7"/>
  <c r="K110" i="7" s="1"/>
  <c r="J156" i="7"/>
  <c r="K156" i="7" s="1"/>
  <c r="J86" i="7"/>
  <c r="J46" i="7"/>
  <c r="K46" i="7" s="1"/>
  <c r="J250" i="7"/>
  <c r="J167" i="7"/>
  <c r="K167" i="7" s="1"/>
  <c r="J58" i="7"/>
  <c r="J104" i="7"/>
  <c r="K104" i="7" s="1"/>
  <c r="J164" i="7"/>
  <c r="J190" i="7"/>
  <c r="K190" i="7" s="1"/>
  <c r="J120" i="7"/>
  <c r="K120" i="7" s="1"/>
  <c r="J329" i="7"/>
  <c r="K329" i="7" s="1"/>
  <c r="J240" i="7"/>
  <c r="K240" i="7" s="1"/>
  <c r="L240" i="7" s="1"/>
  <c r="M240" i="7" s="1"/>
  <c r="J154" i="7"/>
  <c r="K154" i="7" s="1"/>
  <c r="J60" i="7"/>
  <c r="K60" i="7" s="1"/>
  <c r="J132" i="7"/>
  <c r="K132" i="7" s="1"/>
  <c r="L132" i="7" s="1"/>
  <c r="M132" i="7" s="1"/>
  <c r="J322" i="7"/>
  <c r="K322" i="7" s="1"/>
  <c r="L322" i="7" s="1"/>
  <c r="M322" i="7" s="1"/>
  <c r="J209" i="7"/>
  <c r="K209" i="7" s="1"/>
  <c r="J40" i="7"/>
  <c r="K40" i="7" s="1"/>
  <c r="L40" i="7" s="1"/>
  <c r="M40" i="7" s="1"/>
  <c r="J182" i="7"/>
  <c r="K182" i="7" s="1"/>
  <c r="L182" i="7" s="1"/>
  <c r="M182" i="7" s="1"/>
  <c r="J328" i="7"/>
  <c r="K328" i="7" s="1"/>
  <c r="J88" i="7"/>
  <c r="K88" i="7" s="1"/>
  <c r="J114" i="7"/>
  <c r="K114" i="7" s="1"/>
  <c r="J294" i="7"/>
  <c r="J264" i="7"/>
  <c r="K264" i="7" s="1"/>
  <c r="J168" i="7"/>
  <c r="K168" i="7" s="1"/>
  <c r="J198" i="7"/>
  <c r="K198" i="7" s="1"/>
  <c r="J51" i="7"/>
  <c r="J326" i="7"/>
  <c r="J255" i="7"/>
  <c r="K255" i="7" s="1"/>
  <c r="L255" i="7" s="1"/>
  <c r="M255" i="7" s="1"/>
  <c r="J247" i="7"/>
  <c r="K247" i="7" s="1"/>
  <c r="J205" i="7"/>
  <c r="J48" i="7"/>
  <c r="J306" i="7"/>
  <c r="K306" i="7" s="1"/>
  <c r="L306" i="7" s="1"/>
  <c r="M306" i="7" s="1"/>
  <c r="J266" i="7"/>
  <c r="K266" i="7" s="1"/>
  <c r="L266" i="7" s="1"/>
  <c r="M266" i="7" s="1"/>
  <c r="J302" i="7"/>
  <c r="J163" i="7"/>
  <c r="J288" i="7"/>
  <c r="K288" i="7" s="1"/>
  <c r="L288" i="7" s="1"/>
  <c r="M288" i="7" s="1"/>
  <c r="J274" i="7"/>
  <c r="K274" i="7" s="1"/>
  <c r="L274" i="7" s="1"/>
  <c r="M274" i="7" s="1"/>
  <c r="J367" i="7"/>
  <c r="J220" i="7"/>
  <c r="J227" i="7"/>
  <c r="K227" i="7" s="1"/>
  <c r="L227" i="7" s="1"/>
  <c r="M227" i="7" s="1"/>
  <c r="J140" i="7"/>
  <c r="K140" i="7" s="1"/>
  <c r="L140" i="7" s="1"/>
  <c r="M140" i="7" s="1"/>
  <c r="J181" i="7"/>
  <c r="J124" i="7"/>
  <c r="K124" i="7" s="1"/>
  <c r="J138" i="7"/>
  <c r="K138" i="7" s="1"/>
  <c r="L138" i="7" s="1"/>
  <c r="M138" i="7" s="1"/>
  <c r="I73" i="7"/>
  <c r="I128" i="7"/>
  <c r="I304" i="7"/>
  <c r="I262" i="7"/>
  <c r="I50" i="7"/>
  <c r="I49" i="7"/>
  <c r="I315" i="7"/>
  <c r="I70" i="7"/>
  <c r="I64" i="7"/>
  <c r="I62" i="7"/>
  <c r="I133" i="7"/>
  <c r="I271" i="7"/>
  <c r="I137" i="7"/>
  <c r="I123" i="7"/>
  <c r="I129" i="7"/>
  <c r="I145" i="7"/>
  <c r="I374" i="7"/>
  <c r="I122" i="7"/>
  <c r="I105" i="7"/>
  <c r="I350" i="7"/>
  <c r="I141" i="7"/>
  <c r="I84" i="7"/>
  <c r="I346" i="7"/>
  <c r="I319" i="7"/>
  <c r="I135" i="7"/>
  <c r="I174" i="7"/>
  <c r="I130" i="7"/>
  <c r="I121" i="7"/>
  <c r="I362" i="7"/>
  <c r="I359" i="7"/>
  <c r="I371" i="7"/>
  <c r="I358" i="7"/>
  <c r="I82" i="7"/>
  <c r="I372" i="7"/>
  <c r="I366" i="7"/>
  <c r="I216" i="7"/>
  <c r="H222" i="7"/>
  <c r="I222" i="7" s="1"/>
  <c r="H316" i="7"/>
  <c r="I316" i="7" s="1"/>
  <c r="H305" i="7"/>
  <c r="I305" i="7" s="1"/>
  <c r="I363" i="7"/>
  <c r="I258" i="7"/>
  <c r="I333" i="7"/>
  <c r="H337" i="7"/>
  <c r="I337" i="7" s="1"/>
  <c r="I111" i="7"/>
  <c r="I301" i="7"/>
  <c r="I347" i="7"/>
  <c r="I161" i="7"/>
  <c r="I81" i="7"/>
  <c r="I53" i="7"/>
  <c r="I165" i="7"/>
  <c r="I257" i="7"/>
  <c r="I61" i="7"/>
  <c r="H173" i="7"/>
  <c r="I173" i="7" s="1"/>
  <c r="I72" i="7"/>
  <c r="I297" i="7"/>
  <c r="H334" i="7"/>
  <c r="I334" i="7" s="1"/>
  <c r="I260" i="7"/>
  <c r="I214" i="7"/>
  <c r="I345" i="7"/>
  <c r="I339" i="7"/>
  <c r="I251" i="7"/>
  <c r="H327" i="7"/>
  <c r="I327" i="7" s="1"/>
  <c r="I244" i="7"/>
  <c r="I335" i="7"/>
  <c r="H300" i="7"/>
  <c r="I300" i="7" s="1"/>
  <c r="H291" i="7"/>
  <c r="I291" i="7" s="1"/>
  <c r="H342" i="7"/>
  <c r="I342" i="7" s="1"/>
  <c r="I89" i="7"/>
  <c r="I324" i="7"/>
  <c r="I94" i="7"/>
  <c r="I106" i="7"/>
  <c r="I91" i="7"/>
  <c r="I102" i="7"/>
  <c r="H99" i="7"/>
  <c r="I99" i="7" s="1"/>
  <c r="H92" i="7"/>
  <c r="I92" i="7" s="1"/>
  <c r="H343" i="7"/>
  <c r="I343" i="7" s="1"/>
  <c r="H96" i="7"/>
  <c r="I96" i="7" s="1"/>
  <c r="H283" i="7"/>
  <c r="I283" i="7" s="1"/>
  <c r="H97" i="7"/>
  <c r="I97" i="7" s="1"/>
  <c r="H253" i="7"/>
  <c r="I253" i="7" s="1"/>
  <c r="H95" i="7"/>
  <c r="I95" i="7" s="1"/>
  <c r="H100" i="7"/>
  <c r="I100" i="7" s="1"/>
  <c r="H200" i="7"/>
  <c r="I200" i="7" s="1"/>
  <c r="H115" i="7"/>
  <c r="I115" i="7" s="1"/>
  <c r="H87" i="7"/>
  <c r="I87" i="7" s="1"/>
  <c r="R9" i="6"/>
  <c r="P377" i="6"/>
  <c r="L27" i="7" l="1"/>
  <c r="M27" i="7" s="1"/>
  <c r="L246" i="7"/>
  <c r="M246" i="7" s="1"/>
  <c r="L101" i="7"/>
  <c r="M101" i="7" s="1"/>
  <c r="L234" i="7"/>
  <c r="M234" i="7" s="1"/>
  <c r="L242" i="7"/>
  <c r="M242" i="7" s="1"/>
  <c r="L230" i="7"/>
  <c r="M230" i="7" s="1"/>
  <c r="L225" i="7"/>
  <c r="M225" i="7" s="1"/>
  <c r="L233" i="7"/>
  <c r="M233" i="7" s="1"/>
  <c r="L264" i="7"/>
  <c r="M264" i="7" s="1"/>
  <c r="L209" i="7"/>
  <c r="M209" i="7" s="1"/>
  <c r="L276" i="7"/>
  <c r="M276" i="7" s="1"/>
  <c r="L143" i="7"/>
  <c r="M143" i="7" s="1"/>
  <c r="L208" i="7"/>
  <c r="M208" i="7" s="1"/>
  <c r="L190" i="7"/>
  <c r="M190" i="7" s="1"/>
  <c r="L308" i="7"/>
  <c r="M308" i="7" s="1"/>
  <c r="L28" i="7"/>
  <c r="M28" i="7" s="1"/>
  <c r="L229" i="7"/>
  <c r="M229" i="7" s="1"/>
  <c r="L202" i="7"/>
  <c r="M202" i="7" s="1"/>
  <c r="L98" i="7"/>
  <c r="M98" i="7" s="1"/>
  <c r="L154" i="7"/>
  <c r="M154" i="7" s="1"/>
  <c r="L329" i="7"/>
  <c r="M329" i="7" s="1"/>
  <c r="L118" i="7"/>
  <c r="M118" i="7" s="1"/>
  <c r="K290" i="7"/>
  <c r="L290" i="7" s="1"/>
  <c r="M290" i="7" s="1"/>
  <c r="L328" i="7"/>
  <c r="M328" i="7" s="1"/>
  <c r="L325" i="7"/>
  <c r="M325" i="7" s="1"/>
  <c r="L41" i="7"/>
  <c r="M41" i="7" s="1"/>
  <c r="L77" i="7"/>
  <c r="M77" i="7" s="1"/>
  <c r="K157" i="7"/>
  <c r="L157" i="7" s="1"/>
  <c r="M157" i="7" s="1"/>
  <c r="L218" i="7"/>
  <c r="M218" i="7" s="1"/>
  <c r="L287" i="7"/>
  <c r="M287" i="7" s="1"/>
  <c r="L212" i="7"/>
  <c r="M212" i="7" s="1"/>
  <c r="L26" i="7"/>
  <c r="M26" i="7" s="1"/>
  <c r="L65" i="7"/>
  <c r="M65" i="7" s="1"/>
  <c r="L193" i="7"/>
  <c r="M193" i="7" s="1"/>
  <c r="K215" i="7"/>
  <c r="L215" i="7" s="1"/>
  <c r="M215" i="7" s="1"/>
  <c r="K33" i="7"/>
  <c r="L33" i="7" s="1"/>
  <c r="M33" i="7" s="1"/>
  <c r="K344" i="7"/>
  <c r="L344" i="7" s="1"/>
  <c r="M344" i="7" s="1"/>
  <c r="K14" i="7"/>
  <c r="L14" i="7" s="1"/>
  <c r="M14" i="7" s="1"/>
  <c r="L203" i="7"/>
  <c r="M203" i="7" s="1"/>
  <c r="K163" i="7"/>
  <c r="L163" i="7" s="1"/>
  <c r="M163" i="7" s="1"/>
  <c r="L88" i="7"/>
  <c r="M88" i="7" s="1"/>
  <c r="K170" i="7"/>
  <c r="L170" i="7" s="1"/>
  <c r="M170" i="7" s="1"/>
  <c r="K323" i="7"/>
  <c r="L323" i="7" s="1"/>
  <c r="M323" i="7" s="1"/>
  <c r="L166" i="7"/>
  <c r="M166" i="7" s="1"/>
  <c r="L194" i="7"/>
  <c r="M194" i="7" s="1"/>
  <c r="L79" i="7"/>
  <c r="M79" i="7" s="1"/>
  <c r="K277" i="7"/>
  <c r="L277" i="7" s="1"/>
  <c r="M277" i="7" s="1"/>
  <c r="K340" i="7"/>
  <c r="L340" i="7" s="1"/>
  <c r="M340" i="7" s="1"/>
  <c r="L180" i="7"/>
  <c r="M180" i="7" s="1"/>
  <c r="L235" i="7"/>
  <c r="M235" i="7" s="1"/>
  <c r="K48" i="7"/>
  <c r="L48" i="7" s="1"/>
  <c r="M48" i="7" s="1"/>
  <c r="L168" i="7"/>
  <c r="M168" i="7" s="1"/>
  <c r="L114" i="7"/>
  <c r="M114" i="7" s="1"/>
  <c r="L267" i="7"/>
  <c r="M267" i="7" s="1"/>
  <c r="K250" i="7"/>
  <c r="L250" i="7" s="1"/>
  <c r="M250" i="7" s="1"/>
  <c r="L156" i="7"/>
  <c r="M156" i="7" s="1"/>
  <c r="L221" i="7"/>
  <c r="M221" i="7" s="1"/>
  <c r="L153" i="7"/>
  <c r="M153" i="7" s="1"/>
  <c r="K34" i="7"/>
  <c r="L34" i="7" s="1"/>
  <c r="M34" i="7" s="1"/>
  <c r="K348" i="7"/>
  <c r="L348" i="7" s="1"/>
  <c r="M348" i="7" s="1"/>
  <c r="L80" i="7"/>
  <c r="M80" i="7" s="1"/>
  <c r="L236" i="7"/>
  <c r="M236" i="7" s="1"/>
  <c r="L213" i="7"/>
  <c r="M213" i="7" s="1"/>
  <c r="L150" i="7"/>
  <c r="M150" i="7" s="1"/>
  <c r="K365" i="7"/>
  <c r="L365" i="7" s="1"/>
  <c r="M365" i="7" s="1"/>
  <c r="K351" i="7"/>
  <c r="L351" i="7" s="1"/>
  <c r="M351" i="7" s="1"/>
  <c r="L124" i="7"/>
  <c r="M124" i="7" s="1"/>
  <c r="L19" i="7"/>
  <c r="M19" i="7" s="1"/>
  <c r="L113" i="7"/>
  <c r="M113" i="7" s="1"/>
  <c r="K232" i="7"/>
  <c r="L232" i="7" s="1"/>
  <c r="M232" i="7" s="1"/>
  <c r="K220" i="7"/>
  <c r="L220" i="7" s="1"/>
  <c r="M220" i="7" s="1"/>
  <c r="K160" i="7"/>
  <c r="L160" i="7" s="1"/>
  <c r="M160" i="7" s="1"/>
  <c r="K217" i="7"/>
  <c r="L217" i="7" s="1"/>
  <c r="M217" i="7" s="1"/>
  <c r="K31" i="7"/>
  <c r="L31" i="7" s="1"/>
  <c r="M31" i="7" s="1"/>
  <c r="K330" i="7"/>
  <c r="L330" i="7" s="1"/>
  <c r="M330" i="7" s="1"/>
  <c r="L20" i="7"/>
  <c r="M20" i="7" s="1"/>
  <c r="K17" i="7"/>
  <c r="L17" i="7" s="1"/>
  <c r="M17" i="7" s="1"/>
  <c r="L187" i="7"/>
  <c r="M187" i="7" s="1"/>
  <c r="L131" i="7"/>
  <c r="M131" i="7" s="1"/>
  <c r="L179" i="7"/>
  <c r="M179" i="7" s="1"/>
  <c r="L24" i="7"/>
  <c r="M24" i="7" s="1"/>
  <c r="L171" i="7"/>
  <c r="M171" i="7" s="1"/>
  <c r="L23" i="7"/>
  <c r="M23" i="7" s="1"/>
  <c r="L38" i="7"/>
  <c r="M38" i="7" s="1"/>
  <c r="L93" i="7"/>
  <c r="M93" i="7" s="1"/>
  <c r="L21" i="7"/>
  <c r="M21" i="7" s="1"/>
  <c r="K172" i="7"/>
  <c r="L172" i="7" s="1"/>
  <c r="M172" i="7" s="1"/>
  <c r="K272" i="7"/>
  <c r="L272" i="7" s="1"/>
  <c r="M272" i="7" s="1"/>
  <c r="K22" i="7"/>
  <c r="L22" i="7" s="1"/>
  <c r="M22" i="7" s="1"/>
  <c r="J200" i="7"/>
  <c r="K200" i="7" s="1"/>
  <c r="L200" i="7" s="1"/>
  <c r="M200" i="7" s="1"/>
  <c r="J100" i="7"/>
  <c r="K100" i="7" s="1"/>
  <c r="J253" i="7"/>
  <c r="J91" i="7"/>
  <c r="K91" i="7" s="1"/>
  <c r="L91" i="7" s="1"/>
  <c r="M91" i="7" s="1"/>
  <c r="J327" i="7"/>
  <c r="K327" i="7" s="1"/>
  <c r="L327" i="7" s="1"/>
  <c r="M327" i="7" s="1"/>
  <c r="J345" i="7"/>
  <c r="K345" i="7" s="1"/>
  <c r="J334" i="7"/>
  <c r="J173" i="7"/>
  <c r="K173" i="7" s="1"/>
  <c r="L173" i="7" s="1"/>
  <c r="M173" i="7" s="1"/>
  <c r="J165" i="7"/>
  <c r="K165" i="7" s="1"/>
  <c r="L165" i="7" s="1"/>
  <c r="M165" i="7" s="1"/>
  <c r="J347" i="7"/>
  <c r="K347" i="7" s="1"/>
  <c r="J333" i="7"/>
  <c r="J316" i="7"/>
  <c r="K316" i="7" s="1"/>
  <c r="L316" i="7" s="1"/>
  <c r="M316" i="7" s="1"/>
  <c r="J216" i="7"/>
  <c r="K216" i="7" s="1"/>
  <c r="L216" i="7" s="1"/>
  <c r="M216" i="7" s="1"/>
  <c r="J358" i="7"/>
  <c r="K358" i="7" s="1"/>
  <c r="J121" i="7"/>
  <c r="J135" i="7"/>
  <c r="K135" i="7" s="1"/>
  <c r="L135" i="7" s="1"/>
  <c r="M135" i="7" s="1"/>
  <c r="J141" i="7"/>
  <c r="J374" i="7"/>
  <c r="K374" i="7" s="1"/>
  <c r="J137" i="7"/>
  <c r="J64" i="7"/>
  <c r="J50" i="7"/>
  <c r="J73" i="7"/>
  <c r="K73" i="7" s="1"/>
  <c r="K181" i="7"/>
  <c r="L181" i="7" s="1"/>
  <c r="M181" i="7" s="1"/>
  <c r="K367" i="7"/>
  <c r="L367" i="7" s="1"/>
  <c r="M367" i="7" s="1"/>
  <c r="K302" i="7"/>
  <c r="L302" i="7" s="1"/>
  <c r="M302" i="7" s="1"/>
  <c r="K205" i="7"/>
  <c r="L205" i="7" s="1"/>
  <c r="M205" i="7" s="1"/>
  <c r="L247" i="7"/>
  <c r="M247" i="7" s="1"/>
  <c r="K326" i="7"/>
  <c r="L326" i="7" s="1"/>
  <c r="M326" i="7" s="1"/>
  <c r="K51" i="7"/>
  <c r="L51" i="7" s="1"/>
  <c r="M51" i="7" s="1"/>
  <c r="L198" i="7"/>
  <c r="M198" i="7" s="1"/>
  <c r="L104" i="7"/>
  <c r="M104" i="7" s="1"/>
  <c r="K58" i="7"/>
  <c r="L58" i="7" s="1"/>
  <c r="M58" i="7" s="1"/>
  <c r="L369" i="7"/>
  <c r="M369" i="7" s="1"/>
  <c r="L245" i="7"/>
  <c r="M245" i="7" s="1"/>
  <c r="L201" i="7"/>
  <c r="M201" i="7" s="1"/>
  <c r="L108" i="7"/>
  <c r="M108" i="7" s="1"/>
  <c r="K243" i="7"/>
  <c r="L243" i="7" s="1"/>
  <c r="M243" i="7" s="1"/>
  <c r="K265" i="7"/>
  <c r="L265" i="7" s="1"/>
  <c r="M265" i="7" s="1"/>
  <c r="K368" i="7"/>
  <c r="L368" i="7" s="1"/>
  <c r="M368" i="7" s="1"/>
  <c r="K158" i="7"/>
  <c r="L158" i="7" s="1"/>
  <c r="M158" i="7" s="1"/>
  <c r="L139" i="7"/>
  <c r="M139" i="7" s="1"/>
  <c r="K67" i="7"/>
  <c r="L67" i="7" s="1"/>
  <c r="M67" i="7" s="1"/>
  <c r="K310" i="7"/>
  <c r="L310" i="7" s="1"/>
  <c r="M310" i="7" s="1"/>
  <c r="K354" i="7"/>
  <c r="L354" i="7" s="1"/>
  <c r="M354" i="7" s="1"/>
  <c r="K117" i="7"/>
  <c r="L117" i="7" s="1"/>
  <c r="M117" i="7" s="1"/>
  <c r="K146" i="7"/>
  <c r="L146" i="7" s="1"/>
  <c r="M146" i="7" s="1"/>
  <c r="K352" i="7"/>
  <c r="L352" i="7" s="1"/>
  <c r="M352" i="7" s="1"/>
  <c r="J96" i="7"/>
  <c r="J291" i="7"/>
  <c r="K291" i="7" s="1"/>
  <c r="L291" i="7" s="1"/>
  <c r="M291" i="7" s="1"/>
  <c r="J72" i="7"/>
  <c r="K72" i="7" s="1"/>
  <c r="L72" i="7" s="1"/>
  <c r="M72" i="7" s="1"/>
  <c r="J161" i="7"/>
  <c r="J305" i="7"/>
  <c r="J122" i="7"/>
  <c r="K122" i="7" s="1"/>
  <c r="J62" i="7"/>
  <c r="K62" i="7" s="1"/>
  <c r="L62" i="7" s="1"/>
  <c r="M62" i="7" s="1"/>
  <c r="J128" i="7"/>
  <c r="K128" i="7" s="1"/>
  <c r="K86" i="7"/>
  <c r="L86" i="7" s="1"/>
  <c r="M86" i="7" s="1"/>
  <c r="K9" i="7"/>
  <c r="L9" i="7" s="1"/>
  <c r="M9" i="7" s="1"/>
  <c r="K268" i="7"/>
  <c r="L268" i="7" s="1"/>
  <c r="M268" i="7" s="1"/>
  <c r="K303" i="7"/>
  <c r="L303" i="7" s="1"/>
  <c r="M303" i="7" s="1"/>
  <c r="K309" i="7"/>
  <c r="L309" i="7" s="1"/>
  <c r="M309" i="7" s="1"/>
  <c r="J95" i="7"/>
  <c r="K95" i="7" s="1"/>
  <c r="L95" i="7" s="1"/>
  <c r="M95" i="7" s="1"/>
  <c r="J283" i="7"/>
  <c r="K283" i="7" s="1"/>
  <c r="L283" i="7" s="1"/>
  <c r="M283" i="7" s="1"/>
  <c r="J342" i="7"/>
  <c r="K342" i="7" s="1"/>
  <c r="J251" i="7"/>
  <c r="K251" i="7" s="1"/>
  <c r="L251" i="7" s="1"/>
  <c r="M251" i="7" s="1"/>
  <c r="J258" i="7"/>
  <c r="K258" i="7" s="1"/>
  <c r="L258" i="7" s="1"/>
  <c r="M258" i="7" s="1"/>
  <c r="J371" i="7"/>
  <c r="J271" i="7"/>
  <c r="K263" i="7"/>
  <c r="L263" i="7" s="1"/>
  <c r="M263" i="7" s="1"/>
  <c r="K231" i="7"/>
  <c r="L231" i="7" s="1"/>
  <c r="M231" i="7" s="1"/>
  <c r="K261" i="7"/>
  <c r="L261" i="7" s="1"/>
  <c r="M261" i="7" s="1"/>
  <c r="K282" i="7"/>
  <c r="L282" i="7" s="1"/>
  <c r="M282" i="7" s="1"/>
  <c r="K71" i="7"/>
  <c r="L71" i="7" s="1"/>
  <c r="M71" i="7" s="1"/>
  <c r="K15" i="7"/>
  <c r="L15" i="7" s="1"/>
  <c r="M15" i="7" s="1"/>
  <c r="K191" i="7"/>
  <c r="L191" i="7" s="1"/>
  <c r="M191" i="7" s="1"/>
  <c r="K107" i="7"/>
  <c r="L107" i="7" s="1"/>
  <c r="M107" i="7" s="1"/>
  <c r="K285" i="7"/>
  <c r="L285" i="7" s="1"/>
  <c r="M285" i="7" s="1"/>
  <c r="K103" i="7"/>
  <c r="L103" i="7" s="1"/>
  <c r="M103" i="7" s="1"/>
  <c r="K252" i="7"/>
  <c r="L252" i="7" s="1"/>
  <c r="M252" i="7" s="1"/>
  <c r="J87" i="7"/>
  <c r="J97" i="7"/>
  <c r="J92" i="7"/>
  <c r="K92" i="7" s="1"/>
  <c r="L92" i="7" s="1"/>
  <c r="M92" i="7" s="1"/>
  <c r="J94" i="7"/>
  <c r="J89" i="7"/>
  <c r="J244" i="7"/>
  <c r="J257" i="7"/>
  <c r="K257" i="7" s="1"/>
  <c r="L257" i="7" s="1"/>
  <c r="M257" i="7" s="1"/>
  <c r="J337" i="7"/>
  <c r="J82" i="7"/>
  <c r="K82" i="7" s="1"/>
  <c r="J362" i="7"/>
  <c r="J84" i="7"/>
  <c r="K84" i="7" s="1"/>
  <c r="L84" i="7" s="1"/>
  <c r="M84" i="7" s="1"/>
  <c r="J123" i="7"/>
  <c r="K123" i="7" s="1"/>
  <c r="L123" i="7" s="1"/>
  <c r="M123" i="7" s="1"/>
  <c r="J49" i="7"/>
  <c r="J99" i="7"/>
  <c r="J102" i="7"/>
  <c r="K102" i="7" s="1"/>
  <c r="L102" i="7" s="1"/>
  <c r="M102" i="7" s="1"/>
  <c r="J324" i="7"/>
  <c r="J300" i="7"/>
  <c r="K300" i="7" s="1"/>
  <c r="J214" i="7"/>
  <c r="J53" i="7"/>
  <c r="K53" i="7" s="1"/>
  <c r="L53" i="7" s="1"/>
  <c r="M53" i="7" s="1"/>
  <c r="J301" i="7"/>
  <c r="J222" i="7"/>
  <c r="J366" i="7"/>
  <c r="J130" i="7"/>
  <c r="K130" i="7" s="1"/>
  <c r="L130" i="7" s="1"/>
  <c r="M130" i="7" s="1"/>
  <c r="J319" i="7"/>
  <c r="K319" i="7" s="1"/>
  <c r="L319" i="7" s="1"/>
  <c r="M319" i="7" s="1"/>
  <c r="J350" i="7"/>
  <c r="J145" i="7"/>
  <c r="J70" i="7"/>
  <c r="J262" i="7"/>
  <c r="K262" i="7" s="1"/>
  <c r="L262" i="7" s="1"/>
  <c r="M262" i="7" s="1"/>
  <c r="J115" i="7"/>
  <c r="J343" i="7"/>
  <c r="K343" i="7" s="1"/>
  <c r="L343" i="7" s="1"/>
  <c r="M343" i="7" s="1"/>
  <c r="J106" i="7"/>
  <c r="K106" i="7" s="1"/>
  <c r="L106" i="7" s="1"/>
  <c r="M106" i="7" s="1"/>
  <c r="J335" i="7"/>
  <c r="J339" i="7"/>
  <c r="J260" i="7"/>
  <c r="J297" i="7"/>
  <c r="K297" i="7" s="1"/>
  <c r="L297" i="7" s="1"/>
  <c r="M297" i="7" s="1"/>
  <c r="J61" i="7"/>
  <c r="J81" i="7"/>
  <c r="K81" i="7" s="1"/>
  <c r="J111" i="7"/>
  <c r="J363" i="7"/>
  <c r="K363" i="7" s="1"/>
  <c r="L363" i="7" s="1"/>
  <c r="M363" i="7" s="1"/>
  <c r="J372" i="7"/>
  <c r="K372" i="7" s="1"/>
  <c r="L372" i="7" s="1"/>
  <c r="M372" i="7" s="1"/>
  <c r="J359" i="7"/>
  <c r="K359" i="7" s="1"/>
  <c r="J174" i="7"/>
  <c r="J346" i="7"/>
  <c r="K346" i="7" s="1"/>
  <c r="L346" i="7" s="1"/>
  <c r="M346" i="7" s="1"/>
  <c r="J105" i="7"/>
  <c r="J129" i="7"/>
  <c r="J133" i="7"/>
  <c r="J315" i="7"/>
  <c r="K315" i="7" s="1"/>
  <c r="L315" i="7" s="1"/>
  <c r="M315" i="7" s="1"/>
  <c r="J304" i="7"/>
  <c r="K294" i="7"/>
  <c r="L294" i="7" s="1"/>
  <c r="M294" i="7" s="1"/>
  <c r="L60" i="7"/>
  <c r="M60" i="7" s="1"/>
  <c r="L120" i="7"/>
  <c r="M120" i="7" s="1"/>
  <c r="K164" i="7"/>
  <c r="L164" i="7" s="1"/>
  <c r="M164" i="7" s="1"/>
  <c r="L167" i="7"/>
  <c r="M167" i="7" s="1"/>
  <c r="L46" i="7"/>
  <c r="M46" i="7" s="1"/>
  <c r="L110" i="7"/>
  <c r="M110" i="7" s="1"/>
  <c r="L78" i="7"/>
  <c r="M78" i="7" s="1"/>
  <c r="L237" i="7"/>
  <c r="M237" i="7" s="1"/>
  <c r="K29" i="7"/>
  <c r="L29" i="7" s="1"/>
  <c r="M29" i="7" s="1"/>
  <c r="K127" i="7"/>
  <c r="L127" i="7" s="1"/>
  <c r="M127" i="7" s="1"/>
  <c r="L39" i="7"/>
  <c r="M39" i="7" s="1"/>
  <c r="K355" i="7"/>
  <c r="L355" i="7" s="1"/>
  <c r="M355" i="7" s="1"/>
  <c r="L126" i="7"/>
  <c r="M126" i="7" s="1"/>
  <c r="L373" i="7"/>
  <c r="M373" i="7" s="1"/>
  <c r="L298" i="7"/>
  <c r="M298" i="7" s="1"/>
  <c r="K248" i="7"/>
  <c r="L248" i="7" s="1"/>
  <c r="M248" i="7" s="1"/>
  <c r="K284" i="7"/>
  <c r="L284" i="7" s="1"/>
  <c r="M284" i="7" s="1"/>
  <c r="L296" i="7"/>
  <c r="M296" i="7" s="1"/>
  <c r="K281" i="7"/>
  <c r="L281" i="7" s="1"/>
  <c r="M281" i="7" s="1"/>
  <c r="K12" i="7"/>
  <c r="L12" i="7" s="1"/>
  <c r="M12" i="7" s="1"/>
  <c r="K11" i="7"/>
  <c r="L11" i="7" s="1"/>
  <c r="M11" i="7" s="1"/>
  <c r="K37" i="7"/>
  <c r="L37" i="7" s="1"/>
  <c r="M37" i="7" s="1"/>
  <c r="K59" i="7"/>
  <c r="L59" i="7" s="1"/>
  <c r="M59" i="7" s="1"/>
  <c r="L162" i="7"/>
  <c r="M162" i="7" s="1"/>
  <c r="L317" i="7"/>
  <c r="M317" i="7" s="1"/>
  <c r="L30" i="7"/>
  <c r="M30" i="7" s="1"/>
  <c r="L36" i="7"/>
  <c r="M36" i="7" s="1"/>
  <c r="K361" i="7"/>
  <c r="L361" i="7" s="1"/>
  <c r="M361" i="7" s="1"/>
  <c r="K57" i="7"/>
  <c r="L57" i="7" s="1"/>
  <c r="M57" i="7" s="1"/>
  <c r="L211" i="7"/>
  <c r="M211" i="7" s="1"/>
  <c r="K10" i="7"/>
  <c r="L10" i="7" s="1"/>
  <c r="M10" i="7" s="1"/>
  <c r="K177" i="7"/>
  <c r="L177" i="7" s="1"/>
  <c r="M177" i="7" s="1"/>
  <c r="L313" i="7"/>
  <c r="M313" i="7" s="1"/>
  <c r="L259" i="7"/>
  <c r="M259" i="7" s="1"/>
  <c r="L189" i="7"/>
  <c r="M189" i="7" s="1"/>
  <c r="L228" i="7"/>
  <c r="M228" i="7" s="1"/>
  <c r="K54" i="7"/>
  <c r="L54" i="7" s="1"/>
  <c r="M54" i="7" s="1"/>
  <c r="L16" i="7"/>
  <c r="M16" i="7" s="1"/>
  <c r="L152" i="7"/>
  <c r="M152" i="7" s="1"/>
  <c r="K223" i="7"/>
  <c r="L223" i="7" s="1"/>
  <c r="M223" i="7" s="1"/>
  <c r="L178" i="7"/>
  <c r="M178" i="7" s="1"/>
  <c r="L238" i="7"/>
  <c r="M238" i="7" s="1"/>
  <c r="L357" i="7"/>
  <c r="M357" i="7" s="1"/>
  <c r="K341" i="7"/>
  <c r="L341" i="7" s="1"/>
  <c r="M341" i="7" s="1"/>
  <c r="K269" i="7"/>
  <c r="L269" i="7" s="1"/>
  <c r="M269" i="7" s="1"/>
  <c r="K44" i="7"/>
  <c r="L44" i="7" s="1"/>
  <c r="M44" i="7" s="1"/>
  <c r="K314" i="7"/>
  <c r="L314" i="7" s="1"/>
  <c r="M314" i="7" s="1"/>
  <c r="K204" i="7"/>
  <c r="L204" i="7" s="1"/>
  <c r="M204" i="7" s="1"/>
  <c r="K273" i="7"/>
  <c r="L273" i="7" s="1"/>
  <c r="M273" i="7" s="1"/>
  <c r="K169" i="7"/>
  <c r="L169" i="7" s="1"/>
  <c r="M169" i="7" s="1"/>
  <c r="K192" i="7"/>
  <c r="L192" i="7" s="1"/>
  <c r="M192" i="7" s="1"/>
  <c r="K175" i="7"/>
  <c r="L175" i="7" s="1"/>
  <c r="M175" i="7" s="1"/>
  <c r="K85" i="7"/>
  <c r="L85" i="7" s="1"/>
  <c r="M85" i="7" s="1"/>
  <c r="L144" i="7"/>
  <c r="M144" i="7" s="1"/>
  <c r="K353" i="7"/>
  <c r="L353" i="7" s="1"/>
  <c r="M353" i="7" s="1"/>
  <c r="L210" i="7"/>
  <c r="M210" i="7" s="1"/>
  <c r="L292" i="7"/>
  <c r="M292" i="7" s="1"/>
  <c r="K116" i="7"/>
  <c r="L116" i="7" s="1"/>
  <c r="M116" i="7" s="1"/>
  <c r="L142" i="7"/>
  <c r="M142" i="7" s="1"/>
  <c r="L312" i="7"/>
  <c r="M312" i="7" s="1"/>
  <c r="L332" i="7"/>
  <c r="M332" i="7" s="1"/>
  <c r="L336" i="7"/>
  <c r="M336" i="7" s="1"/>
  <c r="L197" i="7"/>
  <c r="M197" i="7" s="1"/>
  <c r="L25" i="7"/>
  <c r="M25" i="7" s="1"/>
  <c r="L295" i="7"/>
  <c r="M295" i="7" s="1"/>
  <c r="L279" i="7"/>
  <c r="M279" i="7" s="1"/>
  <c r="L69" i="7"/>
  <c r="M69" i="7" s="1"/>
  <c r="L125" i="7"/>
  <c r="M125" i="7" s="1"/>
  <c r="L278" i="7"/>
  <c r="M278" i="7" s="1"/>
  <c r="K74" i="7"/>
  <c r="L74" i="7" s="1"/>
  <c r="M74" i="7" s="1"/>
  <c r="J275" i="7"/>
  <c r="K275" i="7" s="1"/>
  <c r="L275" i="7" s="1"/>
  <c r="M275" i="7" s="1"/>
  <c r="R377" i="6"/>
  <c r="L122" i="7" l="1"/>
  <c r="M122" i="7" s="1"/>
  <c r="K64" i="7"/>
  <c r="L64" i="7" s="1"/>
  <c r="M64" i="7" s="1"/>
  <c r="K105" i="7"/>
  <c r="L105" i="7" s="1"/>
  <c r="M105" i="7" s="1"/>
  <c r="K335" i="7"/>
  <c r="L335" i="7" s="1"/>
  <c r="M335" i="7" s="1"/>
  <c r="K301" i="7"/>
  <c r="L301" i="7" s="1"/>
  <c r="M301" i="7" s="1"/>
  <c r="K94" i="7"/>
  <c r="L94" i="7" s="1"/>
  <c r="M94" i="7" s="1"/>
  <c r="K304" i="7"/>
  <c r="L304" i="7" s="1"/>
  <c r="M304" i="7" s="1"/>
  <c r="K61" i="7"/>
  <c r="L61" i="7" s="1"/>
  <c r="M61" i="7" s="1"/>
  <c r="K70" i="7"/>
  <c r="L70" i="7" s="1"/>
  <c r="M70" i="7" s="1"/>
  <c r="K350" i="7"/>
  <c r="L350" i="7" s="1"/>
  <c r="M350" i="7" s="1"/>
  <c r="K324" i="7"/>
  <c r="L324" i="7" s="1"/>
  <c r="M324" i="7" s="1"/>
  <c r="K337" i="7"/>
  <c r="L337" i="7" s="1"/>
  <c r="M337" i="7" s="1"/>
  <c r="K87" i="7"/>
  <c r="L87" i="7" s="1"/>
  <c r="M87" i="7" s="1"/>
  <c r="K371" i="7"/>
  <c r="L371" i="7" s="1"/>
  <c r="M371" i="7" s="1"/>
  <c r="K50" i="7"/>
  <c r="L50" i="7" s="1"/>
  <c r="M50" i="7" s="1"/>
  <c r="K141" i="7"/>
  <c r="L141" i="7" s="1"/>
  <c r="M141" i="7" s="1"/>
  <c r="K129" i="7"/>
  <c r="L129" i="7" s="1"/>
  <c r="M129" i="7" s="1"/>
  <c r="L81" i="7"/>
  <c r="M81" i="7" s="1"/>
  <c r="K339" i="7"/>
  <c r="L339" i="7" s="1"/>
  <c r="M339" i="7" s="1"/>
  <c r="K115" i="7"/>
  <c r="L115" i="7" s="1"/>
  <c r="M115" i="7" s="1"/>
  <c r="K222" i="7"/>
  <c r="L222" i="7" s="1"/>
  <c r="M222" i="7" s="1"/>
  <c r="L300" i="7"/>
  <c r="M300" i="7" s="1"/>
  <c r="K49" i="7"/>
  <c r="L49" i="7" s="1"/>
  <c r="M49" i="7" s="1"/>
  <c r="L82" i="7"/>
  <c r="M82" i="7" s="1"/>
  <c r="K89" i="7"/>
  <c r="L89" i="7" s="1"/>
  <c r="M89" i="7" s="1"/>
  <c r="K161" i="7"/>
  <c r="L161" i="7" s="1"/>
  <c r="M161" i="7" s="1"/>
  <c r="L73" i="7"/>
  <c r="M73" i="7" s="1"/>
  <c r="L345" i="7"/>
  <c r="M345" i="7" s="1"/>
  <c r="L342" i="7"/>
  <c r="M342" i="7" s="1"/>
  <c r="L347" i="7"/>
  <c r="M347" i="7" s="1"/>
  <c r="K133" i="7"/>
  <c r="L133" i="7" s="1"/>
  <c r="M133" i="7" s="1"/>
  <c r="K174" i="7"/>
  <c r="L174" i="7" s="1"/>
  <c r="M174" i="7" s="1"/>
  <c r="L359" i="7"/>
  <c r="M359" i="7" s="1"/>
  <c r="K111" i="7"/>
  <c r="L111" i="7" s="1"/>
  <c r="M111" i="7" s="1"/>
  <c r="K260" i="7"/>
  <c r="L260" i="7" s="1"/>
  <c r="M260" i="7" s="1"/>
  <c r="K145" i="7"/>
  <c r="L145" i="7" s="1"/>
  <c r="M145" i="7" s="1"/>
  <c r="K366" i="7"/>
  <c r="L366" i="7" s="1"/>
  <c r="M366" i="7" s="1"/>
  <c r="K214" i="7"/>
  <c r="L214" i="7" s="1"/>
  <c r="M214" i="7" s="1"/>
  <c r="K99" i="7"/>
  <c r="L99" i="7" s="1"/>
  <c r="M99" i="7" s="1"/>
  <c r="K362" i="7"/>
  <c r="L362" i="7" s="1"/>
  <c r="M362" i="7" s="1"/>
  <c r="K244" i="7"/>
  <c r="L244" i="7" s="1"/>
  <c r="M244" i="7" s="1"/>
  <c r="K97" i="7"/>
  <c r="L97" i="7" s="1"/>
  <c r="M97" i="7" s="1"/>
  <c r="K271" i="7"/>
  <c r="L271" i="7" s="1"/>
  <c r="M271" i="7" s="1"/>
  <c r="L128" i="7"/>
  <c r="M128" i="7" s="1"/>
  <c r="K305" i="7"/>
  <c r="L305" i="7" s="1"/>
  <c r="M305" i="7" s="1"/>
  <c r="K96" i="7"/>
  <c r="L96" i="7" s="1"/>
  <c r="M96" i="7" s="1"/>
  <c r="K137" i="7"/>
  <c r="L137" i="7" s="1"/>
  <c r="M137" i="7" s="1"/>
  <c r="L374" i="7"/>
  <c r="M374" i="7" s="1"/>
  <c r="K121" i="7"/>
  <c r="L121" i="7" s="1"/>
  <c r="M121" i="7" s="1"/>
  <c r="L358" i="7"/>
  <c r="M358" i="7" s="1"/>
  <c r="K333" i="7"/>
  <c r="L333" i="7" s="1"/>
  <c r="M333" i="7" s="1"/>
  <c r="K334" i="7"/>
  <c r="L334" i="7" s="1"/>
  <c r="M334" i="7" s="1"/>
  <c r="K253" i="7"/>
  <c r="L253" i="7" s="1"/>
  <c r="M253" i="7" s="1"/>
  <c r="L100" i="7"/>
  <c r="M100" i="7" s="1"/>
  <c r="S9" i="4"/>
  <c r="Q7" i="11" l="1"/>
  <c r="C8" i="7" l="1"/>
  <c r="N377" i="6"/>
  <c r="C113" i="11"/>
  <c r="D113" i="11"/>
  <c r="E113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U113" i="11"/>
  <c r="V113" i="11"/>
  <c r="W113" i="11"/>
  <c r="X113" i="11"/>
  <c r="Y113" i="11"/>
  <c r="Z113" i="11"/>
  <c r="AA113" i="11"/>
  <c r="AB113" i="11"/>
  <c r="AC113" i="11"/>
  <c r="AD113" i="11"/>
  <c r="AE113" i="11"/>
  <c r="AF113" i="11"/>
  <c r="AG113" i="11"/>
  <c r="AH113" i="11"/>
  <c r="AI113" i="11"/>
  <c r="AJ113" i="11"/>
  <c r="AK113" i="11"/>
  <c r="AL113" i="11"/>
  <c r="AM113" i="11"/>
  <c r="B113" i="11"/>
  <c r="AN10" i="11"/>
  <c r="AN31" i="11"/>
  <c r="AP31" i="11" s="1"/>
  <c r="AO31" i="11"/>
  <c r="AN32" i="11"/>
  <c r="AO32" i="11" s="1"/>
  <c r="AP32" i="11" s="1"/>
  <c r="AN33" i="11"/>
  <c r="AN34" i="11"/>
  <c r="AO34" i="11" s="1"/>
  <c r="AP34" i="11" s="1"/>
  <c r="AN35" i="11"/>
  <c r="AO35" i="11" s="1"/>
  <c r="AP35" i="11" s="1"/>
  <c r="AN36" i="11"/>
  <c r="AO36" i="11" s="1"/>
  <c r="AP36" i="11" s="1"/>
  <c r="AN37" i="11"/>
  <c r="AN38" i="11"/>
  <c r="AO38" i="11" s="1"/>
  <c r="AP38" i="11" s="1"/>
  <c r="AN39" i="11"/>
  <c r="AO39" i="11" s="1"/>
  <c r="AN40" i="11"/>
  <c r="AO40" i="11"/>
  <c r="AP40" i="11" s="1"/>
  <c r="AN41" i="11"/>
  <c r="AN42" i="11"/>
  <c r="AO42" i="11" s="1"/>
  <c r="AP42" i="11" s="1"/>
  <c r="AN43" i="11"/>
  <c r="AO43" i="11" s="1"/>
  <c r="AN44" i="11"/>
  <c r="AO44" i="11"/>
  <c r="AP44" i="11" s="1"/>
  <c r="AN45" i="11"/>
  <c r="AN46" i="11"/>
  <c r="AO46" i="11" s="1"/>
  <c r="AP46" i="11" s="1"/>
  <c r="AN47" i="11"/>
  <c r="AP47" i="11" s="1"/>
  <c r="AN48" i="11"/>
  <c r="AO48" i="11"/>
  <c r="AN49" i="11"/>
  <c r="AN50" i="11"/>
  <c r="AO50" i="11" s="1"/>
  <c r="AN51" i="11"/>
  <c r="AO51" i="11" s="1"/>
  <c r="AP51" i="11" s="1"/>
  <c r="AN52" i="11"/>
  <c r="AO52" i="11" s="1"/>
  <c r="AN53" i="11"/>
  <c r="AN54" i="11"/>
  <c r="AO54" i="11"/>
  <c r="AP54" i="11" s="1"/>
  <c r="AN55" i="11"/>
  <c r="AO55" i="11"/>
  <c r="AN56" i="11"/>
  <c r="AP56" i="11" s="1"/>
  <c r="AO56" i="11"/>
  <c r="AN57" i="11"/>
  <c r="AN58" i="11"/>
  <c r="AN59" i="11"/>
  <c r="AO59" i="11" s="1"/>
  <c r="AP59" i="11" s="1"/>
  <c r="AN60" i="11"/>
  <c r="AO60" i="11" s="1"/>
  <c r="AP60" i="11" s="1"/>
  <c r="AN61" i="11"/>
  <c r="AN62" i="11"/>
  <c r="AO62" i="11" s="1"/>
  <c r="AP62" i="11" s="1"/>
  <c r="AN63" i="11"/>
  <c r="AO63" i="11" s="1"/>
  <c r="AP63" i="11" s="1"/>
  <c r="AN64" i="11"/>
  <c r="AO64" i="11" s="1"/>
  <c r="AP64" i="11" s="1"/>
  <c r="AN65" i="11"/>
  <c r="AN66" i="11"/>
  <c r="AP66" i="11" s="1"/>
  <c r="AO66" i="11"/>
  <c r="AN67" i="11"/>
  <c r="AO67" i="11"/>
  <c r="AN68" i="11"/>
  <c r="AO68" i="11"/>
  <c r="AP68" i="11" s="1"/>
  <c r="AN69" i="11"/>
  <c r="AO69" i="11" s="1"/>
  <c r="AP69" i="11" s="1"/>
  <c r="AN70" i="11"/>
  <c r="AP70" i="11" s="1"/>
  <c r="AO70" i="11"/>
  <c r="AN71" i="11"/>
  <c r="AO71" i="11" s="1"/>
  <c r="AP71" i="11" s="1"/>
  <c r="AN72" i="11"/>
  <c r="AO72" i="11" s="1"/>
  <c r="AP72" i="11" s="1"/>
  <c r="AN73" i="11"/>
  <c r="AO73" i="11" s="1"/>
  <c r="AN74" i="11"/>
  <c r="AO74" i="11" s="1"/>
  <c r="AP74" i="11" s="1"/>
  <c r="AN75" i="11"/>
  <c r="AO75" i="11" s="1"/>
  <c r="AN76" i="11"/>
  <c r="AP76" i="11" s="1"/>
  <c r="AN77" i="11"/>
  <c r="AN78" i="11"/>
  <c r="AO78" i="11" s="1"/>
  <c r="AN79" i="11"/>
  <c r="AO79" i="11"/>
  <c r="AN80" i="11"/>
  <c r="AP80" i="11" s="1"/>
  <c r="AO80" i="11"/>
  <c r="AN81" i="11"/>
  <c r="AO81" i="11" s="1"/>
  <c r="AP81" i="11" s="1"/>
  <c r="AN82" i="11"/>
  <c r="AO82" i="11"/>
  <c r="AN83" i="11"/>
  <c r="AO83" i="11"/>
  <c r="AN84" i="11"/>
  <c r="AP84" i="11" s="1"/>
  <c r="AO84" i="11"/>
  <c r="AN85" i="11"/>
  <c r="AO85" i="11" s="1"/>
  <c r="AN86" i="11"/>
  <c r="AP86" i="11" s="1"/>
  <c r="AO86" i="11"/>
  <c r="AN87" i="11"/>
  <c r="AO87" i="11" s="1"/>
  <c r="AN88" i="11"/>
  <c r="AN89" i="11"/>
  <c r="AN90" i="11"/>
  <c r="AO90" i="11" s="1"/>
  <c r="AN91" i="11"/>
  <c r="AO91" i="11" s="1"/>
  <c r="AP91" i="11" s="1"/>
  <c r="AN92" i="11"/>
  <c r="AO92" i="11" s="1"/>
  <c r="AP92" i="11" s="1"/>
  <c r="AN93" i="11"/>
  <c r="AO93" i="11" s="1"/>
  <c r="AP93" i="11" s="1"/>
  <c r="AN94" i="11"/>
  <c r="AN95" i="11"/>
  <c r="AO95" i="11" s="1"/>
  <c r="AN96" i="11"/>
  <c r="AO96" i="11"/>
  <c r="AP96" i="11" s="1"/>
  <c r="AN97" i="11"/>
  <c r="AN98" i="11"/>
  <c r="AO98" i="11" s="1"/>
  <c r="AP98" i="11" s="1"/>
  <c r="AN99" i="11"/>
  <c r="AO99" i="11" s="1"/>
  <c r="AN100" i="11"/>
  <c r="AO100" i="11"/>
  <c r="AP100" i="11" s="1"/>
  <c r="AN101" i="11"/>
  <c r="AO101" i="11"/>
  <c r="AN102" i="11"/>
  <c r="AO102" i="11"/>
  <c r="AP102" i="11" s="1"/>
  <c r="AN103" i="11"/>
  <c r="AO103" i="11"/>
  <c r="AN104" i="11"/>
  <c r="AP104" i="11" s="1"/>
  <c r="AO104" i="11"/>
  <c r="AN105" i="11"/>
  <c r="AO105" i="11" s="1"/>
  <c r="AP105" i="11" s="1"/>
  <c r="AN106" i="11"/>
  <c r="AO106" i="11"/>
  <c r="AN107" i="11"/>
  <c r="AO107" i="11"/>
  <c r="AP107" i="11" s="1"/>
  <c r="AN108" i="11"/>
  <c r="AO108" i="11"/>
  <c r="AP108" i="11" s="1"/>
  <c r="AN109" i="11"/>
  <c r="AN110" i="11"/>
  <c r="AO110" i="11" s="1"/>
  <c r="AN111" i="11"/>
  <c r="AO111" i="11"/>
  <c r="AP111" i="11" s="1"/>
  <c r="AN112" i="11"/>
  <c r="AO76" i="11"/>
  <c r="AO88" i="11"/>
  <c r="AP88" i="11" s="1"/>
  <c r="AO97" i="11"/>
  <c r="AP97" i="11"/>
  <c r="AO77" i="11"/>
  <c r="AP77" i="11" s="1"/>
  <c r="AO61" i="11"/>
  <c r="AO57" i="11"/>
  <c r="AP57" i="11" s="1"/>
  <c r="AO53" i="11"/>
  <c r="AP53" i="11" s="1"/>
  <c r="AO45" i="11"/>
  <c r="AP45" i="11" s="1"/>
  <c r="AO41" i="11"/>
  <c r="AP41" i="11"/>
  <c r="AO37" i="11"/>
  <c r="AP37" i="11"/>
  <c r="C9" i="4"/>
  <c r="C6" i="4"/>
  <c r="C5" i="4"/>
  <c r="H9" i="5"/>
  <c r="L9" i="4"/>
  <c r="K9" i="4"/>
  <c r="J9" i="4"/>
  <c r="H9" i="4"/>
  <c r="G9" i="4"/>
  <c r="L9" i="5"/>
  <c r="K9" i="5"/>
  <c r="J9" i="5"/>
  <c r="G9" i="5"/>
  <c r="D9" i="4"/>
  <c r="E9" i="4"/>
  <c r="B9" i="4"/>
  <c r="C9" i="5"/>
  <c r="A9" i="4"/>
  <c r="E9" i="5"/>
  <c r="A9" i="5"/>
  <c r="B9" i="5"/>
  <c r="D9" i="5"/>
  <c r="A8" i="7"/>
  <c r="B8" i="7"/>
  <c r="D8" i="7"/>
  <c r="I9" i="5"/>
  <c r="C6" i="5"/>
  <c r="C5" i="5"/>
  <c r="AN30" i="11"/>
  <c r="AO30" i="11" s="1"/>
  <c r="AP30" i="11" s="1"/>
  <c r="AN29" i="11"/>
  <c r="AP29" i="11" s="1"/>
  <c r="AO29" i="11"/>
  <c r="AN28" i="11"/>
  <c r="AP28" i="11" s="1"/>
  <c r="AN27" i="11"/>
  <c r="AP27" i="11" s="1"/>
  <c r="AN26" i="11"/>
  <c r="AO26" i="11" s="1"/>
  <c r="AP26" i="11" s="1"/>
  <c r="AN22" i="11"/>
  <c r="AN21" i="11"/>
  <c r="AO21" i="11" s="1"/>
  <c r="AP21" i="11" s="1"/>
  <c r="AN20" i="11"/>
  <c r="AP20" i="11" s="1"/>
  <c r="AN19" i="11"/>
  <c r="AP19" i="11" s="1"/>
  <c r="AN18" i="11"/>
  <c r="AO18" i="11" s="1"/>
  <c r="AP18" i="11" s="1"/>
  <c r="AN17" i="11"/>
  <c r="AO17" i="11" s="1"/>
  <c r="AP17" i="11" s="1"/>
  <c r="AN15" i="11"/>
  <c r="AP15" i="11" s="1"/>
  <c r="AO15" i="11"/>
  <c r="AN11" i="11"/>
  <c r="AO11" i="11" s="1"/>
  <c r="AN12" i="11"/>
  <c r="AO12" i="11" s="1"/>
  <c r="AP12" i="11" s="1"/>
  <c r="AN13" i="11"/>
  <c r="AN14" i="11"/>
  <c r="AO14" i="11" s="1"/>
  <c r="AP14" i="11" s="1"/>
  <c r="AN16" i="11"/>
  <c r="AO16" i="11"/>
  <c r="AN23" i="11"/>
  <c r="AO23" i="11"/>
  <c r="AP23" i="11" s="1"/>
  <c r="AN24" i="11"/>
  <c r="AO24" i="11" s="1"/>
  <c r="AN25" i="11"/>
  <c r="AO25" i="11"/>
  <c r="AP25" i="11" s="1"/>
  <c r="AO27" i="11"/>
  <c r="AO22" i="11"/>
  <c r="AP22" i="11" s="1"/>
  <c r="AO20" i="11"/>
  <c r="AO19" i="11"/>
  <c r="AO13" i="11"/>
  <c r="A1" i="11"/>
  <c r="A1" i="5"/>
  <c r="A1" i="7"/>
  <c r="A1" i="4"/>
  <c r="B5" i="4"/>
  <c r="B6" i="4"/>
  <c r="B5" i="5"/>
  <c r="B6" i="5"/>
  <c r="L6" i="5"/>
  <c r="AP55" i="11"/>
  <c r="AP16" i="11"/>
  <c r="AP79" i="11"/>
  <c r="AO94" i="11"/>
  <c r="AP94" i="11" s="1"/>
  <c r="AP61" i="11"/>
  <c r="AP103" i="11"/>
  <c r="AP48" i="11"/>
  <c r="AP13" i="11"/>
  <c r="AO112" i="11"/>
  <c r="AP112" i="11" s="1"/>
  <c r="AP101" i="11"/>
  <c r="AP83" i="11"/>
  <c r="AO58" i="11"/>
  <c r="AP58" i="11"/>
  <c r="AO47" i="11"/>
  <c r="AO109" i="11"/>
  <c r="AP109" i="11" s="1"/>
  <c r="AO28" i="11"/>
  <c r="AO33" i="11"/>
  <c r="AP33" i="11" s="1"/>
  <c r="AO49" i="11"/>
  <c r="AP49" i="11" s="1"/>
  <c r="AO65" i="11"/>
  <c r="AP65" i="11" s="1"/>
  <c r="AO89" i="11"/>
  <c r="AP89" i="11" s="1"/>
  <c r="AP106" i="11"/>
  <c r="AP82" i="11"/>
  <c r="AP67" i="11"/>
  <c r="AO10" i="11" l="1"/>
  <c r="AP10" i="11" s="1"/>
  <c r="AR10" i="11" s="1"/>
  <c r="AS10" i="11" s="1"/>
  <c r="AP52" i="11"/>
  <c r="AP85" i="11"/>
  <c r="AP24" i="11"/>
  <c r="AP75" i="11"/>
  <c r="AP87" i="11"/>
  <c r="AP78" i="11"/>
  <c r="AP90" i="11"/>
  <c r="AP110" i="11"/>
  <c r="AP99" i="11"/>
  <c r="AP95" i="11"/>
  <c r="AP43" i="11"/>
  <c r="AP39" i="11"/>
  <c r="AP11" i="11"/>
  <c r="AP73" i="11"/>
  <c r="AP50" i="11"/>
  <c r="P9" i="5"/>
  <c r="P9" i="4"/>
  <c r="U9" i="4"/>
  <c r="Q9" i="5"/>
  <c r="W9" i="5"/>
  <c r="N9" i="4"/>
  <c r="T9" i="5"/>
  <c r="V9" i="5"/>
  <c r="AT10" i="11" l="1"/>
  <c r="X9" i="4"/>
  <c r="F8" i="7" s="1"/>
  <c r="Y9" i="5"/>
  <c r="AU10" i="11" l="1"/>
  <c r="AW10" i="11" s="1"/>
  <c r="E8" i="7"/>
  <c r="G8" i="7" s="1"/>
  <c r="H8" i="7" s="1"/>
  <c r="I8" i="7" s="1"/>
  <c r="J8" i="7" l="1"/>
  <c r="K8" i="7" s="1"/>
  <c r="L8" i="7" s="1"/>
  <c r="M8" i="7" s="1"/>
  <c r="M376" i="7" l="1"/>
</calcChain>
</file>

<file path=xl/sharedStrings.xml><?xml version="1.0" encoding="utf-8"?>
<sst xmlns="http://schemas.openxmlformats.org/spreadsheetml/2006/main" count="4188" uniqueCount="757">
  <si>
    <t>Frame</t>
  </si>
  <si>
    <t>Width</t>
  </si>
  <si>
    <t>Height</t>
  </si>
  <si>
    <t>S/W</t>
  </si>
  <si>
    <t>H/W</t>
  </si>
  <si>
    <t>FD30</t>
  </si>
  <si>
    <t>FD60</t>
  </si>
  <si>
    <t>Fxngs</t>
  </si>
  <si>
    <t>Sub-frame</t>
  </si>
  <si>
    <t>Mastic</t>
  </si>
  <si>
    <t>Strips</t>
  </si>
  <si>
    <t>SUPPLY</t>
  </si>
  <si>
    <t>DOOR LABOUR</t>
  </si>
  <si>
    <t>Door</t>
  </si>
  <si>
    <t>Sub</t>
  </si>
  <si>
    <t>LABOUR</t>
  </si>
  <si>
    <t>Qty</t>
  </si>
  <si>
    <t>OH &amp; P</t>
  </si>
  <si>
    <t>SUB</t>
  </si>
  <si>
    <t>&amp; FIX</t>
  </si>
  <si>
    <t>TOTAL</t>
  </si>
  <si>
    <t>MCD</t>
  </si>
  <si>
    <t>JMS</t>
  </si>
  <si>
    <t>RATE</t>
  </si>
  <si>
    <t>Q</t>
  </si>
  <si>
    <t>Iron</t>
  </si>
  <si>
    <t>dB</t>
  </si>
  <si>
    <t>/120</t>
  </si>
  <si>
    <t>4 sided</t>
  </si>
  <si>
    <t>Arcs(2)</t>
  </si>
  <si>
    <t>DOOR MATERIALS</t>
  </si>
  <si>
    <t>Type</t>
  </si>
  <si>
    <t>DOORSET SUMMARY</t>
  </si>
  <si>
    <t>TYPE</t>
  </si>
  <si>
    <t>IRONMONGERY LABOUR</t>
  </si>
  <si>
    <t>Set</t>
  </si>
  <si>
    <t>Closer</t>
  </si>
  <si>
    <t>hold open</t>
  </si>
  <si>
    <t>Levers</t>
  </si>
  <si>
    <t>Pull handle (bolt thru)</t>
  </si>
  <si>
    <t>Push plate</t>
  </si>
  <si>
    <t>Cylinder pull</t>
  </si>
  <si>
    <t>Escutcheon</t>
  </si>
  <si>
    <t>Concealed closer</t>
  </si>
  <si>
    <t>Door viewer</t>
  </si>
  <si>
    <t>Kickplates</t>
  </si>
  <si>
    <t>Lockcase</t>
  </si>
  <si>
    <t>Single cylinder</t>
  </si>
  <si>
    <t>Cylinder &amp; turn</t>
  </si>
  <si>
    <t>Flush bolts</t>
  </si>
  <si>
    <t>Digital lock</t>
  </si>
  <si>
    <t>Door stop (p&amp;S)</t>
  </si>
  <si>
    <t>Panic latch</t>
  </si>
  <si>
    <t>Panic bolt (single)</t>
  </si>
  <si>
    <t>Panic bolt (double)</t>
  </si>
  <si>
    <t>Dbl door touch bar</t>
  </si>
  <si>
    <t>Floor spring</t>
  </si>
  <si>
    <t>Door holder</t>
  </si>
  <si>
    <t>Hat &amp; coat hook (p&amp;s)</t>
  </si>
  <si>
    <t>Sign</t>
  </si>
  <si>
    <t>Perko</t>
  </si>
  <si>
    <t>Panic Bar</t>
  </si>
  <si>
    <t>Ditto with lever/cylinder</t>
  </si>
  <si>
    <t>Rate</t>
  </si>
  <si>
    <t>No</t>
  </si>
  <si>
    <t>Budget lock</t>
  </si>
  <si>
    <t>Barrel Bolt</t>
  </si>
  <si>
    <t>Soss hinges</t>
  </si>
  <si>
    <t>Flush pulls etc</t>
  </si>
  <si>
    <t>AVERAGE DAILY RATE =</t>
  </si>
  <si>
    <t xml:space="preserve">AVERAGE DAILY RATE = </t>
  </si>
  <si>
    <t>. INCREASED TO CURRENT RATE ON SUMMARY PAGE</t>
  </si>
  <si>
    <t>Hinge</t>
  </si>
  <si>
    <t>DOOR COMPARISON</t>
  </si>
  <si>
    <t>Nr</t>
  </si>
  <si>
    <t>DOOR</t>
  </si>
  <si>
    <t>NR</t>
  </si>
  <si>
    <t>PEPS</t>
  </si>
  <si>
    <t>Inflation</t>
  </si>
  <si>
    <t>Ref</t>
  </si>
  <si>
    <t>Check</t>
  </si>
  <si>
    <t>Letter box</t>
  </si>
  <si>
    <t>Material</t>
  </si>
  <si>
    <t>MATERIAL</t>
  </si>
  <si>
    <t>Guard</t>
  </si>
  <si>
    <t>Supply</t>
  </si>
  <si>
    <t>Sub Total</t>
  </si>
  <si>
    <t>O,H&amp;P</t>
  </si>
  <si>
    <t>Nett</t>
  </si>
  <si>
    <t>Selo</t>
  </si>
  <si>
    <t>Extras</t>
  </si>
  <si>
    <t>Doc M</t>
  </si>
  <si>
    <t>Pull handle (Doc M)</t>
  </si>
  <si>
    <t>Trolley plate</t>
  </si>
  <si>
    <t>Delivery</t>
  </si>
  <si>
    <t>BAM - CANNON STREET</t>
  </si>
  <si>
    <r>
      <rPr>
        <b/>
        <sz val="12.5"/>
        <rFont val="Trebuchet MS"/>
        <family val="2"/>
      </rPr>
      <t>1069_25 Cannon Street  -  Door Schedule</t>
    </r>
  </si>
  <si>
    <r>
      <rPr>
        <b/>
        <sz val="8"/>
        <rFont val="Trebuchet MS"/>
        <family val="2"/>
      </rPr>
      <t>Job Name</t>
    </r>
  </si>
  <si>
    <r>
      <rPr>
        <sz val="8"/>
        <rFont val="Calibri"/>
        <family val="2"/>
      </rPr>
      <t>25 CANNON STREET</t>
    </r>
  </si>
  <si>
    <r>
      <rPr>
        <b/>
        <sz val="8"/>
        <rFont val="Trebuchet MS"/>
        <family val="2"/>
      </rPr>
      <t>Job No.</t>
    </r>
  </si>
  <si>
    <r>
      <rPr>
        <b/>
        <sz val="8"/>
        <rFont val="Trebuchet MS"/>
        <family val="2"/>
      </rPr>
      <t>Date</t>
    </r>
  </si>
  <si>
    <r>
      <rPr>
        <b/>
        <sz val="8"/>
        <rFont val="Trebuchet MS"/>
        <family val="2"/>
      </rPr>
      <t>Revision</t>
    </r>
  </si>
  <si>
    <r>
      <rPr>
        <b/>
        <sz val="8"/>
        <rFont val="Trebuchet MS"/>
        <family val="2"/>
      </rPr>
      <t>Reason for Issue</t>
    </r>
  </si>
  <si>
    <r>
      <rPr>
        <b/>
        <sz val="8"/>
        <rFont val="Trebuchet MS"/>
        <family val="2"/>
      </rPr>
      <t>Notes</t>
    </r>
  </si>
  <si>
    <r>
      <rPr>
        <b/>
        <sz val="7.5"/>
        <rFont val="Trebuchet MS"/>
        <family val="2"/>
      </rPr>
      <t>Key:</t>
    </r>
  </si>
  <si>
    <r>
      <rPr>
        <sz val="8"/>
        <rFont val="Calibri"/>
        <family val="2"/>
      </rPr>
      <t xml:space="preserve">18/04/2019
</t>
    </r>
    <r>
      <rPr>
        <sz val="8"/>
        <rFont val="Calibri"/>
        <family val="2"/>
      </rPr>
      <t xml:space="preserve">05/06/2019
</t>
    </r>
    <r>
      <rPr>
        <sz val="8"/>
        <rFont val="Calibri"/>
        <family val="2"/>
      </rPr>
      <t xml:space="preserve">14/06/2019
</t>
    </r>
    <r>
      <rPr>
        <sz val="8"/>
        <color rgb="FFFF0000"/>
        <rFont val="Calibri"/>
        <family val="2"/>
      </rPr>
      <t>30/07/2019</t>
    </r>
  </si>
  <si>
    <r>
      <rPr>
        <sz val="8"/>
        <rFont val="Calibri"/>
        <family val="2"/>
      </rPr>
      <t xml:space="preserve">Draft T1 T2 </t>
    </r>
    <r>
      <rPr>
        <sz val="8"/>
        <color rgb="FFFF0000"/>
        <rFont val="Calibri"/>
        <family val="2"/>
      </rPr>
      <t>T3</t>
    </r>
  </si>
  <si>
    <r>
      <rPr>
        <sz val="8"/>
        <rFont val="Calibri"/>
        <family val="2"/>
      </rPr>
      <t xml:space="preserve">For Information Stage 4 Issue
</t>
    </r>
    <r>
      <rPr>
        <sz val="8"/>
        <rFont val="Calibri"/>
        <family val="2"/>
      </rPr>
      <t xml:space="preserve">Stage 4 Issue Revised </t>
    </r>
    <r>
      <rPr>
        <sz val="8"/>
        <color rgb="FFFF0000"/>
        <rFont val="Calibri"/>
        <family val="2"/>
      </rPr>
      <t>Stage 4 Issue Revised</t>
    </r>
  </si>
  <si>
    <r>
      <rPr>
        <sz val="8"/>
        <rFont val="Calibri"/>
        <family val="2"/>
      </rPr>
      <t xml:space="preserve">Refer to NBS L20 and DD &amp; DT Series drawings. See 3v Schedule for Ironmongery.
</t>
    </r>
    <r>
      <rPr>
        <sz val="8"/>
        <rFont val="Calibri"/>
        <family val="2"/>
      </rPr>
      <t xml:space="preserve">Revisions since last issue indicated in </t>
    </r>
    <r>
      <rPr>
        <sz val="8"/>
        <color rgb="FFFF0000"/>
        <rFont val="Calibri"/>
        <family val="2"/>
      </rPr>
      <t>red text</t>
    </r>
  </si>
  <si>
    <r>
      <rPr>
        <sz val="6.5"/>
        <rFont val="Calibri"/>
        <family val="2"/>
      </rPr>
      <t xml:space="preserve">Timber veneer finish Painted finish
</t>
    </r>
    <r>
      <rPr>
        <sz val="6.5"/>
        <rFont val="Calibri"/>
        <family val="2"/>
      </rPr>
      <t xml:space="preserve">Risers / concealed frame Shower Room doors Glazed doors
</t>
    </r>
    <r>
      <rPr>
        <sz val="6.5"/>
        <rFont val="Calibri"/>
        <family val="2"/>
      </rPr>
      <t xml:space="preserve">WC Cubicle doors
</t>
    </r>
    <r>
      <rPr>
        <sz val="6.5"/>
        <rFont val="Calibri"/>
        <family val="2"/>
      </rPr>
      <t>External doors</t>
    </r>
  </si>
  <si>
    <r>
      <rPr>
        <sz val="9"/>
        <rFont val="Calibri"/>
        <family val="2"/>
      </rPr>
      <t xml:space="preserve">Studio 4.04, The Tea Building
</t>
    </r>
    <r>
      <rPr>
        <sz val="9"/>
        <rFont val="Calibri"/>
        <family val="2"/>
      </rPr>
      <t xml:space="preserve">56 Shoreditch High Street, London E1 6JJ Tel: 020 7033 9913
</t>
    </r>
    <r>
      <rPr>
        <sz val="9"/>
        <rFont val="Calibri"/>
        <family val="2"/>
      </rPr>
      <t>www.buckleygrayyeoman.com</t>
    </r>
  </si>
  <si>
    <r>
      <rPr>
        <b/>
        <sz val="6.5"/>
        <rFont val="Trebuchet MS"/>
        <family val="2"/>
      </rPr>
      <t>DOOR NO.</t>
    </r>
  </si>
  <si>
    <r>
      <rPr>
        <b/>
        <sz val="6.5"/>
        <rFont val="Trebuchet MS"/>
        <family val="2"/>
      </rPr>
      <t>DOOR TYPE</t>
    </r>
  </si>
  <si>
    <r>
      <rPr>
        <b/>
        <sz val="6.5"/>
        <rFont val="Trebuchet MS"/>
        <family val="2"/>
      </rPr>
      <t>LOCATION</t>
    </r>
  </si>
  <si>
    <r>
      <rPr>
        <b/>
        <sz val="6.5"/>
        <rFont val="Trebuchet MS"/>
        <family val="2"/>
      </rPr>
      <t xml:space="preserve">STRUCTURAL OPENING
</t>
    </r>
    <r>
      <rPr>
        <b/>
        <sz val="6.5"/>
        <rFont val="Trebuchet MS"/>
        <family val="2"/>
      </rPr>
      <t xml:space="preserve">W x H (mm) </t>
    </r>
    <r>
      <rPr>
        <b/>
        <sz val="6.5"/>
        <color rgb="FFFF0000"/>
        <rFont val="Trebuchet MS"/>
        <family val="2"/>
      </rPr>
      <t xml:space="preserve">(Frame sizes where noted
</t>
    </r>
    <r>
      <rPr>
        <b/>
        <sz val="6.5"/>
        <color rgb="FFFF0000"/>
        <rFont val="Trebuchet MS"/>
        <family val="2"/>
      </rPr>
      <t xml:space="preserve">for external doors.
</t>
    </r>
    <r>
      <rPr>
        <b/>
        <sz val="6.5"/>
        <color rgb="FFFF0000"/>
        <rFont val="Trebuchet MS"/>
        <family val="2"/>
      </rPr>
      <t xml:space="preserve">Sizes for </t>
    </r>
    <r>
      <rPr>
        <b/>
        <u/>
        <sz val="6.5"/>
        <color rgb="FFFF0000"/>
        <rFont val="Trebuchet MS"/>
        <family val="2"/>
      </rPr>
      <t>door</t>
    </r>
    <r>
      <rPr>
        <b/>
        <sz val="6.5"/>
        <color rgb="FFFF0000"/>
        <rFont val="Trebuchet MS"/>
        <family val="2"/>
      </rPr>
      <t xml:space="preserve"> frame only)</t>
    </r>
  </si>
  <si>
    <r>
      <rPr>
        <b/>
        <sz val="6.5"/>
        <rFont val="Trebuchet MS"/>
        <family val="2"/>
      </rPr>
      <t xml:space="preserve">THICKNESS
</t>
    </r>
    <r>
      <rPr>
        <b/>
        <sz val="6.5"/>
        <rFont val="Trebuchet MS"/>
        <family val="2"/>
      </rPr>
      <t>(mm)</t>
    </r>
  </si>
  <si>
    <r>
      <rPr>
        <b/>
        <sz val="6.5"/>
        <rFont val="Trebuchet MS"/>
        <family val="2"/>
      </rPr>
      <t>SINGLE DOOR, UNLESS NOTED "D"</t>
    </r>
  </si>
  <si>
    <r>
      <rPr>
        <b/>
        <sz val="6.5"/>
        <rFont val="Trebuchet MS"/>
        <family val="2"/>
      </rPr>
      <t>FRAME FINISH</t>
    </r>
  </si>
  <si>
    <r>
      <rPr>
        <b/>
        <sz val="6.5"/>
        <rFont val="Trebuchet MS"/>
        <family val="2"/>
      </rPr>
      <t>LEAF FINISH</t>
    </r>
  </si>
  <si>
    <r>
      <rPr>
        <b/>
        <sz val="6.5"/>
        <rFont val="Trebuchet MS"/>
        <family val="2"/>
      </rPr>
      <t>VISION PANEL</t>
    </r>
  </si>
  <si>
    <r>
      <rPr>
        <b/>
        <sz val="6.5"/>
        <rFont val="Trebuchet MS"/>
        <family val="2"/>
      </rPr>
      <t>FIRE RATING</t>
    </r>
  </si>
  <si>
    <r>
      <rPr>
        <b/>
        <sz val="6.5"/>
        <rFont val="Trebuchet MS"/>
        <family val="2"/>
      </rPr>
      <t>ACCESS CONTROL SYSTEM</t>
    </r>
  </si>
  <si>
    <r>
      <rPr>
        <b/>
        <sz val="6.5"/>
        <rFont val="Trebuchet MS"/>
        <family val="2"/>
      </rPr>
      <t>NOTES</t>
    </r>
  </si>
  <si>
    <t>Frame cost</t>
  </si>
  <si>
    <t>JMS Notes</t>
  </si>
  <si>
    <t>DB.01</t>
  </si>
  <si>
    <t>A3</t>
  </si>
  <si>
    <t>Basement Central Corridor.</t>
  </si>
  <si>
    <t>1010 x 2300</t>
  </si>
  <si>
    <t>D</t>
  </si>
  <si>
    <t>Timber Veneer</t>
  </si>
  <si>
    <t>VP</t>
  </si>
  <si>
    <t>FD60s</t>
  </si>
  <si>
    <t>AC</t>
  </si>
  <si>
    <t>A.B.Walnut Ex 150mm X 50mm with lose stop</t>
  </si>
  <si>
    <t>DB.02</t>
  </si>
  <si>
    <t>Lift Lobby to Security Room.</t>
  </si>
  <si>
    <t>DB.03</t>
  </si>
  <si>
    <t>A1</t>
  </si>
  <si>
    <t>Lift Lobby to Stair 2</t>
  </si>
  <si>
    <t>1233 x 2300</t>
  </si>
  <si>
    <t>DB.04</t>
  </si>
  <si>
    <t>BOH Corridor to Lift Lobby</t>
  </si>
  <si>
    <t>1130 x 2300</t>
  </si>
  <si>
    <t>DB.05</t>
  </si>
  <si>
    <t>B1</t>
  </si>
  <si>
    <t>Irrigation Room Lobby</t>
  </si>
  <si>
    <t>895 x 2300</t>
  </si>
  <si>
    <t>Painted Finish</t>
  </si>
  <si>
    <t>HWD Ex 150mm X 50mm with lose stop</t>
  </si>
  <si>
    <t>DB.06</t>
  </si>
  <si>
    <t>Irrigation Room</t>
  </si>
  <si>
    <t>DB.07</t>
  </si>
  <si>
    <t>Water Cylinder Room</t>
  </si>
  <si>
    <t>DB.08</t>
  </si>
  <si>
    <t>B5</t>
  </si>
  <si>
    <t>Bin Storage to Lobby</t>
  </si>
  <si>
    <t>1665 x 2300</t>
  </si>
  <si>
    <t>DB.09</t>
  </si>
  <si>
    <t>Goopds Lift Lobby to BOH</t>
  </si>
  <si>
    <t>2020x 2300</t>
  </si>
  <si>
    <t>DB.10</t>
  </si>
  <si>
    <t>BOH to Bicycle Store</t>
  </si>
  <si>
    <t>2020 x 2300</t>
  </si>
  <si>
    <t>DB.11</t>
  </si>
  <si>
    <t>Comms Intake Room</t>
  </si>
  <si>
    <t>1060 x 2300</t>
  </si>
  <si>
    <t>DB.12</t>
  </si>
  <si>
    <t>B2</t>
  </si>
  <si>
    <t>Ventilation Room</t>
  </si>
  <si>
    <t>DB.13</t>
  </si>
  <si>
    <t>Plant Room</t>
  </si>
  <si>
    <t>DB.14</t>
  </si>
  <si>
    <t>Bicycle Lift Lobby to Corridor</t>
  </si>
  <si>
    <t>DB.15</t>
  </si>
  <si>
    <t>DB.16</t>
  </si>
  <si>
    <t>Future Tenant's Room</t>
  </si>
  <si>
    <t>DB.17</t>
  </si>
  <si>
    <t>Water Tank Room</t>
  </si>
  <si>
    <t>DB.18</t>
  </si>
  <si>
    <t>Store Room</t>
  </si>
  <si>
    <t>910 x 2300</t>
  </si>
  <si>
    <t>DB.19</t>
  </si>
  <si>
    <t>BOH Corridor</t>
  </si>
  <si>
    <t>DB.20</t>
  </si>
  <si>
    <t>OMITTED</t>
  </si>
  <si>
    <t>DB.21</t>
  </si>
  <si>
    <t>Sprinkler Room</t>
  </si>
  <si>
    <t>DB.22</t>
  </si>
  <si>
    <t>Chillers Room</t>
  </si>
  <si>
    <t>DB.23</t>
  </si>
  <si>
    <t>LS Switch Room</t>
  </si>
  <si>
    <t>DB.24</t>
  </si>
  <si>
    <t>Tenant's Future LV Room</t>
  </si>
  <si>
    <t>DB.25</t>
  </si>
  <si>
    <t>Life Safety Generator</t>
  </si>
  <si>
    <t>DB.26</t>
  </si>
  <si>
    <t>Bulk Fuel Oil Store</t>
  </si>
  <si>
    <t>DB.27</t>
  </si>
  <si>
    <t>LV Package Substation</t>
  </si>
  <si>
    <t>DB.28</t>
  </si>
  <si>
    <t>Fire Escape Corridor, South</t>
  </si>
  <si>
    <t>DB.29</t>
  </si>
  <si>
    <t>Fire Escape Corridor, North</t>
  </si>
  <si>
    <t>DB.30</t>
  </si>
  <si>
    <t>A2</t>
  </si>
  <si>
    <t>Corridor to EOT Area</t>
  </si>
  <si>
    <t>DB.31</t>
  </si>
  <si>
    <t>A5</t>
  </si>
  <si>
    <t>Accessible Shower Room</t>
  </si>
  <si>
    <t>DB.32</t>
  </si>
  <si>
    <t>Drying Room 2</t>
  </si>
  <si>
    <t>DB.33</t>
  </si>
  <si>
    <t>Male Changing Entrance</t>
  </si>
  <si>
    <t>DB.34</t>
  </si>
  <si>
    <t>Drying Room 1</t>
  </si>
  <si>
    <t>DB.35</t>
  </si>
  <si>
    <t>Female Changing Entrance</t>
  </si>
  <si>
    <t>DB.36</t>
  </si>
  <si>
    <t>Lobby to Female Changing</t>
  </si>
  <si>
    <t>DB.37</t>
  </si>
  <si>
    <t>Female WC</t>
  </si>
  <si>
    <t>820 x 2300</t>
  </si>
  <si>
    <t>DB.38</t>
  </si>
  <si>
    <t>DB.39</t>
  </si>
  <si>
    <t>F</t>
  </si>
  <si>
    <t>Shower, Female</t>
  </si>
  <si>
    <t>See drawing DD_13</t>
  </si>
  <si>
    <t>By Others</t>
  </si>
  <si>
    <t>DB.40</t>
  </si>
  <si>
    <t>DB.41</t>
  </si>
  <si>
    <t>DB.42</t>
  </si>
  <si>
    <t>DB.43</t>
  </si>
  <si>
    <t>DB.44</t>
  </si>
  <si>
    <t>DB.45</t>
  </si>
  <si>
    <t>DB.46</t>
  </si>
  <si>
    <t>DB.47</t>
  </si>
  <si>
    <t>DB.48</t>
  </si>
  <si>
    <t>DB.49</t>
  </si>
  <si>
    <t>DB.50</t>
  </si>
  <si>
    <t>Lobby to Male Changing</t>
  </si>
  <si>
    <t>DB.51</t>
  </si>
  <si>
    <t>A4</t>
  </si>
  <si>
    <t>950 x 2300</t>
  </si>
  <si>
    <t>DB.52</t>
  </si>
  <si>
    <t>Male WC</t>
  </si>
  <si>
    <t>DB.53</t>
  </si>
  <si>
    <t>DB.54</t>
  </si>
  <si>
    <t>Shower, Male</t>
  </si>
  <si>
    <t>DB.55</t>
  </si>
  <si>
    <t>DB.56</t>
  </si>
  <si>
    <t>DB.57</t>
  </si>
  <si>
    <t>DB.58</t>
  </si>
  <si>
    <t>DB.59</t>
  </si>
  <si>
    <t>DB.60</t>
  </si>
  <si>
    <t>DB.61</t>
  </si>
  <si>
    <t>DB.62</t>
  </si>
  <si>
    <t>DB.63</t>
  </si>
  <si>
    <t>DB.64</t>
  </si>
  <si>
    <t>DB.65</t>
  </si>
  <si>
    <t>DB.66</t>
  </si>
  <si>
    <t>DB.67</t>
  </si>
  <si>
    <t>Central Corridor</t>
  </si>
  <si>
    <t>1860 x 2300</t>
  </si>
  <si>
    <t>DB.68</t>
  </si>
  <si>
    <t>Corridor to Stair</t>
  </si>
  <si>
    <t>DB.69</t>
  </si>
  <si>
    <t>Storage</t>
  </si>
  <si>
    <t>DB.70</t>
  </si>
  <si>
    <t>Unit to UKPN Corridor</t>
  </si>
  <si>
    <t>DB.71</t>
  </si>
  <si>
    <t>UKPN Spec</t>
  </si>
  <si>
    <t>UKPN SubStation to Corridor</t>
  </si>
  <si>
    <t>As per existing opening</t>
  </si>
  <si>
    <t>DB.72</t>
  </si>
  <si>
    <t>DB.73</t>
  </si>
  <si>
    <t>External Ventilation Riser</t>
  </si>
  <si>
    <t>970 x 2300</t>
  </si>
  <si>
    <t>DB.74</t>
  </si>
  <si>
    <t>G</t>
  </si>
  <si>
    <t>Dry Riser Cupb'd, BOH Lobby</t>
  </si>
  <si>
    <t>628mm X 1123mm</t>
  </si>
  <si>
    <t>See drawing DD_14.</t>
  </si>
  <si>
    <t>EX-DB.01</t>
  </si>
  <si>
    <t>(External)</t>
  </si>
  <si>
    <t>UKPN Corridor</t>
  </si>
  <si>
    <r>
      <rPr>
        <b/>
        <sz val="8"/>
        <color rgb="FFFF0000"/>
        <rFont val="Arial"/>
        <family val="2"/>
      </rPr>
      <t>Ex. frame app. 935 x 2160</t>
    </r>
  </si>
  <si>
    <t>(External door)</t>
  </si>
  <si>
    <t>TBC</t>
  </si>
  <si>
    <t>EX-DB.02</t>
  </si>
  <si>
    <t>External Stair</t>
  </si>
  <si>
    <r>
      <rPr>
        <b/>
        <sz val="8"/>
        <color rgb="FFFF0000"/>
        <rFont val="Arial"/>
        <family val="2"/>
      </rPr>
      <t>Frame approx 895 x 2160</t>
    </r>
  </si>
  <si>
    <t>DG.01</t>
  </si>
  <si>
    <t>E2</t>
  </si>
  <si>
    <t>Reception to A1/B1 Unit</t>
  </si>
  <si>
    <t>See drawing DD_11.</t>
  </si>
  <si>
    <t>(Glazed door)</t>
  </si>
  <si>
    <t>PPC Metal Frame</t>
  </si>
  <si>
    <t>Glazed Door</t>
  </si>
  <si>
    <t>FD30s</t>
  </si>
  <si>
    <t>DG.02</t>
  </si>
  <si>
    <t>Lift Lobby to BOH Lobby</t>
  </si>
  <si>
    <t>See drawing DD_17.</t>
  </si>
  <si>
    <t>Bronze SS (to front)</t>
  </si>
  <si>
    <t>See drawing DD_17. (Also RE_34 &amp; 35).</t>
  </si>
  <si>
    <t>1096.52.</t>
  </si>
  <si>
    <t>A.B.Walnut Ex 200mm X 63mm Might be fire certification issues</t>
  </si>
  <si>
    <t>DG.03</t>
  </si>
  <si>
    <t>Lift Lobby to Store</t>
  </si>
  <si>
    <t>DG.04</t>
  </si>
  <si>
    <t>A1/B1 Unit to WC Lobby</t>
  </si>
  <si>
    <t>DG.05</t>
  </si>
  <si>
    <t>D2</t>
  </si>
  <si>
    <t>Riser to A1/B1 Unit</t>
  </si>
  <si>
    <t>1110 x 2000</t>
  </si>
  <si>
    <t>Factory-Painted Finish</t>
  </si>
  <si>
    <t>See drawing DD_06.</t>
  </si>
  <si>
    <t>DG.06</t>
  </si>
  <si>
    <t>DG.07</t>
  </si>
  <si>
    <t>DG.08</t>
  </si>
  <si>
    <t>Disabled WC</t>
  </si>
  <si>
    <t>1110 x 2300</t>
  </si>
  <si>
    <t>DG.09</t>
  </si>
  <si>
    <t>WC Lobby to WCs</t>
  </si>
  <si>
    <t>DG.10</t>
  </si>
  <si>
    <t>DG.11</t>
  </si>
  <si>
    <t>Riser to WCs</t>
  </si>
  <si>
    <t>DG.12</t>
  </si>
  <si>
    <t>1000 x 2000</t>
  </si>
  <si>
    <t>DG.13</t>
  </si>
  <si>
    <t>A1/B1 Unit to Bike Lift Lobby</t>
  </si>
  <si>
    <t>DG.14</t>
  </si>
  <si>
    <t>Service Yard to Bike Lift Lobby</t>
  </si>
  <si>
    <t>Additional protection required to door in Service Yard.</t>
  </si>
  <si>
    <t>DG.15</t>
  </si>
  <si>
    <t>Service Yard to Goods Lift Lobby</t>
  </si>
  <si>
    <t>1710 x 2300</t>
  </si>
  <si>
    <t>Additional protection required to door.  Double swing door.  See drawing DD_05.</t>
  </si>
  <si>
    <t>DG.16</t>
  </si>
  <si>
    <t>Service Yard to BOH Corridor</t>
  </si>
  <si>
    <t>DG.17</t>
  </si>
  <si>
    <t>BOH Lobby to BOH Corridor</t>
  </si>
  <si>
    <t>DG.18</t>
  </si>
  <si>
    <t>A1/A3/B1 Unit to BOH Lobby</t>
  </si>
  <si>
    <t>DG.19</t>
  </si>
  <si>
    <t>Riser to A1/A3/B1 Unit</t>
  </si>
  <si>
    <t>DG.20</t>
  </si>
  <si>
    <t>DG.21</t>
  </si>
  <si>
    <t>BOH Lobby to A1/A3/B1 Unit</t>
  </si>
  <si>
    <t>DG.22</t>
  </si>
  <si>
    <t>DG.23</t>
  </si>
  <si>
    <t>Riser to BOH Lobby</t>
  </si>
  <si>
    <t>DG.24</t>
  </si>
  <si>
    <t>DG.25</t>
  </si>
  <si>
    <t>DG.26</t>
  </si>
  <si>
    <t>DG.27</t>
  </si>
  <si>
    <t>Staircase 2 to BOH Lobby</t>
  </si>
  <si>
    <t>DG.28</t>
  </si>
  <si>
    <t>H</t>
  </si>
  <si>
    <t>Smoke Extract AOV</t>
  </si>
  <si>
    <t>628mm X 1308mm</t>
  </si>
  <si>
    <t>See drawing DD_15.</t>
  </si>
  <si>
    <t>DG.29</t>
  </si>
  <si>
    <t>BOH Lobby to Service Corridor</t>
  </si>
  <si>
    <t>DG.30</t>
  </si>
  <si>
    <t>Service Corridor to BOH Room</t>
  </si>
  <si>
    <t>DG.31</t>
  </si>
  <si>
    <t>Store in BOH Room</t>
  </si>
  <si>
    <t>DG.32</t>
  </si>
  <si>
    <t>Café to BOH Room</t>
  </si>
  <si>
    <t>DG.33</t>
  </si>
  <si>
    <t>Café to WC Lobby</t>
  </si>
  <si>
    <t>DG.34</t>
  </si>
  <si>
    <t>Cupboard in WC Lobby</t>
  </si>
  <si>
    <t>670 x 2000</t>
  </si>
  <si>
    <t>DG.35</t>
  </si>
  <si>
    <t>Cupboard in Disabled WC</t>
  </si>
  <si>
    <t>DG.36</t>
  </si>
  <si>
    <t>DG.37</t>
  </si>
  <si>
    <t>Cafe WC</t>
  </si>
  <si>
    <t>DG.38</t>
  </si>
  <si>
    <t>(Screen)</t>
  </si>
  <si>
    <t>Café Screen</t>
  </si>
  <si>
    <t>See drawing RE_32.</t>
  </si>
  <si>
    <t>x</t>
  </si>
  <si>
    <t>Sliding</t>
  </si>
  <si>
    <t>Glazed panel</t>
  </si>
  <si>
    <t>DG.39</t>
  </si>
  <si>
    <t>DG.40</t>
  </si>
  <si>
    <t>DG.41</t>
  </si>
  <si>
    <t>DG.42</t>
  </si>
  <si>
    <t>(Special)</t>
  </si>
  <si>
    <t>Store behind Reception Desk</t>
  </si>
  <si>
    <t>See drawing RE_23.</t>
  </si>
  <si>
    <t>N/A</t>
  </si>
  <si>
    <t>To match wall panelling</t>
  </si>
  <si>
    <t>DG.43</t>
  </si>
  <si>
    <t>D1</t>
  </si>
  <si>
    <t>Front Entrance, Services Void</t>
  </si>
  <si>
    <t>670 x TBC</t>
  </si>
  <si>
    <t>See drawing DD_06.  Also RE_13</t>
  </si>
  <si>
    <t>DG.44</t>
  </si>
  <si>
    <t>DGWC.01</t>
  </si>
  <si>
    <t>n/a</t>
  </si>
  <si>
    <t>WC Cubicle</t>
  </si>
  <si>
    <t>WC Cubicle System</t>
  </si>
  <si>
    <t>To match timber veneer</t>
  </si>
  <si>
    <t>DGWC.02</t>
  </si>
  <si>
    <t>DGWC.03</t>
  </si>
  <si>
    <t>DGWC.04</t>
  </si>
  <si>
    <t>DGWC.05</t>
  </si>
  <si>
    <t>DGWC.06</t>
  </si>
  <si>
    <t>EX-DG.01</t>
  </si>
  <si>
    <t>Main Entrance, Revolving Doors</t>
  </si>
  <si>
    <r>
      <rPr>
        <b/>
        <sz val="8"/>
        <color rgb="FFFF0000"/>
        <rFont val="Arial"/>
        <family val="2"/>
      </rPr>
      <t>Approx 2200 x 2900</t>
    </r>
  </si>
  <si>
    <t>Metal Frame</t>
  </si>
  <si>
    <t>See drawings FA_12 &amp; 13</t>
  </si>
  <si>
    <t>EX-DG.02</t>
  </si>
  <si>
    <t>Main Entrance, Pass Door</t>
  </si>
  <si>
    <r>
      <rPr>
        <b/>
        <sz val="8"/>
        <color rgb="FFFF0000"/>
        <rFont val="Arial"/>
        <family val="2"/>
      </rPr>
      <t>Frame approx 1240 x 2900</t>
    </r>
  </si>
  <si>
    <t>EX-DG.03</t>
  </si>
  <si>
    <t>EX-DG.04</t>
  </si>
  <si>
    <t>Garden, A1/B1 Unit</t>
  </si>
  <si>
    <r>
      <rPr>
        <b/>
        <sz val="8"/>
        <color rgb="FFFF0000"/>
        <rFont val="Arial"/>
        <family val="2"/>
      </rPr>
      <t>Frame approx 1750 x 2700</t>
    </r>
  </si>
  <si>
    <t>EX-DG.05</t>
  </si>
  <si>
    <t>Cannon Street, A1/B1 Unit</t>
  </si>
  <si>
    <r>
      <rPr>
        <b/>
        <sz val="8"/>
        <color rgb="FFFF0000"/>
        <rFont val="Arial"/>
        <family val="2"/>
      </rPr>
      <t>Frame approx 2090 x 2700</t>
    </r>
  </si>
  <si>
    <t>EX-DG.06</t>
  </si>
  <si>
    <t>Garden, A1 Unit</t>
  </si>
  <si>
    <r>
      <rPr>
        <b/>
        <sz val="8"/>
        <color rgb="FFFF0000"/>
        <rFont val="Arial"/>
        <family val="2"/>
      </rPr>
      <t>Frame approx 1770 x 2250</t>
    </r>
  </si>
  <si>
    <t>See drawings FA_20 &amp; 21</t>
  </si>
  <si>
    <t>EX-DG.07</t>
  </si>
  <si>
    <t>Watling Street, A1 Unit</t>
  </si>
  <si>
    <r>
      <rPr>
        <b/>
        <sz val="8"/>
        <color rgb="FFFF0000"/>
        <rFont val="Arial"/>
        <family val="2"/>
      </rPr>
      <t>Frame approx 2190 x 2190</t>
    </r>
  </si>
  <si>
    <t>See drawing FA_22</t>
  </si>
  <si>
    <t>EX-DG.08</t>
  </si>
  <si>
    <t>Watling Street, A1/A3/B1 Unit</t>
  </si>
  <si>
    <r>
      <rPr>
        <b/>
        <sz val="8"/>
        <color rgb="FFFF0000"/>
        <rFont val="Arial"/>
        <family val="2"/>
      </rPr>
      <t>Frame approx 2645 x 2190</t>
    </r>
  </si>
  <si>
    <t>See drawing FA_23</t>
  </si>
  <si>
    <t>EX-DG.09</t>
  </si>
  <si>
    <r>
      <rPr>
        <b/>
        <sz val="8"/>
        <color rgb="FFFF0000"/>
        <rFont val="Arial"/>
        <family val="2"/>
      </rPr>
      <t>Frame approx 2550 x 2470</t>
    </r>
  </si>
  <si>
    <t>EX-DG.10</t>
  </si>
  <si>
    <t>Bread Street, BOH Lobby</t>
  </si>
  <si>
    <r>
      <rPr>
        <b/>
        <sz val="8"/>
        <color rgb="FFFF0000"/>
        <rFont val="Arial"/>
        <family val="2"/>
      </rPr>
      <t>Frame approx 2015 x 3475</t>
    </r>
  </si>
  <si>
    <t>Metal Door</t>
  </si>
  <si>
    <t>See drawings FA_25 &amp; 26</t>
  </si>
  <si>
    <t>EX-DG.11</t>
  </si>
  <si>
    <t>Bread Street, Service Yard</t>
  </si>
  <si>
    <r>
      <rPr>
        <b/>
        <sz val="8"/>
        <color rgb="FFFF0000"/>
        <rFont val="Arial"/>
        <family val="2"/>
      </rPr>
      <t>Frame approx 3955 x 3620</t>
    </r>
  </si>
  <si>
    <t>See drawings FA_27 &amp; 28</t>
  </si>
  <si>
    <t>EX-DG.12</t>
  </si>
  <si>
    <t>Bread Street, Cycle Entrance</t>
  </si>
  <si>
    <r>
      <rPr>
        <b/>
        <sz val="8"/>
        <color rgb="FFFF0000"/>
        <rFont val="Arial"/>
        <family val="2"/>
      </rPr>
      <t>Frame approx 1550 x 3880</t>
    </r>
  </si>
  <si>
    <t>See drawing FA_29</t>
  </si>
  <si>
    <t>D1.01</t>
  </si>
  <si>
    <t>E1</t>
  </si>
  <si>
    <t>Lift Lobby to Office</t>
  </si>
  <si>
    <t>See drawing DD_10</t>
  </si>
  <si>
    <t>See drawing DD_10.</t>
  </si>
  <si>
    <t>D1.02</t>
  </si>
  <si>
    <t>D1.03</t>
  </si>
  <si>
    <t>Riser to Office, North Side</t>
  </si>
  <si>
    <t>Factory-Painted Finish, White</t>
  </si>
  <si>
    <t>D1.04</t>
  </si>
  <si>
    <t>D1.05</t>
  </si>
  <si>
    <t>D1.06</t>
  </si>
  <si>
    <t>D1.07</t>
  </si>
  <si>
    <t>Riser to Office, South Side</t>
  </si>
  <si>
    <t>D1.08</t>
  </si>
  <si>
    <t>D1.09</t>
  </si>
  <si>
    <t>D1.10</t>
  </si>
  <si>
    <t>Riser to Lift Lobby</t>
  </si>
  <si>
    <t>See drawing DD_06. (Also CO_30).</t>
  </si>
  <si>
    <t>D1.11</t>
  </si>
  <si>
    <t>D1.12</t>
  </si>
  <si>
    <t>D1.13</t>
  </si>
  <si>
    <t>A7</t>
  </si>
  <si>
    <t>Lift Lobby to WC Lobby</t>
  </si>
  <si>
    <t>1233 x 2700</t>
  </si>
  <si>
    <t>Door with over-panel.  See drawing DD_03. (Also CO_30 &amp; 31).</t>
  </si>
  <si>
    <t xml:space="preserve">A.B.Walnut Ex 175mm X 50mm with lose stop. </t>
  </si>
  <si>
    <t>D1.14</t>
  </si>
  <si>
    <t>See drawing DD_15. (Also CO_31).</t>
  </si>
  <si>
    <t>D1.15</t>
  </si>
  <si>
    <t>A8</t>
  </si>
  <si>
    <t>1110 x 2700</t>
  </si>
  <si>
    <t>Door with over-panel.  See drawing DD_03. (Also CO_31).</t>
  </si>
  <si>
    <t>A.B.Walnut Ex 175mm X 50mm with lose stop.</t>
  </si>
  <si>
    <t>D1.16</t>
  </si>
  <si>
    <t>Staircase 2</t>
  </si>
  <si>
    <t>D1.17</t>
  </si>
  <si>
    <t>WC, Male</t>
  </si>
  <si>
    <t>D1.18</t>
  </si>
  <si>
    <t>Dry Riser Cupboard</t>
  </si>
  <si>
    <t>See drawing DD_14.  (Also CO_31).</t>
  </si>
  <si>
    <t>D1.19</t>
  </si>
  <si>
    <t>Riser to WC, Male</t>
  </si>
  <si>
    <t>D1.20</t>
  </si>
  <si>
    <t>1010 x 2700</t>
  </si>
  <si>
    <t>Door with over-panel.  See drawing DD_03. (Also CO_30 &amp; 32).</t>
  </si>
  <si>
    <t>D1.21</t>
  </si>
  <si>
    <t>Cleaner's Store to WC Lobby</t>
  </si>
  <si>
    <t>1100 x 2300</t>
  </si>
  <si>
    <t>See drawing DD_02.  (Also CO_32).</t>
  </si>
  <si>
    <t>D1.22</t>
  </si>
  <si>
    <t>D1.23</t>
  </si>
  <si>
    <t>WC, Female</t>
  </si>
  <si>
    <t>Door with over-panel.  See drawing DD_03. (Also CO_32).</t>
  </si>
  <si>
    <t>D1.24</t>
  </si>
  <si>
    <t>Riser to WC, Female</t>
  </si>
  <si>
    <t>D1.25</t>
  </si>
  <si>
    <t>D1.26</t>
  </si>
  <si>
    <t>Lift Lobby to Stair 1 Lobby</t>
  </si>
  <si>
    <t>D1.27</t>
  </si>
  <si>
    <t>See drawing DD_14. (Also CO_32).</t>
  </si>
  <si>
    <t>D1.28</t>
  </si>
  <si>
    <t>See drawing DD_15. (Also CO_32).</t>
  </si>
  <si>
    <t>D1.29</t>
  </si>
  <si>
    <t>Staircase 1</t>
  </si>
  <si>
    <t>D1WC.01</t>
  </si>
  <si>
    <t>D1WC.02</t>
  </si>
  <si>
    <t>D1WC.03</t>
  </si>
  <si>
    <t>D1WC.04</t>
  </si>
  <si>
    <t>D1WC.05</t>
  </si>
  <si>
    <t>D1WC.06</t>
  </si>
  <si>
    <t>D1WC.07</t>
  </si>
  <si>
    <t>D1WC.08</t>
  </si>
  <si>
    <t>D1WC.09</t>
  </si>
  <si>
    <t>D1WC.10</t>
  </si>
  <si>
    <t>D1WC.11</t>
  </si>
  <si>
    <t>D1WC.12</t>
  </si>
  <si>
    <t>D1WC.13</t>
  </si>
  <si>
    <t>D1WC.14</t>
  </si>
  <si>
    <t>D2.01</t>
  </si>
  <si>
    <t>D2.02</t>
  </si>
  <si>
    <t>D2.03</t>
  </si>
  <si>
    <t>D2.04</t>
  </si>
  <si>
    <t>D2.05</t>
  </si>
  <si>
    <t>D2.06</t>
  </si>
  <si>
    <t>D2.07</t>
  </si>
  <si>
    <t>D2.08</t>
  </si>
  <si>
    <t>D2.09</t>
  </si>
  <si>
    <t>D2.10</t>
  </si>
  <si>
    <t>D2.11</t>
  </si>
  <si>
    <t>D2.12</t>
  </si>
  <si>
    <t>D2.13</t>
  </si>
  <si>
    <t>D2.14</t>
  </si>
  <si>
    <t>D2.15</t>
  </si>
  <si>
    <t>D2.16</t>
  </si>
  <si>
    <t>D2.17</t>
  </si>
  <si>
    <t>D2.18</t>
  </si>
  <si>
    <t>D2.19</t>
  </si>
  <si>
    <t>D2.20</t>
  </si>
  <si>
    <t>D2.21</t>
  </si>
  <si>
    <t>D2.22</t>
  </si>
  <si>
    <t>D2.23</t>
  </si>
  <si>
    <t>D2.24</t>
  </si>
  <si>
    <t>D2.25</t>
  </si>
  <si>
    <t>D2.26</t>
  </si>
  <si>
    <t>D2.27</t>
  </si>
  <si>
    <t>D2.28</t>
  </si>
  <si>
    <t>D2.29</t>
  </si>
  <si>
    <t>D2WC.01</t>
  </si>
  <si>
    <t>D2WC.02</t>
  </si>
  <si>
    <t>D2WC.03</t>
  </si>
  <si>
    <t>D2WC.04</t>
  </si>
  <si>
    <t>D2WC.05</t>
  </si>
  <si>
    <t>D2WC.06</t>
  </si>
  <si>
    <t>D2WC.07</t>
  </si>
  <si>
    <t>D2WC.08</t>
  </si>
  <si>
    <t>D2WC.09</t>
  </si>
  <si>
    <t>D2WC.10</t>
  </si>
  <si>
    <t>D2WC.11</t>
  </si>
  <si>
    <t>D2WC.12</t>
  </si>
  <si>
    <t>D2WC.13</t>
  </si>
  <si>
    <t>D2WC.14</t>
  </si>
  <si>
    <t>D3.01</t>
  </si>
  <si>
    <t>D3.02</t>
  </si>
  <si>
    <t>D3.03</t>
  </si>
  <si>
    <t>D3.04</t>
  </si>
  <si>
    <t>D3.05</t>
  </si>
  <si>
    <t>D3.06</t>
  </si>
  <si>
    <t>D3.07</t>
  </si>
  <si>
    <t>D3.08</t>
  </si>
  <si>
    <t>D3.09</t>
  </si>
  <si>
    <t>D3.10</t>
  </si>
  <si>
    <t>D3.11</t>
  </si>
  <si>
    <t>D3.12</t>
  </si>
  <si>
    <t>D3.13</t>
  </si>
  <si>
    <t>D3.14</t>
  </si>
  <si>
    <t>D3.15</t>
  </si>
  <si>
    <t>D3.16</t>
  </si>
  <si>
    <t>D3.17</t>
  </si>
  <si>
    <t>D3.18</t>
  </si>
  <si>
    <t>D3.19</t>
  </si>
  <si>
    <t>D3.20</t>
  </si>
  <si>
    <t>D3.21</t>
  </si>
  <si>
    <t>D3.22</t>
  </si>
  <si>
    <t>D3.23</t>
  </si>
  <si>
    <t>D3.24</t>
  </si>
  <si>
    <t>D3.25</t>
  </si>
  <si>
    <t>D3.26</t>
  </si>
  <si>
    <t>D3.27</t>
  </si>
  <si>
    <t>D3.28</t>
  </si>
  <si>
    <t>D3.29</t>
  </si>
  <si>
    <t>D3WC.01</t>
  </si>
  <si>
    <t>D3WC.02</t>
  </si>
  <si>
    <t>D3WC.03</t>
  </si>
  <si>
    <t>D3WC.04</t>
  </si>
  <si>
    <t>D3WC.05</t>
  </si>
  <si>
    <t>D3WC.06</t>
  </si>
  <si>
    <t>D3WC.07</t>
  </si>
  <si>
    <t>D3WC.08</t>
  </si>
  <si>
    <t>D3WC.09</t>
  </si>
  <si>
    <t>D3WC.10</t>
  </si>
  <si>
    <t>D3WC.11</t>
  </si>
  <si>
    <t>D3WC.12</t>
  </si>
  <si>
    <t>D3WC.13</t>
  </si>
  <si>
    <t>D3WC.14</t>
  </si>
  <si>
    <t>D4.01</t>
  </si>
  <si>
    <t>D4.02</t>
  </si>
  <si>
    <t>D4.03</t>
  </si>
  <si>
    <t>D4.04</t>
  </si>
  <si>
    <t>D4.05</t>
  </si>
  <si>
    <t>D4.06</t>
  </si>
  <si>
    <t>D4.07</t>
  </si>
  <si>
    <t>D4.08</t>
  </si>
  <si>
    <t>D4.09</t>
  </si>
  <si>
    <t>D4.10</t>
  </si>
  <si>
    <t>D4.11</t>
  </si>
  <si>
    <t>D4.12</t>
  </si>
  <si>
    <t>D4.13</t>
  </si>
  <si>
    <t>D4.14</t>
  </si>
  <si>
    <t>D4.15</t>
  </si>
  <si>
    <t>D4.16</t>
  </si>
  <si>
    <t>D4.17</t>
  </si>
  <si>
    <t>D4.18</t>
  </si>
  <si>
    <t>D4.19</t>
  </si>
  <si>
    <t>D4.20</t>
  </si>
  <si>
    <t>D4.21</t>
  </si>
  <si>
    <t>D4.22</t>
  </si>
  <si>
    <t>D4.23</t>
  </si>
  <si>
    <t>D4.24</t>
  </si>
  <si>
    <t>D4.25</t>
  </si>
  <si>
    <t>D4.26</t>
  </si>
  <si>
    <t>D4.27</t>
  </si>
  <si>
    <t>D4.28</t>
  </si>
  <si>
    <t>D4.29</t>
  </si>
  <si>
    <t>D4WC.01</t>
  </si>
  <si>
    <t>D4WC.02</t>
  </si>
  <si>
    <t>D4WC.03</t>
  </si>
  <si>
    <t>D4WC.04</t>
  </si>
  <si>
    <t>D4WC.05</t>
  </si>
  <si>
    <t>D4WC.06</t>
  </si>
  <si>
    <t>D4WC.07</t>
  </si>
  <si>
    <t>D4WC.08</t>
  </si>
  <si>
    <t>D4WC.09</t>
  </si>
  <si>
    <t>D4WC.10</t>
  </si>
  <si>
    <t>D4WC.11</t>
  </si>
  <si>
    <t>D4WC.12</t>
  </si>
  <si>
    <t>D4WC.13</t>
  </si>
  <si>
    <t>D4WC.14</t>
  </si>
  <si>
    <t>EX-D4.01</t>
  </si>
  <si>
    <t>Roof Terrace, North Side</t>
  </si>
  <si>
    <r>
      <rPr>
        <b/>
        <sz val="8"/>
        <color rgb="FFFF0000"/>
        <rFont val="Arial"/>
        <family val="2"/>
      </rPr>
      <t>Frame approx 1255 x 2565</t>
    </r>
  </si>
  <si>
    <t>See terrace details</t>
  </si>
  <si>
    <t>EX-D4.02</t>
  </si>
  <si>
    <t>Roof Terrace, South Side</t>
  </si>
  <si>
    <t>D5.01</t>
  </si>
  <si>
    <t>D5.02</t>
  </si>
  <si>
    <t>D5.03</t>
  </si>
  <si>
    <t>D5.04</t>
  </si>
  <si>
    <t>D5.05</t>
  </si>
  <si>
    <t>D5.06</t>
  </si>
  <si>
    <t>D5.07</t>
  </si>
  <si>
    <t>D5.08</t>
  </si>
  <si>
    <t>D5.09</t>
  </si>
  <si>
    <t>D5.10</t>
  </si>
  <si>
    <t>D5.11</t>
  </si>
  <si>
    <t>D5.12</t>
  </si>
  <si>
    <t>D5.13</t>
  </si>
  <si>
    <t>D5.14</t>
  </si>
  <si>
    <t>D5.15</t>
  </si>
  <si>
    <t>D5.16</t>
  </si>
  <si>
    <t>D5.17</t>
  </si>
  <si>
    <t>D5.18</t>
  </si>
  <si>
    <t>D5.19</t>
  </si>
  <si>
    <t>D5.20</t>
  </si>
  <si>
    <t>D5.21</t>
  </si>
  <si>
    <t>D5.22</t>
  </si>
  <si>
    <t>D5.23</t>
  </si>
  <si>
    <t>D5.24</t>
  </si>
  <si>
    <t>D5.25</t>
  </si>
  <si>
    <t>D5.26</t>
  </si>
  <si>
    <t>D5.27</t>
  </si>
  <si>
    <t>D5.28</t>
  </si>
  <si>
    <t>D5.29</t>
  </si>
  <si>
    <t>D5WC.01</t>
  </si>
  <si>
    <t>D5WC.02</t>
  </si>
  <si>
    <t>D5WC.03</t>
  </si>
  <si>
    <t>D5WC.04</t>
  </si>
  <si>
    <t>D5WC.05</t>
  </si>
  <si>
    <t>D5WC.06</t>
  </si>
  <si>
    <t>D5WC.07</t>
  </si>
  <si>
    <t>D5WC.08</t>
  </si>
  <si>
    <t>D5WC.09</t>
  </si>
  <si>
    <t>D5WC.10</t>
  </si>
  <si>
    <t>D5WC.11</t>
  </si>
  <si>
    <t>D5WC.12</t>
  </si>
  <si>
    <t>D5WC.13</t>
  </si>
  <si>
    <t>D5WC.14</t>
  </si>
  <si>
    <t>EX-D5.01</t>
  </si>
  <si>
    <r>
      <rPr>
        <b/>
        <sz val="8"/>
        <color rgb="FFFF0000"/>
        <rFont val="Arial"/>
        <family val="2"/>
      </rPr>
      <t>Frame approx 1145 x 2620</t>
    </r>
  </si>
  <si>
    <t>EX-D5.02</t>
  </si>
  <si>
    <r>
      <rPr>
        <b/>
        <sz val="8"/>
        <color rgb="FFFF0000"/>
        <rFont val="Arial"/>
        <family val="2"/>
      </rPr>
      <t>Frame approx 1025 x 2620</t>
    </r>
  </si>
  <si>
    <t>EX-D5.03</t>
  </si>
  <si>
    <t>EX-D5.04</t>
  </si>
  <si>
    <r>
      <rPr>
        <b/>
        <sz val="8"/>
        <color rgb="FFFF0000"/>
        <rFont val="Arial"/>
        <family val="2"/>
      </rPr>
      <t>Frame approx 1165 x 2620</t>
    </r>
  </si>
  <si>
    <t>EX-D5.05</t>
  </si>
  <si>
    <t>EX-D5.06</t>
  </si>
  <si>
    <t>Staircase 3 to Roof</t>
  </si>
  <si>
    <r>
      <rPr>
        <b/>
        <sz val="8"/>
        <color rgb="FFFF0000"/>
        <rFont val="Arial"/>
        <family val="2"/>
      </rPr>
      <t>Frame approx 1185 x 2685</t>
    </r>
  </si>
  <si>
    <r>
      <rPr>
        <b/>
        <sz val="8"/>
        <color rgb="FFFF0000"/>
        <rFont val="Arial"/>
        <family val="2"/>
      </rPr>
      <t>See drawing DD_30</t>
    </r>
  </si>
  <si>
    <t>EX-D6.01</t>
  </si>
  <si>
    <t>Staircase 2 to Roof</t>
  </si>
  <si>
    <r>
      <rPr>
        <b/>
        <sz val="8"/>
        <color rgb="FFFF0000"/>
        <rFont val="Arial"/>
        <family val="2"/>
      </rPr>
      <t>Frame approx 1100 x 2150</t>
    </r>
  </si>
  <si>
    <t>PPC Metal Door</t>
  </si>
  <si>
    <t>See roof details</t>
  </si>
  <si>
    <t>EX-D6.02</t>
  </si>
  <si>
    <t>Metal access gate to plant</t>
  </si>
  <si>
    <r>
      <rPr>
        <b/>
        <sz val="8"/>
        <color rgb="FFFF0000"/>
        <rFont val="Arial"/>
        <family val="2"/>
      </rPr>
      <t>Frame approx 1050 x 1650</t>
    </r>
  </si>
  <si>
    <t>EX-D6.03</t>
  </si>
  <si>
    <t>Glass access gate, North side</t>
  </si>
  <si>
    <r>
      <rPr>
        <b/>
        <sz val="8"/>
        <color rgb="FFFF0000"/>
        <rFont val="Arial"/>
        <family val="2"/>
      </rPr>
      <t>Frame approx 1000 x 1150</t>
    </r>
  </si>
  <si>
    <t>Glazed balustrading</t>
  </si>
  <si>
    <t>EX-D6.04</t>
  </si>
  <si>
    <t>Glass access gate, South side</t>
  </si>
  <si>
    <t>EX-D6.05</t>
  </si>
  <si>
    <r>
      <rPr>
        <b/>
        <sz val="8"/>
        <color rgb="FFFF0000"/>
        <rFont val="Arial"/>
        <family val="2"/>
      </rPr>
      <t>Frame approx 1080 x 1215</t>
    </r>
  </si>
  <si>
    <r>
      <rPr>
        <b/>
        <sz val="8"/>
        <color rgb="FFFF0000"/>
        <rFont val="Arial"/>
        <family val="2"/>
      </rPr>
      <t>EX-D6.06</t>
    </r>
  </si>
  <si>
    <r>
      <rPr>
        <b/>
        <sz val="8"/>
        <color rgb="FFFF0000"/>
        <rFont val="Arial"/>
        <family val="2"/>
      </rPr>
      <t>(External)</t>
    </r>
  </si>
  <si>
    <r>
      <rPr>
        <b/>
        <sz val="8"/>
        <color rgb="FFFF0000"/>
        <rFont val="Arial"/>
        <family val="2"/>
      </rPr>
      <t>Metal access gate to plant</t>
    </r>
  </si>
  <si>
    <r>
      <rPr>
        <b/>
        <sz val="8"/>
        <color rgb="FFFF0000"/>
        <rFont val="Arial"/>
        <family val="2"/>
      </rPr>
      <t>Frame approx 945 x 850</t>
    </r>
  </si>
  <si>
    <r>
      <rPr>
        <b/>
        <sz val="8"/>
        <color rgb="FFFF0000"/>
        <rFont val="Arial"/>
        <family val="2"/>
      </rPr>
      <t>(External door)</t>
    </r>
  </si>
  <si>
    <r>
      <rPr>
        <b/>
        <sz val="8"/>
        <color rgb="FFFF0000"/>
        <rFont val="Arial"/>
        <family val="2"/>
      </rPr>
      <t>PPC Metal Frame</t>
    </r>
  </si>
  <si>
    <r>
      <rPr>
        <b/>
        <sz val="8"/>
        <color rgb="FFFF0000"/>
        <rFont val="Arial"/>
        <family val="2"/>
      </rPr>
      <t>PPC Metal Door</t>
    </r>
  </si>
  <si>
    <r>
      <rPr>
        <b/>
        <sz val="8"/>
        <color rgb="FFFF0000"/>
        <rFont val="Arial"/>
        <family val="2"/>
      </rPr>
      <t>See roof details</t>
    </r>
  </si>
  <si>
    <t>ADDED BY JMS</t>
  </si>
  <si>
    <t>EX-D6.06</t>
  </si>
  <si>
    <t>UKPN</t>
  </si>
  <si>
    <t>By others</t>
  </si>
  <si>
    <t>Shower door</t>
  </si>
  <si>
    <t>WC cubicle</t>
  </si>
  <si>
    <t>Reception screen</t>
  </si>
  <si>
    <t>3v</t>
  </si>
  <si>
    <t>Sheer lock etc</t>
  </si>
  <si>
    <t>Biscuiting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</si>
</sst>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\-0.00\ "/>
    <numFmt numFmtId="165" formatCode="0.0%"/>
    <numFmt numFmtId="166" formatCode="0.00000"/>
    <numFmt numFmtId="167" formatCode="_-[$£-809]* #,##0.00_-;\-[$£-809]* #,##0.00_-;_-[$£-809]* &quot;-&quot;??_-;_-@_-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7"/>
      <color indexed="8"/>
      <name val="Arial"/>
      <family val="2"/>
    </font>
    <font>
      <sz val="7"/>
      <color indexed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sz val="10"/>
      <color rgb="FF000000"/>
      <name val="Times New Roman"/>
      <family val="1"/>
    </font>
    <font>
      <sz val="6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indexed="12"/>
      <name val="Arial"/>
      <family val="2"/>
    </font>
    <font>
      <b/>
      <sz val="12.5"/>
      <name val="Trebuchet MS"/>
      <family val="2"/>
    </font>
    <font>
      <b/>
      <sz val="8"/>
      <name val="Trebuchet MS"/>
      <family val="2"/>
    </font>
    <font>
      <sz val="8"/>
      <name val="Calibri"/>
      <family val="2"/>
    </font>
    <font>
      <b/>
      <sz val="7.5"/>
      <name val="Trebuchet MS"/>
      <family val="2"/>
    </font>
    <font>
      <sz val="8"/>
      <color rgb="FFFF0000"/>
      <name val="Calibri"/>
      <family val="2"/>
    </font>
    <font>
      <sz val="6.5"/>
      <name val="Calibri"/>
      <family val="2"/>
    </font>
    <font>
      <sz val="9"/>
      <name val="Calibri"/>
      <family val="2"/>
    </font>
    <font>
      <b/>
      <sz val="6.5"/>
      <name val="Trebuchet MS"/>
      <family val="2"/>
    </font>
    <font>
      <b/>
      <sz val="6.5"/>
      <color rgb="FFFF0000"/>
      <name val="Trebuchet MS"/>
      <family val="2"/>
    </font>
    <font>
      <b/>
      <u/>
      <sz val="6.5"/>
      <color rgb="FFFF0000"/>
      <name val="Trebuchet MS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rgb="FFFDE9D9"/>
      </patternFill>
    </fill>
    <fill>
      <patternFill patternType="solid">
        <fgColor rgb="FFEBF1DE"/>
      </patternFill>
    </fill>
    <fill>
      <patternFill patternType="solid">
        <fgColor rgb="FFDCE6F1"/>
      </patternFill>
    </fill>
    <fill>
      <patternFill patternType="solid">
        <fgColor rgb="FFE4DFEC"/>
      </patternFill>
    </fill>
    <fill>
      <patternFill patternType="solid">
        <fgColor rgb="FFDDD9C4"/>
      </patternFill>
    </fill>
    <fill>
      <patternFill patternType="solid">
        <fgColor rgb="FFF2DCDB"/>
      </patternFill>
    </fill>
    <fill>
      <patternFill patternType="solid">
        <fgColor rgb="FFD9D9D9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0" fontId="26" fillId="0" borderId="0"/>
    <xf numFmtId="0" fontId="1" fillId="0" borderId="0"/>
  </cellStyleXfs>
  <cellXfs count="283">
    <xf numFmtId="0" fontId="0" fillId="0" borderId="0" xfId="0"/>
    <xf numFmtId="2" fontId="2" fillId="0" borderId="0" xfId="7" applyNumberFormat="1" applyFont="1"/>
    <xf numFmtId="2" fontId="4" fillId="0" borderId="0" xfId="7" applyNumberFormat="1" applyFont="1" applyAlignment="1">
      <alignment horizontal="center"/>
    </xf>
    <xf numFmtId="2" fontId="4" fillId="0" borderId="0" xfId="7" applyNumberFormat="1" applyFont="1"/>
    <xf numFmtId="2" fontId="2" fillId="0" borderId="0" xfId="7" applyNumberFormat="1" applyFont="1" applyAlignment="1">
      <alignment horizontal="center"/>
    </xf>
    <xf numFmtId="2" fontId="6" fillId="0" borderId="0" xfId="7" applyNumberFormat="1" applyFont="1" applyAlignment="1">
      <alignment horizontal="center"/>
    </xf>
    <xf numFmtId="1" fontId="6" fillId="0" borderId="0" xfId="7" applyNumberFormat="1" applyFont="1" applyAlignment="1">
      <alignment horizontal="center"/>
    </xf>
    <xf numFmtId="1" fontId="5" fillId="0" borderId="0" xfId="7" applyNumberFormat="1" applyFont="1" applyAlignment="1">
      <alignment horizontal="center"/>
    </xf>
    <xf numFmtId="1" fontId="7" fillId="0" borderId="0" xfId="7" applyNumberFormat="1" applyFont="1" applyAlignment="1">
      <alignment horizontal="center"/>
    </xf>
    <xf numFmtId="1" fontId="4" fillId="0" borderId="0" xfId="7" applyNumberFormat="1" applyFont="1" applyAlignment="1">
      <alignment horizontal="center"/>
    </xf>
    <xf numFmtId="2" fontId="6" fillId="0" borderId="0" xfId="7" applyNumberFormat="1" applyFont="1"/>
    <xf numFmtId="44" fontId="2" fillId="0" borderId="0" xfId="2"/>
    <xf numFmtId="44" fontId="6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" fontId="8" fillId="0" borderId="0" xfId="0" applyNumberFormat="1" applyFont="1"/>
    <xf numFmtId="1" fontId="15" fillId="0" borderId="0" xfId="0" applyNumberFormat="1" applyFont="1"/>
    <xf numFmtId="1" fontId="9" fillId="0" borderId="0" xfId="0" applyNumberFormat="1" applyFont="1"/>
    <xf numFmtId="1" fontId="16" fillId="0" borderId="0" xfId="0" applyNumberFormat="1" applyFont="1"/>
    <xf numFmtId="1" fontId="17" fillId="0" borderId="0" xfId="0" applyNumberFormat="1" applyFont="1"/>
    <xf numFmtId="1" fontId="8" fillId="0" borderId="2" xfId="0" applyNumberFormat="1" applyFont="1" applyBorder="1"/>
    <xf numFmtId="0" fontId="8" fillId="0" borderId="2" xfId="0" applyFont="1" applyBorder="1"/>
    <xf numFmtId="1" fontId="8" fillId="0" borderId="3" xfId="0" applyNumberFormat="1" applyFont="1" applyBorder="1"/>
    <xf numFmtId="0" fontId="18" fillId="0" borderId="4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/>
    </xf>
    <xf numFmtId="1" fontId="8" fillId="0" borderId="5" xfId="0" applyNumberFormat="1" applyFont="1" applyBorder="1"/>
    <xf numFmtId="2" fontId="18" fillId="0" borderId="6" xfId="0" applyNumberFormat="1" applyFont="1" applyBorder="1" applyAlignment="1">
      <alignment horizontal="center" vertical="center"/>
    </xf>
    <xf numFmtId="164" fontId="20" fillId="0" borderId="7" xfId="2" applyNumberFormat="1" applyFont="1" applyBorder="1" applyAlignment="1">
      <alignment horizontal="center"/>
    </xf>
    <xf numFmtId="44" fontId="20" fillId="0" borderId="7" xfId="2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2" fontId="8" fillId="0" borderId="4" xfId="0" applyNumberFormat="1" applyFont="1" applyBorder="1"/>
    <xf numFmtId="0" fontId="8" fillId="0" borderId="10" xfId="0" applyFont="1" applyBorder="1" applyAlignment="1">
      <alignment horizontal="center"/>
    </xf>
    <xf numFmtId="2" fontId="6" fillId="0" borderId="0" xfId="6" applyNumberFormat="1" applyFont="1"/>
    <xf numFmtId="1" fontId="4" fillId="0" borderId="0" xfId="6" applyNumberFormat="1" applyFont="1" applyAlignment="1">
      <alignment horizontal="right"/>
    </xf>
    <xf numFmtId="1" fontId="4" fillId="0" borderId="0" xfId="6" applyNumberFormat="1" applyFont="1"/>
    <xf numFmtId="1" fontId="6" fillId="0" borderId="0" xfId="6" applyNumberFormat="1" applyFont="1" applyAlignment="1">
      <alignment horizontal="center"/>
    </xf>
    <xf numFmtId="1" fontId="4" fillId="0" borderId="0" xfId="6" applyNumberFormat="1" applyFont="1" applyAlignment="1">
      <alignment horizontal="center"/>
    </xf>
    <xf numFmtId="0" fontId="4" fillId="0" borderId="0" xfId="6" applyFont="1"/>
    <xf numFmtId="2" fontId="4" fillId="0" borderId="0" xfId="6" applyNumberFormat="1" applyFont="1" applyAlignment="1">
      <alignment horizontal="right"/>
    </xf>
    <xf numFmtId="2" fontId="5" fillId="0" borderId="0" xfId="6" applyNumberFormat="1" applyFont="1"/>
    <xf numFmtId="0" fontId="7" fillId="0" borderId="0" xfId="0" applyFont="1" applyAlignment="1">
      <alignment horizontal="center"/>
    </xf>
    <xf numFmtId="0" fontId="4" fillId="0" borderId="0" xfId="6" applyFont="1" applyAlignment="1">
      <alignment horizontal="center"/>
    </xf>
    <xf numFmtId="2" fontId="4" fillId="0" borderId="0" xfId="6" applyNumberFormat="1" applyFont="1" applyAlignment="1">
      <alignment horizontal="center"/>
    </xf>
    <xf numFmtId="2" fontId="5" fillId="0" borderId="0" xfId="6" applyNumberFormat="1" applyFont="1" applyAlignment="1">
      <alignment horizontal="center"/>
    </xf>
    <xf numFmtId="2" fontId="5" fillId="0" borderId="0" xfId="7" applyNumberFormat="1" applyFont="1"/>
    <xf numFmtId="1" fontId="23" fillId="0" borderId="0" xfId="6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 textRotation="90"/>
    </xf>
    <xf numFmtId="0" fontId="23" fillId="0" borderId="0" xfId="0" applyFont="1"/>
    <xf numFmtId="1" fontId="4" fillId="0" borderId="0" xfId="8" applyNumberFormat="1" applyFont="1" applyAlignment="1">
      <alignment horizontal="center"/>
    </xf>
    <xf numFmtId="2" fontId="14" fillId="2" borderId="0" xfId="7" applyNumberFormat="1" applyFont="1" applyFill="1"/>
    <xf numFmtId="2" fontId="5" fillId="2" borderId="0" xfId="7" applyNumberFormat="1" applyFont="1" applyFill="1"/>
    <xf numFmtId="42" fontId="23" fillId="2" borderId="0" xfId="7" applyNumberFormat="1" applyFont="1" applyFill="1"/>
    <xf numFmtId="2" fontId="22" fillId="0" borderId="0" xfId="7" applyNumberFormat="1" applyFont="1"/>
    <xf numFmtId="0" fontId="5" fillId="0" borderId="0" xfId="0" applyFont="1"/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7" applyNumberFormat="1" applyFont="1" applyAlignment="1">
      <alignment horizontal="left"/>
    </xf>
    <xf numFmtId="2" fontId="25" fillId="0" borderId="6" xfId="0" applyNumberFormat="1" applyFont="1" applyBorder="1" applyAlignment="1">
      <alignment horizontal="center" vertical="center"/>
    </xf>
    <xf numFmtId="1" fontId="2" fillId="0" borderId="0" xfId="8" applyNumberFormat="1" applyAlignment="1">
      <alignment horizontal="center"/>
    </xf>
    <xf numFmtId="0" fontId="22" fillId="0" borderId="4" xfId="0" applyFont="1" applyBorder="1" applyAlignment="1">
      <alignment horizontal="center"/>
    </xf>
    <xf numFmtId="2" fontId="22" fillId="0" borderId="4" xfId="0" applyNumberFormat="1" applyFont="1" applyBorder="1"/>
    <xf numFmtId="0" fontId="22" fillId="0" borderId="0" xfId="0" applyFont="1"/>
    <xf numFmtId="165" fontId="4" fillId="0" borderId="0" xfId="8" applyNumberFormat="1" applyFont="1" applyAlignment="1">
      <alignment horizontal="center"/>
    </xf>
    <xf numFmtId="1" fontId="4" fillId="0" borderId="0" xfId="7" applyNumberFormat="1" applyFont="1" applyAlignment="1">
      <alignment horizontal="left"/>
    </xf>
    <xf numFmtId="0" fontId="22" fillId="0" borderId="2" xfId="0" applyFont="1" applyBorder="1"/>
    <xf numFmtId="44" fontId="27" fillId="0" borderId="7" xfId="2" applyFont="1" applyBorder="1" applyAlignment="1">
      <alignment horizontal="center"/>
    </xf>
    <xf numFmtId="0" fontId="22" fillId="0" borderId="9" xfId="0" applyFont="1" applyBorder="1"/>
    <xf numFmtId="1" fontId="8" fillId="0" borderId="11" xfId="0" applyNumberFormat="1" applyFont="1" applyBorder="1"/>
    <xf numFmtId="0" fontId="8" fillId="0" borderId="12" xfId="0" applyFont="1" applyBorder="1" applyAlignment="1">
      <alignment horizontal="center"/>
    </xf>
    <xf numFmtId="42" fontId="23" fillId="0" borderId="0" xfId="7" applyNumberFormat="1" applyFont="1"/>
    <xf numFmtId="44" fontId="2" fillId="0" borderId="2" xfId="2" applyBorder="1"/>
    <xf numFmtId="166" fontId="2" fillId="0" borderId="0" xfId="7" applyNumberFormat="1" applyFont="1"/>
    <xf numFmtId="2" fontId="2" fillId="0" borderId="0" xfId="0" applyNumberFormat="1" applyFont="1" applyAlignment="1">
      <alignment horizontal="left"/>
    </xf>
    <xf numFmtId="2" fontId="22" fillId="0" borderId="0" xfId="7" applyNumberFormat="1" applyFont="1" applyAlignment="1">
      <alignment horizontal="right" vertical="top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22" fillId="0" borderId="0" xfId="6" applyNumberFormat="1" applyFont="1" applyAlignment="1">
      <alignment horizontal="right"/>
    </xf>
    <xf numFmtId="49" fontId="6" fillId="0" borderId="0" xfId="6" applyNumberFormat="1" applyFont="1" applyAlignment="1">
      <alignment horizontal="left"/>
    </xf>
    <xf numFmtId="49" fontId="6" fillId="0" borderId="0" xfId="5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4" fillId="0" borderId="0" xfId="6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1" fontId="28" fillId="0" borderId="0" xfId="5" applyNumberFormat="1" applyFont="1"/>
    <xf numFmtId="1" fontId="8" fillId="0" borderId="13" xfId="0" applyNumberFormat="1" applyFont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2" fontId="22" fillId="0" borderId="0" xfId="0" applyNumberFormat="1" applyFont="1"/>
    <xf numFmtId="44" fontId="2" fillId="0" borderId="1" xfId="2" applyBorder="1"/>
    <xf numFmtId="2" fontId="2" fillId="0" borderId="0" xfId="7" applyNumberFormat="1" applyFont="1" applyFill="1"/>
    <xf numFmtId="2" fontId="29" fillId="0" borderId="0" xfId="7" applyNumberFormat="1" applyFont="1" applyFill="1"/>
    <xf numFmtId="2" fontId="11" fillId="0" borderId="0" xfId="7" applyNumberFormat="1" applyFont="1" applyFill="1"/>
    <xf numFmtId="2" fontId="2" fillId="0" borderId="0" xfId="7" applyNumberFormat="1" applyFont="1" applyFill="1" applyAlignment="1">
      <alignment horizontal="center"/>
    </xf>
    <xf numFmtId="2" fontId="2" fillId="0" borderId="0" xfId="5" applyNumberFormat="1" applyFont="1" applyFill="1"/>
    <xf numFmtId="2" fontId="8" fillId="0" borderId="0" xfId="5" applyNumberFormat="1" applyFont="1" applyFill="1"/>
    <xf numFmtId="0" fontId="8" fillId="0" borderId="0" xfId="5" applyFont="1" applyFill="1"/>
    <xf numFmtId="2" fontId="8" fillId="0" borderId="0" xfId="5" applyNumberFormat="1" applyFont="1" applyFill="1" applyAlignment="1">
      <alignment horizontal="center"/>
    </xf>
    <xf numFmtId="1" fontId="7" fillId="0" borderId="0" xfId="6" applyNumberFormat="1" applyFont="1" applyFill="1" applyAlignment="1">
      <alignment horizontal="center"/>
    </xf>
    <xf numFmtId="167" fontId="8" fillId="0" borderId="0" xfId="0" applyNumberFormat="1" applyFont="1"/>
    <xf numFmtId="0" fontId="2" fillId="0" borderId="0" xfId="6" applyFont="1" applyFill="1" applyAlignment="1">
      <alignment horizontal="center"/>
    </xf>
    <xf numFmtId="2" fontId="2" fillId="0" borderId="0" xfId="6" applyNumberFormat="1" applyFont="1" applyFill="1" applyAlignment="1">
      <alignment horizontal="center"/>
    </xf>
    <xf numFmtId="2" fontId="6" fillId="0" borderId="0" xfId="5" applyNumberFormat="1" applyFont="1" applyFill="1"/>
    <xf numFmtId="1" fontId="6" fillId="0" borderId="0" xfId="5" applyNumberFormat="1" applyFont="1" applyFill="1"/>
    <xf numFmtId="1" fontId="2" fillId="0" borderId="0" xfId="6" applyNumberFormat="1" applyFont="1" applyFill="1" applyAlignment="1">
      <alignment horizontal="center"/>
    </xf>
    <xf numFmtId="2" fontId="2" fillId="0" borderId="0" xfId="6" applyNumberFormat="1" applyFont="1" applyFill="1"/>
    <xf numFmtId="1" fontId="2" fillId="0" borderId="0" xfId="6" applyNumberFormat="1" applyFont="1" applyFill="1"/>
    <xf numFmtId="2" fontId="6" fillId="0" borderId="0" xfId="6" applyNumberFormat="1" applyFont="1" applyFill="1"/>
    <xf numFmtId="1" fontId="6" fillId="0" borderId="0" xfId="6" applyNumberFormat="1" applyFont="1" applyFill="1"/>
    <xf numFmtId="1" fontId="5" fillId="0" borderId="0" xfId="6" applyNumberFormat="1" applyFont="1" applyFill="1" applyAlignment="1">
      <alignment horizontal="center"/>
    </xf>
    <xf numFmtId="2" fontId="2" fillId="0" borderId="0" xfId="0" applyNumberFormat="1" applyFont="1" applyFill="1"/>
    <xf numFmtId="1" fontId="2" fillId="0" borderId="0" xfId="0" applyNumberFormat="1" applyFont="1" applyFill="1"/>
    <xf numFmtId="2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2" fontId="5" fillId="0" borderId="0" xfId="0" applyNumberFormat="1" applyFont="1" applyFill="1"/>
    <xf numFmtId="1" fontId="5" fillId="0" borderId="0" xfId="0" applyNumberFormat="1" applyFont="1" applyFill="1"/>
    <xf numFmtId="2" fontId="4" fillId="0" borderId="0" xfId="6" applyNumberFormat="1" applyFont="1"/>
    <xf numFmtId="2" fontId="22" fillId="0" borderId="0" xfId="6" applyNumberFormat="1" applyFont="1" applyFill="1" applyAlignment="1">
      <alignment horizontal="center"/>
    </xf>
    <xf numFmtId="2" fontId="22" fillId="0" borderId="0" xfId="6" applyNumberFormat="1" applyFont="1" applyAlignment="1">
      <alignment horizontal="center"/>
    </xf>
    <xf numFmtId="2" fontId="2" fillId="0" borderId="0" xfId="5" applyNumberFormat="1" applyFont="1" applyFill="1" applyAlignment="1">
      <alignment horizontal="center"/>
    </xf>
    <xf numFmtId="2" fontId="11" fillId="0" borderId="0" xfId="5" applyNumberFormat="1" applyFont="1" applyFill="1" applyAlignment="1">
      <alignment horizontal="center"/>
    </xf>
    <xf numFmtId="2" fontId="22" fillId="0" borderId="0" xfId="5" applyNumberFormat="1" applyFont="1" applyFill="1" applyAlignment="1">
      <alignment horizontal="center"/>
    </xf>
    <xf numFmtId="0" fontId="23" fillId="0" borderId="0" xfId="6" applyFont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7" fillId="0" borderId="0" xfId="6" applyNumberFormat="1" applyFont="1" applyFill="1" applyAlignment="1">
      <alignment horizontal="left"/>
    </xf>
    <xf numFmtId="1" fontId="6" fillId="0" borderId="0" xfId="6" applyNumberFormat="1" applyFont="1" applyFill="1" applyAlignment="1">
      <alignment horizontal="left"/>
    </xf>
    <xf numFmtId="0" fontId="2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" fontId="5" fillId="0" borderId="0" xfId="6" applyNumberFormat="1" applyFont="1" applyFill="1" applyAlignment="1">
      <alignment horizontal="left"/>
    </xf>
    <xf numFmtId="1" fontId="5" fillId="0" borderId="0" xfId="6" applyNumberFormat="1" applyFont="1" applyFill="1"/>
    <xf numFmtId="1" fontId="7" fillId="0" borderId="0" xfId="6" applyNumberFormat="1" applyFont="1" applyFill="1"/>
    <xf numFmtId="0" fontId="6" fillId="0" borderId="0" xfId="0" applyFont="1" applyFill="1" applyAlignment="1">
      <alignment horizontal="center"/>
    </xf>
    <xf numFmtId="3" fontId="2" fillId="0" borderId="1" xfId="0" applyNumberFormat="1" applyFont="1" applyFill="1" applyBorder="1"/>
    <xf numFmtId="2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/>
    <xf numFmtId="167" fontId="5" fillId="0" borderId="0" xfId="0" applyNumberFormat="1" applyFont="1" applyFill="1"/>
    <xf numFmtId="167" fontId="7" fillId="0" borderId="0" xfId="0" applyNumberFormat="1" applyFont="1" applyFill="1" applyAlignment="1">
      <alignment horizontal="center"/>
    </xf>
    <xf numFmtId="167" fontId="2" fillId="0" borderId="1" xfId="0" applyNumberFormat="1" applyFont="1" applyFill="1" applyBorder="1"/>
    <xf numFmtId="0" fontId="8" fillId="0" borderId="4" xfId="0" applyFont="1" applyFill="1" applyBorder="1" applyAlignment="1">
      <alignment horizontal="center"/>
    </xf>
    <xf numFmtId="9" fontId="8" fillId="0" borderId="0" xfId="8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1" fontId="7" fillId="2" borderId="0" xfId="6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2" fontId="19" fillId="2" borderId="6" xfId="0" applyNumberFormat="1" applyFont="1" applyFill="1" applyBorder="1" applyAlignment="1">
      <alignment horizontal="center" vertical="center"/>
    </xf>
    <xf numFmtId="2" fontId="25" fillId="2" borderId="6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/>
    </xf>
    <xf numFmtId="2" fontId="0" fillId="0" borderId="0" xfId="0" applyNumberFormat="1" applyAlignment="1">
      <alignment horizontal="right" vertical="top"/>
    </xf>
    <xf numFmtId="0" fontId="31" fillId="0" borderId="24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 indent="2"/>
    </xf>
    <xf numFmtId="0" fontId="0" fillId="4" borderId="24" xfId="0" applyFill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0" fontId="0" fillId="6" borderId="24" xfId="0" applyFill="1" applyBorder="1" applyAlignment="1">
      <alignment horizontal="center" wrapText="1"/>
    </xf>
    <xf numFmtId="0" fontId="0" fillId="7" borderId="24" xfId="0" applyFill="1" applyBorder="1" applyAlignment="1">
      <alignment horizontal="center" wrapText="1"/>
    </xf>
    <xf numFmtId="0" fontId="0" fillId="8" borderId="24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9" borderId="24" xfId="0" applyFill="1" applyBorder="1" applyAlignment="1">
      <alignment horizontal="center" wrapText="1"/>
    </xf>
    <xf numFmtId="0" fontId="37" fillId="10" borderId="24" xfId="0" applyFont="1" applyFill="1" applyBorder="1" applyAlignment="1">
      <alignment horizontal="center" vertical="center" wrapText="1"/>
    </xf>
    <xf numFmtId="0" fontId="37" fillId="10" borderId="24" xfId="0" applyFont="1" applyFill="1" applyBorder="1" applyAlignment="1">
      <alignment horizontal="left" vertical="center" wrapText="1" indent="1"/>
    </xf>
    <xf numFmtId="0" fontId="37" fillId="10" borderId="24" xfId="0" applyFont="1" applyFill="1" applyBorder="1" applyAlignment="1">
      <alignment horizontal="left" vertical="center" wrapText="1" indent="4"/>
    </xf>
    <xf numFmtId="0" fontId="0" fillId="10" borderId="24" xfId="0" applyFill="1" applyBorder="1" applyAlignment="1">
      <alignment horizontal="left" vertical="top" wrapText="1"/>
    </xf>
    <xf numFmtId="0" fontId="0" fillId="10" borderId="24" xfId="0" applyFill="1" applyBorder="1" applyAlignment="1">
      <alignment horizontal="center" vertical="center" wrapText="1"/>
    </xf>
    <xf numFmtId="0" fontId="37" fillId="10" borderId="24" xfId="0" applyFont="1" applyFill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5" borderId="24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7" borderId="24" xfId="0" applyFont="1" applyFill="1" applyBorder="1" applyAlignment="1">
      <alignment horizontal="center" vertical="center" wrapText="1"/>
    </xf>
    <xf numFmtId="0" fontId="21" fillId="7" borderId="24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1" fontId="41" fillId="4" borderId="24" xfId="0" applyNumberFormat="1" applyFont="1" applyFill="1" applyBorder="1" applyAlignment="1">
      <alignment horizontal="center" vertical="center" shrinkToFit="1"/>
    </xf>
    <xf numFmtId="0" fontId="21" fillId="9" borderId="24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left" vertical="center" wrapText="1"/>
    </xf>
    <xf numFmtId="0" fontId="42" fillId="9" borderId="24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left" vertical="center" wrapText="1"/>
    </xf>
    <xf numFmtId="1" fontId="41" fillId="0" borderId="24" xfId="0" applyNumberFormat="1" applyFont="1" applyBorder="1" applyAlignment="1">
      <alignment horizontal="center" vertical="center" shrinkToFi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left" vertical="center" wrapText="1"/>
    </xf>
    <xf numFmtId="1" fontId="41" fillId="6" borderId="24" xfId="0" applyNumberFormat="1" applyFont="1" applyFill="1" applyBorder="1" applyAlignment="1">
      <alignment horizontal="center" vertical="center" shrinkToFit="1"/>
    </xf>
    <xf numFmtId="1" fontId="41" fillId="5" borderId="24" xfId="0" applyNumberFormat="1" applyFont="1" applyFill="1" applyBorder="1" applyAlignment="1">
      <alignment horizontal="center" vertical="center" shrinkToFit="1"/>
    </xf>
    <xf numFmtId="0" fontId="21" fillId="5" borderId="23" xfId="0" applyFont="1" applyFill="1" applyBorder="1" applyAlignment="1">
      <alignment horizontal="left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left" vertical="center" wrapText="1"/>
    </xf>
    <xf numFmtId="0" fontId="21" fillId="4" borderId="23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left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left" vertical="center" wrapText="1"/>
    </xf>
    <xf numFmtId="0" fontId="42" fillId="9" borderId="24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top"/>
    </xf>
    <xf numFmtId="2" fontId="9" fillId="0" borderId="0" xfId="5" applyNumberFormat="1" applyFont="1" applyFill="1" applyAlignment="1">
      <alignment horizontal="left"/>
    </xf>
    <xf numFmtId="2" fontId="9" fillId="0" borderId="0" xfId="5" applyNumberFormat="1" applyFont="1" applyFill="1"/>
    <xf numFmtId="1" fontId="8" fillId="0" borderId="0" xfId="5" applyNumberFormat="1" applyFont="1" applyFill="1" applyAlignment="1">
      <alignment horizontal="right"/>
    </xf>
    <xf numFmtId="1" fontId="8" fillId="0" borderId="0" xfId="5" applyNumberFormat="1" applyFont="1" applyFill="1"/>
    <xf numFmtId="1" fontId="9" fillId="0" borderId="0" xfId="5" applyNumberFormat="1" applyFont="1" applyFill="1"/>
    <xf numFmtId="2" fontId="2" fillId="0" borderId="0" xfId="5" applyNumberFormat="1" applyFont="1" applyFill="1" applyAlignment="1">
      <alignment horizontal="right"/>
    </xf>
    <xf numFmtId="2" fontId="12" fillId="0" borderId="0" xfId="5" applyNumberFormat="1" applyFont="1" applyFill="1" applyAlignment="1">
      <alignment horizontal="right"/>
    </xf>
    <xf numFmtId="0" fontId="22" fillId="0" borderId="0" xfId="5" applyFont="1" applyFill="1"/>
    <xf numFmtId="2" fontId="8" fillId="0" borderId="0" xfId="5" applyNumberFormat="1" applyFont="1" applyFill="1" applyAlignment="1">
      <alignment horizontal="right"/>
    </xf>
    <xf numFmtId="0" fontId="12" fillId="0" borderId="0" xfId="5" applyFont="1" applyFill="1"/>
    <xf numFmtId="0" fontId="10" fillId="0" borderId="0" xfId="5" applyFont="1" applyFill="1"/>
    <xf numFmtId="1" fontId="9" fillId="0" borderId="0" xfId="5" applyNumberFormat="1" applyFont="1" applyFill="1" applyAlignment="1">
      <alignment horizontal="left"/>
    </xf>
    <xf numFmtId="1" fontId="28" fillId="0" borderId="0" xfId="5" applyNumberFormat="1" applyFont="1" applyFill="1"/>
    <xf numFmtId="1" fontId="12" fillId="0" borderId="0" xfId="5" applyNumberFormat="1" applyFont="1" applyFill="1" applyAlignment="1">
      <alignment horizontal="left"/>
    </xf>
    <xf numFmtId="2" fontId="14" fillId="0" borderId="0" xfId="7" applyNumberFormat="1" applyFont="1" applyFill="1"/>
    <xf numFmtId="1" fontId="14" fillId="0" borderId="0" xfId="5" applyNumberFormat="1" applyFont="1" applyFill="1"/>
    <xf numFmtId="42" fontId="23" fillId="0" borderId="0" xfId="5" applyNumberFormat="1" applyFont="1" applyFill="1"/>
    <xf numFmtId="0" fontId="23" fillId="0" borderId="0" xfId="5" applyFont="1" applyFill="1"/>
    <xf numFmtId="1" fontId="8" fillId="0" borderId="0" xfId="5" applyNumberFormat="1" applyFont="1" applyFill="1" applyAlignment="1">
      <alignment horizontal="center"/>
    </xf>
    <xf numFmtId="0" fontId="8" fillId="0" borderId="0" xfId="5" applyFont="1" applyFill="1" applyAlignment="1">
      <alignment horizontal="center"/>
    </xf>
    <xf numFmtId="0" fontId="10" fillId="0" borderId="0" xfId="5" applyFont="1" applyFill="1" applyAlignment="1">
      <alignment horizontal="center"/>
    </xf>
    <xf numFmtId="2" fontId="12" fillId="0" borderId="0" xfId="5" applyNumberFormat="1" applyFont="1" applyFill="1" applyAlignment="1">
      <alignment horizontal="center"/>
    </xf>
    <xf numFmtId="0" fontId="13" fillId="0" borderId="0" xfId="5" applyFont="1" applyFill="1" applyAlignment="1">
      <alignment horizontal="center"/>
    </xf>
    <xf numFmtId="1" fontId="22" fillId="0" borderId="0" xfId="5" applyNumberFormat="1" applyFont="1" applyFill="1"/>
    <xf numFmtId="2" fontId="11" fillId="0" borderId="0" xfId="5" applyNumberFormat="1" applyFont="1" applyFill="1" applyAlignment="1">
      <alignment horizontal="right"/>
    </xf>
    <xf numFmtId="2" fontId="22" fillId="0" borderId="0" xfId="5" applyNumberFormat="1" applyFont="1" applyFill="1" applyAlignment="1">
      <alignment horizontal="right"/>
    </xf>
    <xf numFmtId="2" fontId="8" fillId="0" borderId="0" xfId="6" applyNumberFormat="1" applyFont="1" applyFill="1" applyAlignment="1">
      <alignment horizontal="right"/>
    </xf>
    <xf numFmtId="2" fontId="10" fillId="0" borderId="0" xfId="5" applyNumberFormat="1" applyFont="1" applyFill="1"/>
    <xf numFmtId="1" fontId="2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right"/>
    </xf>
    <xf numFmtId="0" fontId="2" fillId="0" borderId="0" xfId="6" applyFont="1"/>
    <xf numFmtId="0" fontId="2" fillId="0" borderId="0" xfId="5" applyFont="1" applyFill="1"/>
    <xf numFmtId="167" fontId="22" fillId="0" borderId="0" xfId="0" applyNumberFormat="1" applyFont="1" applyFill="1"/>
    <xf numFmtId="2" fontId="2" fillId="0" borderId="0" xfId="7" applyNumberFormat="1" applyFont="1" applyAlignment="1">
      <alignment horizontal="right"/>
    </xf>
    <xf numFmtId="4" fontId="8" fillId="0" borderId="0" xfId="0" applyNumberFormat="1" applyFont="1" applyFill="1"/>
    <xf numFmtId="2" fontId="22" fillId="2" borderId="0" xfId="6" applyNumberFormat="1" applyFont="1" applyFill="1" applyAlignment="1">
      <alignment horizontal="right"/>
    </xf>
    <xf numFmtId="2" fontId="22" fillId="0" borderId="0" xfId="6" applyNumberFormat="1" applyFont="1" applyFill="1" applyAlignment="1">
      <alignment horizontal="right"/>
    </xf>
    <xf numFmtId="0" fontId="30" fillId="0" borderId="14" xfId="0" applyFont="1" applyBorder="1" applyAlignment="1">
      <alignment vertical="top" wrapText="1"/>
    </xf>
    <xf numFmtId="0" fontId="30" fillId="0" borderId="15" xfId="0" applyFont="1" applyBorder="1" applyAlignment="1">
      <alignment vertical="top" wrapText="1"/>
    </xf>
    <xf numFmtId="0" fontId="30" fillId="0" borderId="16" xfId="0" applyFont="1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32" fillId="0" borderId="14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16" xfId="0" applyFont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31" fillId="0" borderId="14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33" fillId="0" borderId="15" xfId="0" applyFont="1" applyBorder="1" applyAlignment="1">
      <alignment horizontal="left" vertical="top" wrapText="1"/>
    </xf>
    <xf numFmtId="0" fontId="33" fillId="0" borderId="16" xfId="0" applyFont="1" applyBorder="1" applyAlignment="1">
      <alignment horizontal="left" vertical="top" wrapText="1"/>
    </xf>
    <xf numFmtId="0" fontId="32" fillId="0" borderId="19" xfId="0" applyFont="1" applyBorder="1" applyAlignment="1">
      <alignment horizontal="left" vertical="top" wrapText="1" indent="2"/>
    </xf>
    <xf numFmtId="0" fontId="32" fillId="0" borderId="26" xfId="0" applyFont="1" applyBorder="1" applyAlignment="1">
      <alignment horizontal="left" vertical="top" wrapText="1" indent="2"/>
    </xf>
    <xf numFmtId="0" fontId="32" fillId="0" borderId="23" xfId="0" applyFont="1" applyBorder="1" applyAlignment="1">
      <alignment horizontal="left" vertical="top" wrapText="1" indent="2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5" xfId="0" applyBorder="1" applyAlignment="1">
      <alignment horizontal="left" vertical="top" wrapText="1"/>
    </xf>
  </cellXfs>
  <cellStyles count="14">
    <cellStyle name="Comma 2" xfId="1" xr:uid="{00000000-0005-0000-0000-000000000000}"/>
    <cellStyle name="Comma 4" xfId="10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10 2" xfId="9" xr:uid="{00000000-0005-0000-0000-000005000000}"/>
    <cellStyle name="Normal 2" xfId="12" xr:uid="{00000000-0005-0000-0000-000006000000}"/>
    <cellStyle name="Normal 3" xfId="4" xr:uid="{00000000-0005-0000-0000-000007000000}"/>
    <cellStyle name="Normal 4" xfId="13" xr:uid="{85E40D68-E7B7-4685-94BF-B471165D9534}"/>
    <cellStyle name="Normal 6" xfId="11" xr:uid="{00000000-0005-0000-0000-000008000000}"/>
    <cellStyle name="Normal_Door Labour" xfId="5" xr:uid="{00000000-0005-0000-0000-000009000000}"/>
    <cellStyle name="Normal_Door Materials" xfId="6" xr:uid="{00000000-0005-0000-0000-00000A000000}"/>
    <cellStyle name="Normal_TenderA" xfId="7" xr:uid="{00000000-0005-0000-0000-00000B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5" name="image10.png">
          <a:extLst>
            <a:ext uri="{FF2B5EF4-FFF2-40B4-BE49-F238E27FC236}">
              <a16:creationId xmlns:a16="http://schemas.microsoft.com/office/drawing/2014/main" id="{D5994266-EC7C-4774-8D1A-D9B430D4A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49522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6" name="image10.png">
          <a:extLst>
            <a:ext uri="{FF2B5EF4-FFF2-40B4-BE49-F238E27FC236}">
              <a16:creationId xmlns:a16="http://schemas.microsoft.com/office/drawing/2014/main" id="{9C29559A-44F1-46E1-B01A-56EF67631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262476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7" name="image10.png">
          <a:extLst>
            <a:ext uri="{FF2B5EF4-FFF2-40B4-BE49-F238E27FC236}">
              <a16:creationId xmlns:a16="http://schemas.microsoft.com/office/drawing/2014/main" id="{618C47E8-2FEB-49B6-82F4-C4340D1DE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75430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8" name="image10.png">
          <a:extLst>
            <a:ext uri="{FF2B5EF4-FFF2-40B4-BE49-F238E27FC236}">
              <a16:creationId xmlns:a16="http://schemas.microsoft.com/office/drawing/2014/main" id="{464B6B82-17FF-40C9-B307-DFBBBD30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88384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9" name="image10.png">
          <a:extLst>
            <a:ext uri="{FF2B5EF4-FFF2-40B4-BE49-F238E27FC236}">
              <a16:creationId xmlns:a16="http://schemas.microsoft.com/office/drawing/2014/main" id="{EC6B4FF7-4615-4596-A408-347AEC136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01338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0" name="image10.png">
          <a:extLst>
            <a:ext uri="{FF2B5EF4-FFF2-40B4-BE49-F238E27FC236}">
              <a16:creationId xmlns:a16="http://schemas.microsoft.com/office/drawing/2014/main" id="{9D32539A-FF1E-4C00-A225-742C50A13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14292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1" name="image10.png">
          <a:extLst>
            <a:ext uri="{FF2B5EF4-FFF2-40B4-BE49-F238E27FC236}">
              <a16:creationId xmlns:a16="http://schemas.microsoft.com/office/drawing/2014/main" id="{28BEDD4C-6EEA-401F-A6E1-3DEAF4AF2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2724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2" name="image10.png">
          <a:extLst>
            <a:ext uri="{FF2B5EF4-FFF2-40B4-BE49-F238E27FC236}">
              <a16:creationId xmlns:a16="http://schemas.microsoft.com/office/drawing/2014/main" id="{62AB4C4E-D968-4108-AD39-AA8F38957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40200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3" name="image10.png">
          <a:extLst>
            <a:ext uri="{FF2B5EF4-FFF2-40B4-BE49-F238E27FC236}">
              <a16:creationId xmlns:a16="http://schemas.microsoft.com/office/drawing/2014/main" id="{40B77DA8-2E48-491E-9E09-682EB8902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53154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4" name="image10.png">
          <a:extLst>
            <a:ext uri="{FF2B5EF4-FFF2-40B4-BE49-F238E27FC236}">
              <a16:creationId xmlns:a16="http://schemas.microsoft.com/office/drawing/2014/main" id="{60FDB39C-D78A-4523-8DB4-C6678965E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66108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5" name="image10.png">
          <a:extLst>
            <a:ext uri="{FF2B5EF4-FFF2-40B4-BE49-F238E27FC236}">
              <a16:creationId xmlns:a16="http://schemas.microsoft.com/office/drawing/2014/main" id="{7AB765F3-370B-4E8C-92F2-05F556721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79062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6" name="image10.png">
          <a:extLst>
            <a:ext uri="{FF2B5EF4-FFF2-40B4-BE49-F238E27FC236}">
              <a16:creationId xmlns:a16="http://schemas.microsoft.com/office/drawing/2014/main" id="{4F0EA1DE-0C1D-42B3-AE52-42F9750E2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92016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7" name="image10.png">
          <a:extLst>
            <a:ext uri="{FF2B5EF4-FFF2-40B4-BE49-F238E27FC236}">
              <a16:creationId xmlns:a16="http://schemas.microsoft.com/office/drawing/2014/main" id="{B58F4331-BADA-470B-80DA-4EC47F0C9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04970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8" name="image10.png">
          <a:extLst>
            <a:ext uri="{FF2B5EF4-FFF2-40B4-BE49-F238E27FC236}">
              <a16:creationId xmlns:a16="http://schemas.microsoft.com/office/drawing/2014/main" id="{082D9D0B-DFFC-4684-895C-B48890908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17924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9" name="image10.png">
          <a:extLst>
            <a:ext uri="{FF2B5EF4-FFF2-40B4-BE49-F238E27FC236}">
              <a16:creationId xmlns:a16="http://schemas.microsoft.com/office/drawing/2014/main" id="{9072C98A-6D4D-4C8B-B304-22F471BD5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4308779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0" name="image10.png">
          <a:extLst>
            <a:ext uri="{FF2B5EF4-FFF2-40B4-BE49-F238E27FC236}">
              <a16:creationId xmlns:a16="http://schemas.microsoft.com/office/drawing/2014/main" id="{8A4540B1-1E20-42E3-9730-461C4D68E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43832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1" name="image10.png">
          <a:extLst>
            <a:ext uri="{FF2B5EF4-FFF2-40B4-BE49-F238E27FC236}">
              <a16:creationId xmlns:a16="http://schemas.microsoft.com/office/drawing/2014/main" id="{656C5C51-60EF-485B-947D-DFC07CE71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5678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2" name="image10.png">
          <a:extLst>
            <a:ext uri="{FF2B5EF4-FFF2-40B4-BE49-F238E27FC236}">
              <a16:creationId xmlns:a16="http://schemas.microsoft.com/office/drawing/2014/main" id="{3B55059A-E7C4-4620-96F1-079F8171D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69740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3" name="image10.png">
          <a:extLst>
            <a:ext uri="{FF2B5EF4-FFF2-40B4-BE49-F238E27FC236}">
              <a16:creationId xmlns:a16="http://schemas.microsoft.com/office/drawing/2014/main" id="{8F7449C5-9102-48C4-A68B-B99EF30E1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82689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4" name="image10.png">
          <a:extLst>
            <a:ext uri="{FF2B5EF4-FFF2-40B4-BE49-F238E27FC236}">
              <a16:creationId xmlns:a16="http://schemas.microsoft.com/office/drawing/2014/main" id="{8695F932-66B0-4B10-9169-88B2931CA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95648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5" name="image10.png">
          <a:extLst>
            <a:ext uri="{FF2B5EF4-FFF2-40B4-BE49-F238E27FC236}">
              <a16:creationId xmlns:a16="http://schemas.microsoft.com/office/drawing/2014/main" id="{F038DF9E-C39A-4A1B-905E-66DED2D30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508602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6" name="image10.png">
          <a:extLst>
            <a:ext uri="{FF2B5EF4-FFF2-40B4-BE49-F238E27FC236}">
              <a16:creationId xmlns:a16="http://schemas.microsoft.com/office/drawing/2014/main" id="{60C9B539-91B4-4452-B8CE-7553CEF30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215566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7" name="image10.png">
          <a:extLst>
            <a:ext uri="{FF2B5EF4-FFF2-40B4-BE49-F238E27FC236}">
              <a16:creationId xmlns:a16="http://schemas.microsoft.com/office/drawing/2014/main" id="{8FAC42A6-4334-40FE-A8DF-81B008873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345358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8" name="image10.png">
          <a:extLst>
            <a:ext uri="{FF2B5EF4-FFF2-40B4-BE49-F238E27FC236}">
              <a16:creationId xmlns:a16="http://schemas.microsoft.com/office/drawing/2014/main" id="{3EC8F4AF-F46B-4B04-95FD-C8D43D6CA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47464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9" name="image10.png">
          <a:extLst>
            <a:ext uri="{FF2B5EF4-FFF2-40B4-BE49-F238E27FC236}">
              <a16:creationId xmlns:a16="http://schemas.microsoft.com/office/drawing/2014/main" id="{3FDFDCCA-AF20-497D-8D8D-15D150EB1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60418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0" name="image10.png">
          <a:extLst>
            <a:ext uri="{FF2B5EF4-FFF2-40B4-BE49-F238E27FC236}">
              <a16:creationId xmlns:a16="http://schemas.microsoft.com/office/drawing/2014/main" id="{DE35C5C1-DC83-46D8-8EDD-04C91576E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73372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1" name="image10.png">
          <a:extLst>
            <a:ext uri="{FF2B5EF4-FFF2-40B4-BE49-F238E27FC236}">
              <a16:creationId xmlns:a16="http://schemas.microsoft.com/office/drawing/2014/main" id="{4E92F91D-6BC9-4E14-94C3-7F69B29CA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58632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2" name="image10.png">
          <a:extLst>
            <a:ext uri="{FF2B5EF4-FFF2-40B4-BE49-F238E27FC236}">
              <a16:creationId xmlns:a16="http://schemas.microsoft.com/office/drawing/2014/main" id="{EBA15A69-B57F-4FA2-81F6-0D4B02C17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99280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3" name="image10.png">
          <a:extLst>
            <a:ext uri="{FF2B5EF4-FFF2-40B4-BE49-F238E27FC236}">
              <a16:creationId xmlns:a16="http://schemas.microsoft.com/office/drawing/2014/main" id="{25793C6B-6F6C-431A-9A35-758902554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12234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4" name="image10.png">
          <a:extLst>
            <a:ext uri="{FF2B5EF4-FFF2-40B4-BE49-F238E27FC236}">
              <a16:creationId xmlns:a16="http://schemas.microsoft.com/office/drawing/2014/main" id="{232F8CF9-C32F-4097-96C2-4F0FC4110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25188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5" name="image10.png">
          <a:extLst>
            <a:ext uri="{FF2B5EF4-FFF2-40B4-BE49-F238E27FC236}">
              <a16:creationId xmlns:a16="http://schemas.microsoft.com/office/drawing/2014/main" id="{D7EA59C1-469B-421D-A276-8810EEAF1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638142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6" name="image10.png">
          <a:extLst>
            <a:ext uri="{FF2B5EF4-FFF2-40B4-BE49-F238E27FC236}">
              <a16:creationId xmlns:a16="http://schemas.microsoft.com/office/drawing/2014/main" id="{3F3ED9A4-5165-4CF6-AA5D-C291A66B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510962"/>
          <a:ext cx="221488" cy="115824"/>
        </a:xfrm>
        <a:prstGeom prst="rect">
          <a:avLst/>
        </a:prstGeom>
      </xdr:spPr>
    </xdr:pic>
    <xdr:clientData/>
  </xdr:twoCellAnchor>
  <xdr:oneCellAnchor>
    <xdr:from>
      <xdr:col>11</xdr:col>
      <xdr:colOff>228068</xdr:colOff>
      <xdr:row>0</xdr:row>
      <xdr:rowOff>234446</xdr:rowOff>
    </xdr:from>
    <xdr:ext cx="2767857" cy="356702"/>
    <xdr:pic>
      <xdr:nvPicPr>
        <xdr:cNvPr id="47" name="image1.jpeg">
          <a:extLst>
            <a:ext uri="{FF2B5EF4-FFF2-40B4-BE49-F238E27FC236}">
              <a16:creationId xmlns:a16="http://schemas.microsoft.com/office/drawing/2014/main" id="{B1329B22-70A1-4AC9-8220-62B44DF2E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268" y="234446"/>
          <a:ext cx="2767857" cy="3567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orage\PROJECTS\LIVE%20JOBS\5925%20RCL%20CROWNWOOD%20SCHOOL%20GREENWICH\DRAWING%20OFFICE\INCOMING%20DRAWINGS\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uckleygrayyeoma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3"/>
  <sheetViews>
    <sheetView tabSelected="1" topLeftCell="A108" zoomScaleNormal="100" workbookViewId="0">
      <selection activeCell="P122" sqref="P122:P375"/>
    </sheetView>
  </sheetViews>
  <sheetFormatPr defaultColWidth="9.109375" defaultRowHeight="13.2" x14ac:dyDescent="0.25"/>
  <cols>
    <col min="1" max="1" width="10.88671875" style="112" customWidth="1"/>
    <col min="2" max="2" width="10.109375" style="113" customWidth="1"/>
    <col min="3" max="3" width="9.88671875" style="113" customWidth="1"/>
    <col min="4" max="5" width="6.33203125" style="106" customWidth="1"/>
    <col min="6" max="6" width="1" style="108" customWidth="1"/>
    <col min="7" max="7" width="6.109375" style="108" customWidth="1"/>
    <col min="8" max="8" width="5.44140625" style="106" customWidth="1"/>
    <col min="9" max="9" width="1" style="108" customWidth="1"/>
    <col min="10" max="10" width="7.33203125" style="106" customWidth="1"/>
    <col min="11" max="11" width="6.44140625" style="108" customWidth="1"/>
    <col min="12" max="12" width="9" style="108" customWidth="1"/>
    <col min="13" max="13" width="0.88671875" style="128" customWidth="1"/>
    <col min="14" max="14" width="9.44140625" style="128" customWidth="1"/>
    <col min="15" max="15" width="0.88671875" style="128" customWidth="1"/>
    <col min="16" max="16" width="12.44140625" style="140" customWidth="1"/>
    <col min="17" max="17" width="12.44140625" style="150" customWidth="1"/>
    <col min="18" max="18" width="12.44140625" style="140" bestFit="1" customWidth="1"/>
    <col min="19" max="19" width="15.33203125" style="131" bestFit="1" customWidth="1"/>
    <col min="20" max="16384" width="9.109375" style="131"/>
  </cols>
  <sheetData>
    <row r="1" spans="1:18" x14ac:dyDescent="0.25">
      <c r="A1" s="104" t="s">
        <v>95</v>
      </c>
      <c r="B1" s="105"/>
      <c r="C1" s="105"/>
      <c r="H1" s="129"/>
      <c r="J1" s="130"/>
    </row>
    <row r="2" spans="1:18" x14ac:dyDescent="0.25">
      <c r="A2" s="107"/>
      <c r="B2" s="108"/>
      <c r="C2" s="108"/>
      <c r="G2" s="132"/>
      <c r="H2" s="132"/>
      <c r="I2" s="132"/>
      <c r="J2" s="132"/>
      <c r="K2" s="132"/>
      <c r="L2" s="132"/>
      <c r="M2" s="132"/>
      <c r="N2" s="132"/>
      <c r="O2" s="132"/>
      <c r="Q2" s="151"/>
    </row>
    <row r="3" spans="1:18" s="133" customFormat="1" x14ac:dyDescent="0.25">
      <c r="A3" s="109" t="s">
        <v>73</v>
      </c>
      <c r="B3" s="110"/>
      <c r="C3" s="110"/>
      <c r="D3" s="106"/>
      <c r="E3" s="106"/>
      <c r="F3" s="108"/>
      <c r="G3" s="132"/>
      <c r="H3" s="132"/>
      <c r="I3" s="132"/>
      <c r="J3" s="132"/>
      <c r="K3" s="132"/>
      <c r="L3" s="132"/>
      <c r="M3" s="132"/>
      <c r="N3" s="132"/>
      <c r="O3" s="132"/>
      <c r="P3" s="141"/>
      <c r="Q3" s="151"/>
      <c r="R3" s="141"/>
    </row>
    <row r="4" spans="1:18" x14ac:dyDescent="0.25">
      <c r="J4" s="134"/>
      <c r="K4" s="135"/>
      <c r="L4" s="132"/>
      <c r="M4" s="132"/>
      <c r="N4" s="132"/>
    </row>
    <row r="5" spans="1:18" s="133" customFormat="1" x14ac:dyDescent="0.25">
      <c r="A5" s="114" t="s">
        <v>13</v>
      </c>
      <c r="B5" s="115" t="s">
        <v>13</v>
      </c>
      <c r="C5" s="115" t="s">
        <v>13</v>
      </c>
      <c r="D5" s="106" t="s">
        <v>0</v>
      </c>
      <c r="E5" s="106" t="s">
        <v>0</v>
      </c>
      <c r="F5" s="108"/>
      <c r="G5" s="108"/>
      <c r="H5" s="106"/>
      <c r="I5" s="108"/>
      <c r="J5" s="106"/>
      <c r="K5" s="108"/>
      <c r="L5" s="108"/>
      <c r="M5" s="128"/>
      <c r="N5" s="128"/>
      <c r="O5" s="128"/>
      <c r="P5" s="141"/>
      <c r="Q5" s="150"/>
      <c r="R5" s="141"/>
    </row>
    <row r="6" spans="1:18" x14ac:dyDescent="0.25">
      <c r="A6" s="116" t="s">
        <v>79</v>
      </c>
      <c r="B6" s="117" t="s">
        <v>31</v>
      </c>
      <c r="C6" s="117" t="s">
        <v>82</v>
      </c>
      <c r="D6" s="100" t="s">
        <v>1</v>
      </c>
      <c r="E6" s="100" t="s">
        <v>2</v>
      </c>
      <c r="F6" s="136"/>
      <c r="G6" s="100" t="s">
        <v>3</v>
      </c>
      <c r="H6" s="100" t="s">
        <v>4</v>
      </c>
      <c r="I6" s="136"/>
      <c r="J6" s="100" t="s">
        <v>5</v>
      </c>
      <c r="K6" s="100" t="s">
        <v>6</v>
      </c>
      <c r="L6" s="149" t="s">
        <v>26</v>
      </c>
      <c r="M6" s="127"/>
      <c r="N6" s="127" t="s">
        <v>16</v>
      </c>
      <c r="O6" s="127"/>
      <c r="P6" s="142" t="s">
        <v>63</v>
      </c>
      <c r="Q6" s="152" t="s">
        <v>94</v>
      </c>
      <c r="R6" s="142" t="s">
        <v>63</v>
      </c>
    </row>
    <row r="7" spans="1:18" s="133" customFormat="1" x14ac:dyDescent="0.25">
      <c r="A7" s="118"/>
      <c r="B7" s="119"/>
      <c r="C7" s="119"/>
      <c r="D7" s="106"/>
      <c r="E7" s="106"/>
      <c r="F7" s="108"/>
      <c r="G7" s="108"/>
      <c r="H7" s="106"/>
      <c r="I7" s="108"/>
      <c r="J7" s="106"/>
      <c r="K7" s="136" t="s">
        <v>27</v>
      </c>
      <c r="L7" s="108"/>
      <c r="M7" s="137"/>
      <c r="N7" s="137"/>
      <c r="O7" s="137"/>
      <c r="P7" s="141"/>
      <c r="Q7" s="153"/>
      <c r="R7" s="141"/>
    </row>
    <row r="8" spans="1:18" x14ac:dyDescent="0.25">
      <c r="M8" s="127"/>
      <c r="N8" s="127"/>
      <c r="O8" s="127"/>
      <c r="Q8" s="152"/>
    </row>
    <row r="9" spans="1:18" ht="13.2" customHeight="1" x14ac:dyDescent="0.25">
      <c r="A9" s="114" t="s">
        <v>125</v>
      </c>
      <c r="B9" s="115" t="s">
        <v>126</v>
      </c>
      <c r="C9" s="115"/>
      <c r="D9" s="115">
        <v>1010</v>
      </c>
      <c r="E9" s="115">
        <v>2300</v>
      </c>
      <c r="G9" s="106"/>
      <c r="H9" s="106">
        <v>1</v>
      </c>
      <c r="K9" s="106">
        <v>1</v>
      </c>
      <c r="L9" s="115"/>
      <c r="M9" s="127"/>
      <c r="N9" s="115">
        <v>1</v>
      </c>
      <c r="O9" s="127"/>
      <c r="P9" s="140">
        <v>860.53</v>
      </c>
      <c r="Q9" s="154"/>
      <c r="R9" s="140">
        <f>P9+Q9</f>
        <v>860.53</v>
      </c>
    </row>
    <row r="10" spans="1:18" ht="13.2" customHeight="1" x14ac:dyDescent="0.25">
      <c r="A10" s="114" t="s">
        <v>135</v>
      </c>
      <c r="B10" s="115" t="s">
        <v>126</v>
      </c>
      <c r="C10" s="115"/>
      <c r="D10" s="115">
        <v>1010</v>
      </c>
      <c r="E10" s="115">
        <v>2300</v>
      </c>
      <c r="G10" s="106"/>
      <c r="H10" s="106">
        <v>1</v>
      </c>
      <c r="K10" s="106">
        <v>1</v>
      </c>
      <c r="L10" s="115"/>
      <c r="M10" s="127"/>
      <c r="N10" s="115">
        <v>1</v>
      </c>
      <c r="O10" s="127"/>
      <c r="P10" s="140">
        <v>586.70000000000005</v>
      </c>
      <c r="Q10" s="154"/>
      <c r="R10" s="140">
        <f t="shared" ref="R10:R73" si="0">P10+Q10</f>
        <v>586.70000000000005</v>
      </c>
    </row>
    <row r="11" spans="1:18" ht="13.2" customHeight="1" x14ac:dyDescent="0.25">
      <c r="A11" s="114" t="s">
        <v>137</v>
      </c>
      <c r="B11" s="115" t="s">
        <v>138</v>
      </c>
      <c r="C11" s="115"/>
      <c r="D11" s="115">
        <v>1233</v>
      </c>
      <c r="E11" s="115">
        <v>2300</v>
      </c>
      <c r="G11" s="106"/>
      <c r="H11" s="106">
        <v>1</v>
      </c>
      <c r="K11" s="106"/>
      <c r="L11" s="115"/>
      <c r="M11" s="127"/>
      <c r="N11" s="115">
        <v>1</v>
      </c>
      <c r="O11" s="127"/>
      <c r="P11" s="140">
        <v>815.19</v>
      </c>
      <c r="Q11" s="154"/>
      <c r="R11" s="140">
        <f t="shared" si="0"/>
        <v>815.19</v>
      </c>
    </row>
    <row r="12" spans="1:18" ht="13.2" customHeight="1" x14ac:dyDescent="0.25">
      <c r="A12" s="114" t="s">
        <v>141</v>
      </c>
      <c r="B12" s="115" t="s">
        <v>138</v>
      </c>
      <c r="C12" s="115"/>
      <c r="D12" s="115">
        <v>1130</v>
      </c>
      <c r="E12" s="115">
        <v>2300</v>
      </c>
      <c r="G12" s="106"/>
      <c r="H12" s="106">
        <v>1</v>
      </c>
      <c r="K12" s="106">
        <v>1</v>
      </c>
      <c r="L12" s="115"/>
      <c r="M12" s="127"/>
      <c r="N12" s="115">
        <v>1</v>
      </c>
      <c r="O12" s="127"/>
      <c r="P12" s="140">
        <v>1167.82</v>
      </c>
      <c r="Q12" s="154"/>
      <c r="R12" s="140">
        <f t="shared" si="0"/>
        <v>1167.82</v>
      </c>
    </row>
    <row r="13" spans="1:18" ht="13.2" customHeight="1" x14ac:dyDescent="0.25">
      <c r="A13" s="114" t="s">
        <v>144</v>
      </c>
      <c r="B13" s="115" t="s">
        <v>145</v>
      </c>
      <c r="C13" s="115"/>
      <c r="D13" s="115">
        <v>895</v>
      </c>
      <c r="E13" s="115">
        <v>2300</v>
      </c>
      <c r="G13" s="106"/>
      <c r="H13" s="106">
        <v>1</v>
      </c>
      <c r="K13" s="106"/>
      <c r="L13" s="115"/>
      <c r="M13" s="127"/>
      <c r="N13" s="115">
        <v>1</v>
      </c>
      <c r="O13" s="127"/>
      <c r="P13" s="140">
        <v>335.72</v>
      </c>
      <c r="Q13" s="154"/>
      <c r="R13" s="140">
        <f t="shared" si="0"/>
        <v>335.72</v>
      </c>
    </row>
    <row r="14" spans="1:18" ht="13.2" customHeight="1" x14ac:dyDescent="0.25">
      <c r="A14" s="114" t="s">
        <v>150</v>
      </c>
      <c r="B14" s="115" t="s">
        <v>145</v>
      </c>
      <c r="C14" s="115"/>
      <c r="D14" s="115">
        <v>895</v>
      </c>
      <c r="E14" s="115">
        <v>2300</v>
      </c>
      <c r="G14" s="106"/>
      <c r="H14" s="106">
        <v>1</v>
      </c>
      <c r="K14" s="106"/>
      <c r="L14" s="115"/>
      <c r="M14" s="127"/>
      <c r="N14" s="115">
        <v>1</v>
      </c>
      <c r="O14" s="127"/>
      <c r="P14" s="140">
        <v>335.72</v>
      </c>
      <c r="Q14" s="154"/>
      <c r="R14" s="140">
        <f t="shared" si="0"/>
        <v>335.72</v>
      </c>
    </row>
    <row r="15" spans="1:18" ht="13.2" customHeight="1" x14ac:dyDescent="0.25">
      <c r="A15" s="114" t="s">
        <v>152</v>
      </c>
      <c r="B15" s="115" t="s">
        <v>145</v>
      </c>
      <c r="C15" s="115"/>
      <c r="D15" s="115">
        <v>895</v>
      </c>
      <c r="E15" s="115">
        <v>2300</v>
      </c>
      <c r="G15" s="106"/>
      <c r="H15" s="106">
        <v>1</v>
      </c>
      <c r="K15" s="106"/>
      <c r="L15" s="115"/>
      <c r="M15" s="127"/>
      <c r="N15" s="115">
        <v>1</v>
      </c>
      <c r="O15" s="127"/>
      <c r="P15" s="140">
        <v>335.72</v>
      </c>
      <c r="Q15" s="154"/>
      <c r="R15" s="140">
        <f t="shared" si="0"/>
        <v>335.72</v>
      </c>
    </row>
    <row r="16" spans="1:18" ht="13.2" customHeight="1" x14ac:dyDescent="0.25">
      <c r="A16" s="114" t="s">
        <v>154</v>
      </c>
      <c r="B16" s="115" t="s">
        <v>155</v>
      </c>
      <c r="C16" s="115"/>
      <c r="D16" s="115">
        <v>1665</v>
      </c>
      <c r="E16" s="115">
        <v>2300</v>
      </c>
      <c r="G16" s="106"/>
      <c r="H16" s="106">
        <v>1</v>
      </c>
      <c r="K16" s="106">
        <v>1</v>
      </c>
      <c r="L16" s="115"/>
      <c r="M16" s="127"/>
      <c r="N16" s="115">
        <v>1</v>
      </c>
      <c r="O16" s="127"/>
      <c r="P16" s="140">
        <v>1362.72</v>
      </c>
      <c r="Q16" s="154"/>
      <c r="R16" s="140">
        <f t="shared" si="0"/>
        <v>1362.72</v>
      </c>
    </row>
    <row r="17" spans="1:18" ht="13.2" customHeight="1" x14ac:dyDescent="0.25">
      <c r="A17" s="114" t="s">
        <v>158</v>
      </c>
      <c r="B17" s="115" t="s">
        <v>155</v>
      </c>
      <c r="C17" s="115"/>
      <c r="D17" s="115">
        <v>2020</v>
      </c>
      <c r="E17" s="115">
        <v>2300</v>
      </c>
      <c r="G17" s="106"/>
      <c r="H17" s="106">
        <v>1</v>
      </c>
      <c r="K17" s="106"/>
      <c r="L17" s="115"/>
      <c r="M17" s="127"/>
      <c r="N17" s="115">
        <v>1</v>
      </c>
      <c r="O17" s="127"/>
      <c r="P17" s="140">
        <v>1026.3800000000001</v>
      </c>
      <c r="Q17" s="154"/>
      <c r="R17" s="140">
        <f t="shared" si="0"/>
        <v>1026.3800000000001</v>
      </c>
    </row>
    <row r="18" spans="1:18" ht="13.2" customHeight="1" x14ac:dyDescent="0.25">
      <c r="A18" s="114" t="s">
        <v>161</v>
      </c>
      <c r="B18" s="115" t="s">
        <v>155</v>
      </c>
      <c r="C18" s="115"/>
      <c r="D18" s="115">
        <v>2020</v>
      </c>
      <c r="E18" s="115">
        <v>2300</v>
      </c>
      <c r="G18" s="106"/>
      <c r="H18" s="106">
        <v>1</v>
      </c>
      <c r="K18" s="106"/>
      <c r="L18" s="115"/>
      <c r="M18" s="127"/>
      <c r="N18" s="115">
        <v>1</v>
      </c>
      <c r="O18" s="127"/>
      <c r="P18" s="140">
        <v>1026.3800000000001</v>
      </c>
      <c r="Q18" s="154"/>
      <c r="R18" s="140">
        <f t="shared" si="0"/>
        <v>1026.3800000000001</v>
      </c>
    </row>
    <row r="19" spans="1:18" ht="13.2" customHeight="1" x14ac:dyDescent="0.25">
      <c r="A19" s="114" t="s">
        <v>164</v>
      </c>
      <c r="B19" s="115" t="s">
        <v>145</v>
      </c>
      <c r="C19" s="115"/>
      <c r="D19" s="115">
        <v>1060</v>
      </c>
      <c r="E19" s="115">
        <v>2300</v>
      </c>
      <c r="G19" s="106"/>
      <c r="H19" s="106">
        <v>1</v>
      </c>
      <c r="K19" s="106">
        <v>1</v>
      </c>
      <c r="L19" s="115"/>
      <c r="M19" s="127"/>
      <c r="N19" s="115">
        <v>1</v>
      </c>
      <c r="O19" s="127"/>
      <c r="P19" s="140">
        <v>443.96</v>
      </c>
      <c r="Q19" s="154"/>
      <c r="R19" s="140">
        <f t="shared" si="0"/>
        <v>443.96</v>
      </c>
    </row>
    <row r="20" spans="1:18" ht="13.2" customHeight="1" x14ac:dyDescent="0.25">
      <c r="A20" s="114" t="s">
        <v>167</v>
      </c>
      <c r="B20" s="115" t="s">
        <v>168</v>
      </c>
      <c r="C20" s="115"/>
      <c r="D20" s="115">
        <v>2020</v>
      </c>
      <c r="E20" s="115">
        <v>2300</v>
      </c>
      <c r="G20" s="106"/>
      <c r="H20" s="106">
        <v>1</v>
      </c>
      <c r="K20" s="106">
        <v>1</v>
      </c>
      <c r="L20" s="115"/>
      <c r="M20" s="127"/>
      <c r="N20" s="115">
        <v>1</v>
      </c>
      <c r="O20" s="127"/>
      <c r="P20" s="140">
        <v>926.6</v>
      </c>
      <c r="Q20" s="154"/>
      <c r="R20" s="140">
        <f t="shared" si="0"/>
        <v>926.6</v>
      </c>
    </row>
    <row r="21" spans="1:18" x14ac:dyDescent="0.25">
      <c r="A21" s="114" t="s">
        <v>170</v>
      </c>
      <c r="B21" s="115" t="s">
        <v>145</v>
      </c>
      <c r="C21" s="115"/>
      <c r="D21" s="115">
        <v>1060</v>
      </c>
      <c r="E21" s="115">
        <v>2300</v>
      </c>
      <c r="G21" s="106"/>
      <c r="H21" s="106">
        <v>1</v>
      </c>
      <c r="K21" s="106">
        <v>1</v>
      </c>
      <c r="L21" s="115"/>
      <c r="M21" s="127"/>
      <c r="N21" s="115">
        <v>1</v>
      </c>
      <c r="O21" s="127"/>
      <c r="P21" s="140">
        <v>443.96</v>
      </c>
      <c r="Q21" s="154"/>
      <c r="R21" s="140">
        <f t="shared" si="0"/>
        <v>443.96</v>
      </c>
    </row>
    <row r="22" spans="1:18" x14ac:dyDescent="0.25">
      <c r="A22" s="114" t="s">
        <v>172</v>
      </c>
      <c r="B22" s="115" t="s">
        <v>155</v>
      </c>
      <c r="C22" s="115"/>
      <c r="D22" s="115">
        <v>2020</v>
      </c>
      <c r="E22" s="115">
        <v>2300</v>
      </c>
      <c r="G22" s="106"/>
      <c r="H22" s="106">
        <v>1</v>
      </c>
      <c r="K22" s="106">
        <v>1</v>
      </c>
      <c r="L22" s="115"/>
      <c r="M22" s="127"/>
      <c r="N22" s="115">
        <v>1</v>
      </c>
      <c r="O22" s="127"/>
      <c r="P22" s="140">
        <v>1419.76</v>
      </c>
      <c r="Q22" s="154"/>
      <c r="R22" s="140">
        <f t="shared" si="0"/>
        <v>1419.76</v>
      </c>
    </row>
    <row r="23" spans="1:18" x14ac:dyDescent="0.25">
      <c r="A23" s="114" t="s">
        <v>174</v>
      </c>
      <c r="B23" s="115" t="s">
        <v>168</v>
      </c>
      <c r="C23" s="115"/>
      <c r="D23" s="115">
        <v>1060</v>
      </c>
      <c r="E23" s="115">
        <v>2300</v>
      </c>
      <c r="G23" s="106"/>
      <c r="H23" s="106">
        <v>1</v>
      </c>
      <c r="K23" s="106">
        <v>1</v>
      </c>
      <c r="L23" s="115"/>
      <c r="M23" s="127"/>
      <c r="N23" s="115">
        <v>1</v>
      </c>
      <c r="O23" s="127"/>
      <c r="P23" s="140">
        <v>690.51</v>
      </c>
      <c r="Q23" s="154"/>
      <c r="R23" s="140">
        <f t="shared" si="0"/>
        <v>690.51</v>
      </c>
    </row>
    <row r="24" spans="1:18" x14ac:dyDescent="0.25">
      <c r="A24" s="114" t="s">
        <v>175</v>
      </c>
      <c r="B24" s="115" t="s">
        <v>168</v>
      </c>
      <c r="C24" s="115"/>
      <c r="D24" s="115">
        <v>2020</v>
      </c>
      <c r="E24" s="115">
        <v>2300</v>
      </c>
      <c r="G24" s="106"/>
      <c r="H24" s="106">
        <v>1</v>
      </c>
      <c r="K24" s="106">
        <v>1</v>
      </c>
      <c r="L24" s="115"/>
      <c r="M24" s="127"/>
      <c r="N24" s="115">
        <v>1</v>
      </c>
      <c r="O24" s="127"/>
      <c r="P24" s="140">
        <v>926.6</v>
      </c>
      <c r="Q24" s="154"/>
      <c r="R24" s="140">
        <f t="shared" si="0"/>
        <v>926.6</v>
      </c>
    </row>
    <row r="25" spans="1:18" x14ac:dyDescent="0.25">
      <c r="A25" s="114" t="s">
        <v>177</v>
      </c>
      <c r="B25" s="115" t="s">
        <v>168</v>
      </c>
      <c r="C25" s="115"/>
      <c r="D25" s="115">
        <v>2020</v>
      </c>
      <c r="E25" s="115">
        <v>2300</v>
      </c>
      <c r="G25" s="106"/>
      <c r="H25" s="106">
        <v>1</v>
      </c>
      <c r="K25" s="106">
        <v>1</v>
      </c>
      <c r="L25" s="115"/>
      <c r="M25" s="127"/>
      <c r="N25" s="115">
        <v>1</v>
      </c>
      <c r="O25" s="127"/>
      <c r="P25" s="140">
        <v>926.6</v>
      </c>
      <c r="Q25" s="154"/>
      <c r="R25" s="140">
        <f t="shared" si="0"/>
        <v>926.6</v>
      </c>
    </row>
    <row r="26" spans="1:18" x14ac:dyDescent="0.25">
      <c r="A26" s="114" t="s">
        <v>179</v>
      </c>
      <c r="B26" s="115" t="s">
        <v>145</v>
      </c>
      <c r="C26" s="115"/>
      <c r="D26" s="115">
        <v>910</v>
      </c>
      <c r="E26" s="115">
        <v>2300</v>
      </c>
      <c r="G26" s="106"/>
      <c r="H26" s="106">
        <v>1</v>
      </c>
      <c r="K26" s="106"/>
      <c r="L26" s="115"/>
      <c r="M26" s="127"/>
      <c r="N26" s="115">
        <v>1</v>
      </c>
      <c r="O26" s="127"/>
      <c r="P26" s="140">
        <v>338.14</v>
      </c>
      <c r="Q26" s="154"/>
      <c r="R26" s="140">
        <f t="shared" si="0"/>
        <v>338.14</v>
      </c>
    </row>
    <row r="27" spans="1:18" x14ac:dyDescent="0.25">
      <c r="A27" s="114" t="s">
        <v>182</v>
      </c>
      <c r="B27" s="115" t="s">
        <v>155</v>
      </c>
      <c r="C27" s="115"/>
      <c r="D27" s="115">
        <v>2020</v>
      </c>
      <c r="E27" s="115">
        <v>2300</v>
      </c>
      <c r="G27" s="106"/>
      <c r="H27" s="106">
        <v>1</v>
      </c>
      <c r="K27" s="106"/>
      <c r="L27" s="115"/>
      <c r="M27" s="127"/>
      <c r="N27" s="115">
        <v>1</v>
      </c>
      <c r="O27" s="127"/>
      <c r="P27" s="140">
        <v>1026.3800000000001</v>
      </c>
      <c r="Q27" s="154"/>
      <c r="R27" s="140">
        <f t="shared" si="0"/>
        <v>1026.3800000000001</v>
      </c>
    </row>
    <row r="28" spans="1:18" x14ac:dyDescent="0.25">
      <c r="A28" s="114" t="s">
        <v>184</v>
      </c>
      <c r="B28" s="115" t="s">
        <v>185</v>
      </c>
      <c r="C28" s="115"/>
      <c r="D28" s="115"/>
      <c r="E28" s="115"/>
      <c r="G28" s="106"/>
      <c r="K28" s="106"/>
      <c r="L28" s="115"/>
      <c r="M28" s="127"/>
      <c r="N28" s="115"/>
      <c r="O28" s="127"/>
      <c r="Q28" s="154"/>
    </row>
    <row r="29" spans="1:18" x14ac:dyDescent="0.25">
      <c r="A29" s="114" t="s">
        <v>186</v>
      </c>
      <c r="B29" s="115" t="s">
        <v>168</v>
      </c>
      <c r="C29" s="115"/>
      <c r="D29" s="115">
        <v>2020</v>
      </c>
      <c r="E29" s="115">
        <v>2300</v>
      </c>
      <c r="G29" s="106"/>
      <c r="H29" s="106">
        <v>1</v>
      </c>
      <c r="K29" s="106">
        <v>1</v>
      </c>
      <c r="L29" s="115"/>
      <c r="M29" s="127"/>
      <c r="N29" s="115">
        <v>1</v>
      </c>
      <c r="O29" s="127"/>
      <c r="P29" s="140">
        <v>926.6</v>
      </c>
      <c r="Q29" s="154"/>
      <c r="R29" s="140">
        <f t="shared" si="0"/>
        <v>926.6</v>
      </c>
    </row>
    <row r="30" spans="1:18" x14ac:dyDescent="0.25">
      <c r="A30" s="114" t="s">
        <v>188</v>
      </c>
      <c r="B30" s="115" t="s">
        <v>168</v>
      </c>
      <c r="C30" s="115"/>
      <c r="D30" s="115">
        <v>2020</v>
      </c>
      <c r="E30" s="115">
        <v>2300</v>
      </c>
      <c r="G30" s="106"/>
      <c r="H30" s="106">
        <v>1</v>
      </c>
      <c r="K30" s="106">
        <v>1</v>
      </c>
      <c r="L30" s="115"/>
      <c r="M30" s="127"/>
      <c r="N30" s="115">
        <v>1</v>
      </c>
      <c r="O30" s="127"/>
      <c r="P30" s="140">
        <v>926.6</v>
      </c>
      <c r="Q30" s="154"/>
      <c r="R30" s="140">
        <f t="shared" si="0"/>
        <v>926.6</v>
      </c>
    </row>
    <row r="31" spans="1:18" x14ac:dyDescent="0.25">
      <c r="A31" s="114" t="s">
        <v>190</v>
      </c>
      <c r="B31" s="115" t="s">
        <v>145</v>
      </c>
      <c r="C31" s="115"/>
      <c r="D31" s="115">
        <v>1060</v>
      </c>
      <c r="E31" s="115">
        <v>2300</v>
      </c>
      <c r="G31" s="106"/>
      <c r="H31" s="106">
        <v>1</v>
      </c>
      <c r="K31" s="106">
        <v>1</v>
      </c>
      <c r="L31" s="115"/>
      <c r="M31" s="127"/>
      <c r="N31" s="115">
        <v>1</v>
      </c>
      <c r="O31" s="127"/>
      <c r="P31" s="140">
        <v>443.96</v>
      </c>
      <c r="Q31" s="154"/>
      <c r="R31" s="140">
        <f t="shared" si="0"/>
        <v>443.96</v>
      </c>
    </row>
    <row r="32" spans="1:18" x14ac:dyDescent="0.25">
      <c r="A32" s="114" t="s">
        <v>192</v>
      </c>
      <c r="B32" s="115" t="s">
        <v>168</v>
      </c>
      <c r="C32" s="115"/>
      <c r="D32" s="115">
        <v>2020</v>
      </c>
      <c r="E32" s="115">
        <v>2300</v>
      </c>
      <c r="G32" s="106"/>
      <c r="H32" s="106">
        <v>1</v>
      </c>
      <c r="K32" s="106">
        <v>1</v>
      </c>
      <c r="L32" s="115"/>
      <c r="M32" s="127"/>
      <c r="N32" s="115">
        <v>1</v>
      </c>
      <c r="O32" s="127"/>
      <c r="P32" s="140">
        <v>926.6</v>
      </c>
      <c r="Q32" s="154"/>
      <c r="R32" s="140">
        <f t="shared" si="0"/>
        <v>926.6</v>
      </c>
    </row>
    <row r="33" spans="1:19" x14ac:dyDescent="0.25">
      <c r="A33" s="114" t="s">
        <v>194</v>
      </c>
      <c r="B33" s="115" t="s">
        <v>168</v>
      </c>
      <c r="C33" s="115"/>
      <c r="D33" s="115">
        <v>2020</v>
      </c>
      <c r="E33" s="115">
        <v>2300</v>
      </c>
      <c r="G33" s="106"/>
      <c r="H33" s="106">
        <v>1</v>
      </c>
      <c r="K33" s="106">
        <v>1</v>
      </c>
      <c r="L33" s="115"/>
      <c r="M33" s="127"/>
      <c r="N33" s="115">
        <v>1</v>
      </c>
      <c r="O33" s="127"/>
      <c r="P33" s="140">
        <v>926.6</v>
      </c>
      <c r="Q33" s="154"/>
      <c r="R33" s="140">
        <f t="shared" si="0"/>
        <v>926.6</v>
      </c>
    </row>
    <row r="34" spans="1:19" x14ac:dyDescent="0.25">
      <c r="A34" s="114" t="s">
        <v>196</v>
      </c>
      <c r="B34" s="115" t="s">
        <v>145</v>
      </c>
      <c r="C34" s="115"/>
      <c r="D34" s="115">
        <v>1060</v>
      </c>
      <c r="E34" s="115">
        <v>2300</v>
      </c>
      <c r="G34" s="106"/>
      <c r="H34" s="106">
        <v>1</v>
      </c>
      <c r="K34" s="106">
        <v>1</v>
      </c>
      <c r="L34" s="115"/>
      <c r="M34" s="127"/>
      <c r="N34" s="115">
        <v>1</v>
      </c>
      <c r="O34" s="127"/>
      <c r="P34" s="140">
        <v>443.96</v>
      </c>
      <c r="Q34" s="154"/>
      <c r="R34" s="140">
        <f t="shared" si="0"/>
        <v>443.96</v>
      </c>
    </row>
    <row r="35" spans="1:19" x14ac:dyDescent="0.25">
      <c r="A35" s="114" t="s">
        <v>198</v>
      </c>
      <c r="B35" s="115" t="s">
        <v>168</v>
      </c>
      <c r="C35" s="115"/>
      <c r="D35" s="115">
        <v>2020</v>
      </c>
      <c r="E35" s="115">
        <v>2300</v>
      </c>
      <c r="G35" s="106"/>
      <c r="H35" s="106">
        <v>1</v>
      </c>
      <c r="K35" s="106">
        <v>1</v>
      </c>
      <c r="L35" s="115"/>
      <c r="M35" s="127"/>
      <c r="N35" s="115">
        <v>1</v>
      </c>
      <c r="O35" s="127"/>
      <c r="P35" s="140">
        <v>926.6</v>
      </c>
      <c r="Q35" s="154"/>
      <c r="R35" s="140">
        <f t="shared" si="0"/>
        <v>926.6</v>
      </c>
    </row>
    <row r="36" spans="1:19" ht="12.6" customHeight="1" x14ac:dyDescent="0.25">
      <c r="A36" s="114" t="s">
        <v>200</v>
      </c>
      <c r="B36" s="115" t="s">
        <v>145</v>
      </c>
      <c r="C36" s="115"/>
      <c r="D36" s="115">
        <v>1010</v>
      </c>
      <c r="E36" s="115">
        <v>2300</v>
      </c>
      <c r="G36" s="106"/>
      <c r="H36" s="106">
        <v>1</v>
      </c>
      <c r="K36" s="106">
        <v>1</v>
      </c>
      <c r="L36" s="115"/>
      <c r="M36" s="127"/>
      <c r="N36" s="115">
        <v>1</v>
      </c>
      <c r="O36" s="127"/>
      <c r="P36" s="140">
        <v>676.6</v>
      </c>
      <c r="Q36" s="154"/>
      <c r="R36" s="140">
        <f t="shared" si="0"/>
        <v>676.6</v>
      </c>
    </row>
    <row r="37" spans="1:19" x14ac:dyDescent="0.25">
      <c r="A37" s="114" t="s">
        <v>202</v>
      </c>
      <c r="B37" s="115" t="s">
        <v>126</v>
      </c>
      <c r="C37" s="115"/>
      <c r="D37" s="115">
        <v>1010</v>
      </c>
      <c r="E37" s="115">
        <v>2300</v>
      </c>
      <c r="G37" s="106"/>
      <c r="H37" s="106">
        <v>1</v>
      </c>
      <c r="K37" s="106">
        <v>1</v>
      </c>
      <c r="L37" s="115"/>
      <c r="M37" s="127"/>
      <c r="N37" s="115">
        <v>1</v>
      </c>
      <c r="O37" s="127"/>
      <c r="P37" s="140">
        <v>860.53</v>
      </c>
      <c r="Q37" s="154"/>
      <c r="R37" s="140">
        <f t="shared" si="0"/>
        <v>860.53</v>
      </c>
    </row>
    <row r="38" spans="1:19" x14ac:dyDescent="0.25">
      <c r="A38" s="114" t="s">
        <v>204</v>
      </c>
      <c r="B38" s="115" t="s">
        <v>205</v>
      </c>
      <c r="C38" s="115"/>
      <c r="D38" s="115">
        <v>2020</v>
      </c>
      <c r="E38" s="115">
        <v>2300</v>
      </c>
      <c r="G38" s="106"/>
      <c r="H38" s="106">
        <v>1</v>
      </c>
      <c r="K38" s="106">
        <v>1</v>
      </c>
      <c r="L38" s="115"/>
      <c r="M38" s="127"/>
      <c r="N38" s="115">
        <v>1</v>
      </c>
      <c r="O38" s="127"/>
      <c r="P38" s="140">
        <v>2280.04</v>
      </c>
      <c r="Q38" s="154"/>
      <c r="R38" s="140">
        <f t="shared" si="0"/>
        <v>2280.04</v>
      </c>
    </row>
    <row r="39" spans="1:19" x14ac:dyDescent="0.25">
      <c r="A39" s="114" t="s">
        <v>207</v>
      </c>
      <c r="B39" s="115" t="s">
        <v>208</v>
      </c>
      <c r="C39" s="115"/>
      <c r="D39" s="115">
        <v>1060</v>
      </c>
      <c r="E39" s="115">
        <v>2300</v>
      </c>
      <c r="G39" s="106"/>
      <c r="H39" s="106">
        <v>1</v>
      </c>
      <c r="K39" s="106">
        <v>1</v>
      </c>
      <c r="L39" s="115"/>
      <c r="M39" s="127"/>
      <c r="N39" s="115">
        <v>1</v>
      </c>
      <c r="O39" s="127"/>
      <c r="P39" s="140">
        <v>607.12</v>
      </c>
      <c r="Q39" s="154"/>
      <c r="R39" s="140">
        <f t="shared" si="0"/>
        <v>607.12</v>
      </c>
    </row>
    <row r="40" spans="1:19" x14ac:dyDescent="0.25">
      <c r="A40" s="114" t="s">
        <v>210</v>
      </c>
      <c r="B40" s="115" t="s">
        <v>138</v>
      </c>
      <c r="C40" s="115"/>
      <c r="D40" s="115">
        <v>1010</v>
      </c>
      <c r="E40" s="115">
        <v>2300</v>
      </c>
      <c r="G40" s="106"/>
      <c r="H40" s="106">
        <v>1</v>
      </c>
      <c r="K40" s="106"/>
      <c r="L40" s="115"/>
      <c r="M40" s="127"/>
      <c r="N40" s="115">
        <v>1</v>
      </c>
      <c r="O40" s="127"/>
      <c r="P40" s="140">
        <v>526.86</v>
      </c>
      <c r="Q40" s="154"/>
      <c r="R40" s="140">
        <f t="shared" si="0"/>
        <v>526.86</v>
      </c>
    </row>
    <row r="41" spans="1:19" x14ac:dyDescent="0.25">
      <c r="A41" s="114" t="s">
        <v>212</v>
      </c>
      <c r="B41" s="115" t="s">
        <v>138</v>
      </c>
      <c r="C41" s="115"/>
      <c r="D41" s="115">
        <v>910</v>
      </c>
      <c r="E41" s="115">
        <v>2300</v>
      </c>
      <c r="G41" s="106"/>
      <c r="H41" s="106">
        <v>1</v>
      </c>
      <c r="K41" s="106">
        <v>1</v>
      </c>
      <c r="L41" s="115"/>
      <c r="M41" s="127"/>
      <c r="N41" s="115">
        <v>1</v>
      </c>
      <c r="O41" s="127"/>
      <c r="P41" s="140">
        <v>993.55</v>
      </c>
      <c r="Q41" s="154"/>
      <c r="R41" s="140">
        <f t="shared" si="0"/>
        <v>993.55</v>
      </c>
    </row>
    <row r="42" spans="1:19" x14ac:dyDescent="0.25">
      <c r="A42" s="114" t="s">
        <v>214</v>
      </c>
      <c r="B42" s="115" t="s">
        <v>138</v>
      </c>
      <c r="C42" s="115"/>
      <c r="D42" s="115">
        <v>1010</v>
      </c>
      <c r="E42" s="115">
        <v>2300</v>
      </c>
      <c r="G42" s="106"/>
      <c r="H42" s="106">
        <v>1</v>
      </c>
      <c r="K42" s="106">
        <v>1</v>
      </c>
      <c r="L42" s="115"/>
      <c r="M42" s="127"/>
      <c r="N42" s="115">
        <v>1</v>
      </c>
      <c r="O42" s="127"/>
      <c r="P42" s="140">
        <v>801.39</v>
      </c>
      <c r="Q42" s="154"/>
      <c r="R42" s="140">
        <f t="shared" si="0"/>
        <v>801.39</v>
      </c>
    </row>
    <row r="43" spans="1:19" x14ac:dyDescent="0.25">
      <c r="A43" s="114" t="s">
        <v>216</v>
      </c>
      <c r="B43" s="115" t="s">
        <v>138</v>
      </c>
      <c r="C43" s="115"/>
      <c r="D43" s="115">
        <v>910</v>
      </c>
      <c r="E43" s="115">
        <v>2300</v>
      </c>
      <c r="G43" s="106"/>
      <c r="H43" s="106">
        <v>1</v>
      </c>
      <c r="K43" s="106">
        <v>1</v>
      </c>
      <c r="L43" s="115"/>
      <c r="M43" s="127"/>
      <c r="N43" s="115">
        <v>1</v>
      </c>
      <c r="O43" s="127"/>
      <c r="P43" s="140">
        <v>993.55</v>
      </c>
      <c r="Q43" s="154"/>
      <c r="R43" s="140">
        <f t="shared" si="0"/>
        <v>993.55</v>
      </c>
    </row>
    <row r="44" spans="1:19" x14ac:dyDescent="0.25">
      <c r="A44" s="114" t="s">
        <v>218</v>
      </c>
      <c r="B44" s="115" t="s">
        <v>138</v>
      </c>
      <c r="C44" s="115"/>
      <c r="D44" s="115">
        <v>910</v>
      </c>
      <c r="E44" s="115">
        <v>2300</v>
      </c>
      <c r="G44" s="106"/>
      <c r="H44" s="106">
        <v>1</v>
      </c>
      <c r="K44" s="106"/>
      <c r="L44" s="115"/>
      <c r="M44" s="127"/>
      <c r="N44" s="115">
        <v>1</v>
      </c>
      <c r="O44" s="127"/>
      <c r="P44" s="140">
        <v>497.74</v>
      </c>
      <c r="Q44" s="154"/>
      <c r="R44" s="140">
        <f t="shared" si="0"/>
        <v>497.74</v>
      </c>
    </row>
    <row r="45" spans="1:19" x14ac:dyDescent="0.25">
      <c r="A45" s="114" t="s">
        <v>220</v>
      </c>
      <c r="B45" s="115" t="s">
        <v>126</v>
      </c>
      <c r="C45" s="115"/>
      <c r="D45" s="115">
        <v>820</v>
      </c>
      <c r="E45" s="115">
        <v>2300</v>
      </c>
      <c r="G45" s="106"/>
      <c r="H45" s="106">
        <v>1</v>
      </c>
      <c r="K45" s="106"/>
      <c r="L45" s="115"/>
      <c r="M45" s="127"/>
      <c r="N45" s="115">
        <v>1</v>
      </c>
      <c r="O45" s="127"/>
      <c r="P45" s="140">
        <v>455.57</v>
      </c>
      <c r="Q45" s="154"/>
      <c r="R45" s="140">
        <f t="shared" si="0"/>
        <v>455.57</v>
      </c>
    </row>
    <row r="46" spans="1:19" x14ac:dyDescent="0.25">
      <c r="A46" s="114" t="s">
        <v>223</v>
      </c>
      <c r="B46" s="115" t="s">
        <v>126</v>
      </c>
      <c r="C46" s="115"/>
      <c r="D46" s="115">
        <v>820</v>
      </c>
      <c r="E46" s="115">
        <v>2300</v>
      </c>
      <c r="G46" s="106"/>
      <c r="H46" s="106">
        <v>1</v>
      </c>
      <c r="K46" s="106"/>
      <c r="L46" s="115"/>
      <c r="M46" s="127"/>
      <c r="N46" s="115">
        <v>1</v>
      </c>
      <c r="O46" s="127"/>
      <c r="P46" s="140">
        <v>455.57</v>
      </c>
      <c r="Q46" s="154"/>
      <c r="R46" s="140">
        <f t="shared" si="0"/>
        <v>455.57</v>
      </c>
    </row>
    <row r="47" spans="1:19" x14ac:dyDescent="0.25">
      <c r="A47" s="114" t="s">
        <v>224</v>
      </c>
      <c r="B47" s="115" t="s">
        <v>225</v>
      </c>
      <c r="C47" s="115"/>
      <c r="D47" s="115">
        <v>710</v>
      </c>
      <c r="E47" s="115">
        <v>2400</v>
      </c>
      <c r="G47" s="106"/>
      <c r="H47" s="106">
        <v>1</v>
      </c>
      <c r="K47" s="106"/>
      <c r="L47" s="115"/>
      <c r="M47" s="127"/>
      <c r="N47" s="115">
        <v>1</v>
      </c>
      <c r="O47" s="127"/>
      <c r="Q47" s="154"/>
      <c r="R47" s="140">
        <f t="shared" si="0"/>
        <v>0</v>
      </c>
      <c r="S47" s="131" t="s">
        <v>751</v>
      </c>
    </row>
    <row r="48" spans="1:19" x14ac:dyDescent="0.25">
      <c r="A48" s="114" t="s">
        <v>229</v>
      </c>
      <c r="B48" s="115" t="s">
        <v>225</v>
      </c>
      <c r="C48" s="115"/>
      <c r="D48" s="115">
        <v>710</v>
      </c>
      <c r="E48" s="115">
        <v>2400</v>
      </c>
      <c r="G48" s="106"/>
      <c r="H48" s="106">
        <v>1</v>
      </c>
      <c r="K48" s="106"/>
      <c r="L48" s="115"/>
      <c r="M48" s="127"/>
      <c r="N48" s="115">
        <v>1</v>
      </c>
      <c r="O48" s="127"/>
      <c r="Q48" s="154"/>
      <c r="R48" s="140">
        <f t="shared" si="0"/>
        <v>0</v>
      </c>
      <c r="S48" s="131" t="s">
        <v>751</v>
      </c>
    </row>
    <row r="49" spans="1:19" x14ac:dyDescent="0.25">
      <c r="A49" s="114" t="s">
        <v>230</v>
      </c>
      <c r="B49" s="115" t="s">
        <v>225</v>
      </c>
      <c r="C49" s="115"/>
      <c r="D49" s="115">
        <v>710</v>
      </c>
      <c r="E49" s="115">
        <v>2400</v>
      </c>
      <c r="G49" s="106"/>
      <c r="H49" s="106">
        <v>1</v>
      </c>
      <c r="K49" s="106"/>
      <c r="L49" s="115"/>
      <c r="M49" s="127"/>
      <c r="N49" s="115">
        <v>1</v>
      </c>
      <c r="O49" s="127"/>
      <c r="Q49" s="154"/>
      <c r="R49" s="140">
        <f t="shared" si="0"/>
        <v>0</v>
      </c>
      <c r="S49" s="131" t="s">
        <v>751</v>
      </c>
    </row>
    <row r="50" spans="1:19" x14ac:dyDescent="0.25">
      <c r="A50" s="114" t="s">
        <v>231</v>
      </c>
      <c r="B50" s="115" t="s">
        <v>225</v>
      </c>
      <c r="C50" s="115"/>
      <c r="D50" s="115">
        <v>710</v>
      </c>
      <c r="E50" s="115">
        <v>2400</v>
      </c>
      <c r="G50" s="106"/>
      <c r="H50" s="106">
        <v>1</v>
      </c>
      <c r="K50" s="106"/>
      <c r="L50" s="115"/>
      <c r="M50" s="127"/>
      <c r="N50" s="115">
        <v>1</v>
      </c>
      <c r="O50" s="127"/>
      <c r="Q50" s="154"/>
      <c r="R50" s="140">
        <f t="shared" si="0"/>
        <v>0</v>
      </c>
      <c r="S50" s="131" t="s">
        <v>751</v>
      </c>
    </row>
    <row r="51" spans="1:19" x14ac:dyDescent="0.25">
      <c r="A51" s="114" t="s">
        <v>232</v>
      </c>
      <c r="B51" s="115" t="s">
        <v>225</v>
      </c>
      <c r="C51" s="115"/>
      <c r="D51" s="115">
        <v>710</v>
      </c>
      <c r="E51" s="115">
        <v>2400</v>
      </c>
      <c r="G51" s="106"/>
      <c r="H51" s="106">
        <v>1</v>
      </c>
      <c r="K51" s="106"/>
      <c r="L51" s="115"/>
      <c r="M51" s="127"/>
      <c r="N51" s="115">
        <v>1</v>
      </c>
      <c r="O51" s="127"/>
      <c r="Q51" s="154"/>
      <c r="R51" s="140">
        <f t="shared" si="0"/>
        <v>0</v>
      </c>
      <c r="S51" s="131" t="s">
        <v>751</v>
      </c>
    </row>
    <row r="52" spans="1:19" x14ac:dyDescent="0.25">
      <c r="A52" s="114" t="s">
        <v>233</v>
      </c>
      <c r="B52" s="115" t="s">
        <v>225</v>
      </c>
      <c r="C52" s="115"/>
      <c r="D52" s="115">
        <v>710</v>
      </c>
      <c r="E52" s="115">
        <v>2400</v>
      </c>
      <c r="G52" s="106"/>
      <c r="H52" s="106">
        <v>1</v>
      </c>
      <c r="K52" s="106"/>
      <c r="L52" s="115"/>
      <c r="M52" s="127"/>
      <c r="N52" s="115">
        <v>1</v>
      </c>
      <c r="O52" s="127"/>
      <c r="Q52" s="154"/>
      <c r="R52" s="140">
        <f t="shared" si="0"/>
        <v>0</v>
      </c>
      <c r="S52" s="131" t="s">
        <v>751</v>
      </c>
    </row>
    <row r="53" spans="1:19" x14ac:dyDescent="0.25">
      <c r="A53" s="114" t="s">
        <v>234</v>
      </c>
      <c r="B53" s="115" t="s">
        <v>225</v>
      </c>
      <c r="C53" s="115"/>
      <c r="D53" s="115">
        <v>710</v>
      </c>
      <c r="E53" s="115">
        <v>2400</v>
      </c>
      <c r="G53" s="106"/>
      <c r="H53" s="106">
        <v>1</v>
      </c>
      <c r="K53" s="106"/>
      <c r="L53" s="115"/>
      <c r="M53" s="127"/>
      <c r="N53" s="115">
        <v>1</v>
      </c>
      <c r="O53" s="127"/>
      <c r="Q53" s="154"/>
      <c r="R53" s="140">
        <f t="shared" si="0"/>
        <v>0</v>
      </c>
      <c r="S53" s="131" t="s">
        <v>751</v>
      </c>
    </row>
    <row r="54" spans="1:19" x14ac:dyDescent="0.25">
      <c r="A54" s="114" t="s">
        <v>235</v>
      </c>
      <c r="B54" s="115" t="s">
        <v>225</v>
      </c>
      <c r="C54" s="115"/>
      <c r="D54" s="115">
        <v>710</v>
      </c>
      <c r="E54" s="115">
        <v>2400</v>
      </c>
      <c r="G54" s="106"/>
      <c r="H54" s="106">
        <v>1</v>
      </c>
      <c r="K54" s="106"/>
      <c r="L54" s="115"/>
      <c r="M54" s="127"/>
      <c r="N54" s="115">
        <v>1</v>
      </c>
      <c r="O54" s="127"/>
      <c r="Q54" s="154"/>
      <c r="R54" s="140">
        <f t="shared" si="0"/>
        <v>0</v>
      </c>
      <c r="S54" s="131" t="s">
        <v>751</v>
      </c>
    </row>
    <row r="55" spans="1:19" x14ac:dyDescent="0.25">
      <c r="A55" s="114" t="s">
        <v>236</v>
      </c>
      <c r="B55" s="115" t="s">
        <v>225</v>
      </c>
      <c r="C55" s="115"/>
      <c r="D55" s="115">
        <v>710</v>
      </c>
      <c r="E55" s="115">
        <v>2400</v>
      </c>
      <c r="G55" s="106"/>
      <c r="H55" s="106">
        <v>1</v>
      </c>
      <c r="K55" s="106"/>
      <c r="L55" s="115"/>
      <c r="M55" s="127"/>
      <c r="N55" s="115">
        <v>1</v>
      </c>
      <c r="O55" s="127"/>
      <c r="Q55" s="154"/>
      <c r="R55" s="140">
        <f t="shared" si="0"/>
        <v>0</v>
      </c>
      <c r="S55" s="131" t="s">
        <v>751</v>
      </c>
    </row>
    <row r="56" spans="1:19" x14ac:dyDescent="0.25">
      <c r="A56" s="114" t="s">
        <v>237</v>
      </c>
      <c r="B56" s="115" t="s">
        <v>225</v>
      </c>
      <c r="C56" s="115"/>
      <c r="D56" s="115">
        <v>710</v>
      </c>
      <c r="E56" s="115">
        <v>2400</v>
      </c>
      <c r="G56" s="106"/>
      <c r="H56" s="106">
        <v>1</v>
      </c>
      <c r="K56" s="106"/>
      <c r="L56" s="115"/>
      <c r="M56" s="127"/>
      <c r="N56" s="115">
        <v>1</v>
      </c>
      <c r="O56" s="127"/>
      <c r="Q56" s="154"/>
      <c r="R56" s="140">
        <f t="shared" si="0"/>
        <v>0</v>
      </c>
      <c r="S56" s="131" t="s">
        <v>751</v>
      </c>
    </row>
    <row r="57" spans="1:19" x14ac:dyDescent="0.25">
      <c r="A57" s="114" t="s">
        <v>238</v>
      </c>
      <c r="B57" s="115" t="s">
        <v>225</v>
      </c>
      <c r="C57" s="115"/>
      <c r="D57" s="115">
        <v>710</v>
      </c>
      <c r="E57" s="115">
        <v>2400</v>
      </c>
      <c r="G57" s="106"/>
      <c r="H57" s="106">
        <v>1</v>
      </c>
      <c r="K57" s="106"/>
      <c r="L57" s="115"/>
      <c r="M57" s="127"/>
      <c r="N57" s="115">
        <v>1</v>
      </c>
      <c r="O57" s="127"/>
      <c r="Q57" s="154"/>
      <c r="R57" s="140">
        <f t="shared" si="0"/>
        <v>0</v>
      </c>
      <c r="S57" s="131" t="s">
        <v>751</v>
      </c>
    </row>
    <row r="58" spans="1:19" x14ac:dyDescent="0.25">
      <c r="A58" s="114" t="s">
        <v>239</v>
      </c>
      <c r="B58" s="115" t="s">
        <v>138</v>
      </c>
      <c r="C58" s="115"/>
      <c r="D58" s="115">
        <v>910</v>
      </c>
      <c r="E58" s="115">
        <v>2300</v>
      </c>
      <c r="G58" s="106"/>
      <c r="H58" s="106">
        <v>1</v>
      </c>
      <c r="K58" s="106"/>
      <c r="L58" s="115"/>
      <c r="M58" s="127"/>
      <c r="N58" s="115">
        <v>1</v>
      </c>
      <c r="O58" s="127"/>
      <c r="P58" s="140">
        <v>497.74</v>
      </c>
      <c r="Q58" s="154"/>
      <c r="R58" s="140">
        <f t="shared" si="0"/>
        <v>497.74</v>
      </c>
    </row>
    <row r="59" spans="1:19" x14ac:dyDescent="0.25">
      <c r="A59" s="114" t="s">
        <v>241</v>
      </c>
      <c r="B59" s="115" t="s">
        <v>242</v>
      </c>
      <c r="C59" s="115"/>
      <c r="D59" s="115">
        <v>950</v>
      </c>
      <c r="E59" s="115">
        <v>2300</v>
      </c>
      <c r="G59" s="106"/>
      <c r="H59" s="106">
        <v>1</v>
      </c>
      <c r="K59" s="106"/>
      <c r="L59" s="115"/>
      <c r="M59" s="127"/>
      <c r="N59" s="115">
        <v>1</v>
      </c>
      <c r="O59" s="127"/>
      <c r="P59" s="140">
        <v>551.67999999999995</v>
      </c>
      <c r="Q59" s="154"/>
      <c r="R59" s="140">
        <f t="shared" si="0"/>
        <v>551.67999999999995</v>
      </c>
    </row>
    <row r="60" spans="1:19" x14ac:dyDescent="0.25">
      <c r="A60" s="114" t="s">
        <v>244</v>
      </c>
      <c r="B60" s="115" t="s">
        <v>126</v>
      </c>
      <c r="C60" s="115"/>
      <c r="D60" s="115">
        <v>820</v>
      </c>
      <c r="E60" s="115">
        <v>2300</v>
      </c>
      <c r="G60" s="106"/>
      <c r="H60" s="106">
        <v>1</v>
      </c>
      <c r="K60" s="106"/>
      <c r="L60" s="115"/>
      <c r="M60" s="127"/>
      <c r="N60" s="115">
        <v>1</v>
      </c>
      <c r="O60" s="127"/>
      <c r="P60" s="140">
        <v>455.57</v>
      </c>
      <c r="Q60" s="154"/>
      <c r="R60" s="140">
        <f t="shared" si="0"/>
        <v>455.57</v>
      </c>
    </row>
    <row r="61" spans="1:19" x14ac:dyDescent="0.25">
      <c r="A61" s="114" t="s">
        <v>246</v>
      </c>
      <c r="B61" s="115" t="s">
        <v>126</v>
      </c>
      <c r="C61" s="115"/>
      <c r="D61" s="115">
        <v>820</v>
      </c>
      <c r="E61" s="115">
        <v>2300</v>
      </c>
      <c r="G61" s="106"/>
      <c r="H61" s="106">
        <v>1</v>
      </c>
      <c r="K61" s="106"/>
      <c r="L61" s="115"/>
      <c r="M61" s="127"/>
      <c r="N61" s="115">
        <v>1</v>
      </c>
      <c r="O61" s="127"/>
      <c r="P61" s="140">
        <v>455.57</v>
      </c>
      <c r="Q61" s="154"/>
      <c r="R61" s="140">
        <f t="shared" si="0"/>
        <v>455.57</v>
      </c>
    </row>
    <row r="62" spans="1:19" x14ac:dyDescent="0.25">
      <c r="A62" s="114" t="s">
        <v>247</v>
      </c>
      <c r="B62" s="115" t="s">
        <v>225</v>
      </c>
      <c r="C62" s="115"/>
      <c r="D62" s="115">
        <v>710</v>
      </c>
      <c r="E62" s="115">
        <v>2400</v>
      </c>
      <c r="G62" s="106"/>
      <c r="H62" s="106">
        <v>1</v>
      </c>
      <c r="K62" s="106"/>
      <c r="L62" s="115"/>
      <c r="M62" s="127"/>
      <c r="N62" s="115">
        <v>1</v>
      </c>
      <c r="O62" s="127"/>
      <c r="Q62" s="154"/>
      <c r="R62" s="140">
        <f t="shared" si="0"/>
        <v>0</v>
      </c>
      <c r="S62" s="131" t="s">
        <v>751</v>
      </c>
    </row>
    <row r="63" spans="1:19" x14ac:dyDescent="0.25">
      <c r="A63" s="114" t="s">
        <v>249</v>
      </c>
      <c r="B63" s="115" t="s">
        <v>225</v>
      </c>
      <c r="C63" s="115"/>
      <c r="D63" s="115">
        <v>710</v>
      </c>
      <c r="E63" s="115">
        <v>2400</v>
      </c>
      <c r="G63" s="106"/>
      <c r="H63" s="106">
        <v>1</v>
      </c>
      <c r="K63" s="106"/>
      <c r="L63" s="115"/>
      <c r="M63" s="127"/>
      <c r="N63" s="115">
        <v>1</v>
      </c>
      <c r="O63" s="127"/>
      <c r="Q63" s="154"/>
      <c r="R63" s="140">
        <f t="shared" si="0"/>
        <v>0</v>
      </c>
      <c r="S63" s="131" t="s">
        <v>751</v>
      </c>
    </row>
    <row r="64" spans="1:19" x14ac:dyDescent="0.25">
      <c r="A64" s="114" t="s">
        <v>250</v>
      </c>
      <c r="B64" s="115" t="s">
        <v>225</v>
      </c>
      <c r="C64" s="115"/>
      <c r="D64" s="115">
        <v>710</v>
      </c>
      <c r="E64" s="115">
        <v>2400</v>
      </c>
      <c r="G64" s="106"/>
      <c r="H64" s="106">
        <v>1</v>
      </c>
      <c r="K64" s="106"/>
      <c r="L64" s="115"/>
      <c r="M64" s="127"/>
      <c r="N64" s="115">
        <v>1</v>
      </c>
      <c r="O64" s="127"/>
      <c r="Q64" s="154"/>
      <c r="R64" s="140">
        <f t="shared" si="0"/>
        <v>0</v>
      </c>
      <c r="S64" s="131" t="s">
        <v>751</v>
      </c>
    </row>
    <row r="65" spans="1:19" x14ac:dyDescent="0.25">
      <c r="A65" s="114" t="s">
        <v>251</v>
      </c>
      <c r="B65" s="115" t="s">
        <v>225</v>
      </c>
      <c r="C65" s="115"/>
      <c r="D65" s="115">
        <v>710</v>
      </c>
      <c r="E65" s="115">
        <v>2400</v>
      </c>
      <c r="G65" s="106"/>
      <c r="H65" s="106">
        <v>1</v>
      </c>
      <c r="K65" s="106"/>
      <c r="L65" s="115"/>
      <c r="M65" s="127"/>
      <c r="N65" s="115">
        <v>1</v>
      </c>
      <c r="O65" s="127"/>
      <c r="Q65" s="154"/>
      <c r="R65" s="140">
        <f t="shared" si="0"/>
        <v>0</v>
      </c>
      <c r="S65" s="131" t="s">
        <v>751</v>
      </c>
    </row>
    <row r="66" spans="1:19" x14ac:dyDescent="0.25">
      <c r="A66" s="114" t="s">
        <v>252</v>
      </c>
      <c r="B66" s="115" t="s">
        <v>225</v>
      </c>
      <c r="C66" s="115"/>
      <c r="D66" s="115">
        <v>710</v>
      </c>
      <c r="E66" s="115">
        <v>2400</v>
      </c>
      <c r="G66" s="106"/>
      <c r="H66" s="106">
        <v>1</v>
      </c>
      <c r="K66" s="106"/>
      <c r="L66" s="115"/>
      <c r="M66" s="127"/>
      <c r="N66" s="115">
        <v>1</v>
      </c>
      <c r="O66" s="127"/>
      <c r="Q66" s="154"/>
      <c r="R66" s="140">
        <f t="shared" si="0"/>
        <v>0</v>
      </c>
      <c r="S66" s="131" t="s">
        <v>751</v>
      </c>
    </row>
    <row r="67" spans="1:19" x14ac:dyDescent="0.25">
      <c r="A67" s="114" t="s">
        <v>253</v>
      </c>
      <c r="B67" s="115" t="s">
        <v>185</v>
      </c>
      <c r="C67" s="115"/>
      <c r="D67" s="115"/>
      <c r="E67" s="115"/>
      <c r="G67" s="106"/>
      <c r="K67" s="106"/>
      <c r="L67" s="115"/>
      <c r="M67" s="127"/>
      <c r="N67" s="115"/>
      <c r="O67" s="127"/>
      <c r="Q67" s="154"/>
    </row>
    <row r="68" spans="1:19" x14ac:dyDescent="0.25">
      <c r="A68" s="114" t="s">
        <v>254</v>
      </c>
      <c r="B68" s="115" t="s">
        <v>225</v>
      </c>
      <c r="C68" s="115"/>
      <c r="D68" s="115">
        <v>710</v>
      </c>
      <c r="E68" s="115">
        <v>2400</v>
      </c>
      <c r="G68" s="106"/>
      <c r="H68" s="106">
        <v>1</v>
      </c>
      <c r="K68" s="106"/>
      <c r="L68" s="115"/>
      <c r="M68" s="127"/>
      <c r="N68" s="115">
        <v>1</v>
      </c>
      <c r="O68" s="127"/>
      <c r="Q68" s="154"/>
      <c r="R68" s="140">
        <f t="shared" si="0"/>
        <v>0</v>
      </c>
      <c r="S68" s="131" t="s">
        <v>751</v>
      </c>
    </row>
    <row r="69" spans="1:19" x14ac:dyDescent="0.25">
      <c r="A69" s="114" t="s">
        <v>255</v>
      </c>
      <c r="B69" s="115" t="s">
        <v>225</v>
      </c>
      <c r="C69" s="115"/>
      <c r="D69" s="115">
        <v>710</v>
      </c>
      <c r="E69" s="115">
        <v>2400</v>
      </c>
      <c r="G69" s="106"/>
      <c r="H69" s="106">
        <v>1</v>
      </c>
      <c r="K69" s="106"/>
      <c r="L69" s="115"/>
      <c r="M69" s="127"/>
      <c r="N69" s="115">
        <v>1</v>
      </c>
      <c r="O69" s="127"/>
      <c r="Q69" s="154"/>
      <c r="R69" s="140">
        <f t="shared" si="0"/>
        <v>0</v>
      </c>
      <c r="S69" s="131" t="s">
        <v>751</v>
      </c>
    </row>
    <row r="70" spans="1:19" x14ac:dyDescent="0.25">
      <c r="A70" s="114" t="s">
        <v>256</v>
      </c>
      <c r="B70" s="115" t="s">
        <v>225</v>
      </c>
      <c r="C70" s="115"/>
      <c r="D70" s="115">
        <v>710</v>
      </c>
      <c r="E70" s="115">
        <v>2400</v>
      </c>
      <c r="G70" s="106"/>
      <c r="H70" s="106">
        <v>1</v>
      </c>
      <c r="K70" s="106"/>
      <c r="L70" s="115"/>
      <c r="M70" s="127"/>
      <c r="N70" s="115">
        <v>1</v>
      </c>
      <c r="O70" s="127"/>
      <c r="Q70" s="154"/>
      <c r="R70" s="140">
        <f t="shared" si="0"/>
        <v>0</v>
      </c>
      <c r="S70" s="131" t="s">
        <v>751</v>
      </c>
    </row>
    <row r="71" spans="1:19" x14ac:dyDescent="0.25">
      <c r="A71" s="114" t="s">
        <v>257</v>
      </c>
      <c r="B71" s="115" t="s">
        <v>225</v>
      </c>
      <c r="C71" s="115"/>
      <c r="D71" s="115">
        <v>710</v>
      </c>
      <c r="E71" s="115">
        <v>2400</v>
      </c>
      <c r="G71" s="106"/>
      <c r="H71" s="106">
        <v>1</v>
      </c>
      <c r="K71" s="106"/>
      <c r="L71" s="115"/>
      <c r="M71" s="127"/>
      <c r="N71" s="115">
        <v>1</v>
      </c>
      <c r="O71" s="127"/>
      <c r="Q71" s="154"/>
      <c r="R71" s="140">
        <f t="shared" si="0"/>
        <v>0</v>
      </c>
      <c r="S71" s="131" t="s">
        <v>751</v>
      </c>
    </row>
    <row r="72" spans="1:19" x14ac:dyDescent="0.25">
      <c r="A72" s="114" t="s">
        <v>258</v>
      </c>
      <c r="B72" s="115" t="s">
        <v>225</v>
      </c>
      <c r="C72" s="115"/>
      <c r="D72" s="115">
        <v>710</v>
      </c>
      <c r="E72" s="115">
        <v>2400</v>
      </c>
      <c r="G72" s="106"/>
      <c r="H72" s="106">
        <v>1</v>
      </c>
      <c r="K72" s="106"/>
      <c r="L72" s="115"/>
      <c r="M72" s="127"/>
      <c r="N72" s="115">
        <v>1</v>
      </c>
      <c r="O72" s="127"/>
      <c r="Q72" s="154"/>
      <c r="R72" s="140">
        <f t="shared" si="0"/>
        <v>0</v>
      </c>
      <c r="S72" s="131" t="s">
        <v>751</v>
      </c>
    </row>
    <row r="73" spans="1:19" x14ac:dyDescent="0.25">
      <c r="A73" s="114" t="s">
        <v>259</v>
      </c>
      <c r="B73" s="115" t="s">
        <v>225</v>
      </c>
      <c r="C73" s="115"/>
      <c r="D73" s="115">
        <v>710</v>
      </c>
      <c r="E73" s="115">
        <v>2400</v>
      </c>
      <c r="G73" s="106"/>
      <c r="H73" s="106">
        <v>1</v>
      </c>
      <c r="K73" s="106"/>
      <c r="L73" s="115"/>
      <c r="M73" s="127"/>
      <c r="N73" s="115">
        <v>1</v>
      </c>
      <c r="O73" s="127"/>
      <c r="Q73" s="154"/>
      <c r="R73" s="140">
        <f t="shared" si="0"/>
        <v>0</v>
      </c>
      <c r="S73" s="131" t="s">
        <v>751</v>
      </c>
    </row>
    <row r="74" spans="1:19" x14ac:dyDescent="0.25">
      <c r="A74" s="114" t="s">
        <v>260</v>
      </c>
      <c r="B74" s="115" t="s">
        <v>225</v>
      </c>
      <c r="C74" s="115"/>
      <c r="D74" s="115">
        <v>710</v>
      </c>
      <c r="E74" s="115">
        <v>2400</v>
      </c>
      <c r="G74" s="106"/>
      <c r="H74" s="106">
        <v>1</v>
      </c>
      <c r="K74" s="106"/>
      <c r="L74" s="115"/>
      <c r="M74" s="127"/>
      <c r="N74" s="115">
        <v>1</v>
      </c>
      <c r="O74" s="127"/>
      <c r="Q74" s="154"/>
      <c r="R74" s="140">
        <f t="shared" ref="R74:R128" si="1">P74+Q74</f>
        <v>0</v>
      </c>
      <c r="S74" s="131" t="s">
        <v>751</v>
      </c>
    </row>
    <row r="75" spans="1:19" x14ac:dyDescent="0.25">
      <c r="A75" s="114" t="s">
        <v>261</v>
      </c>
      <c r="B75" s="115" t="s">
        <v>205</v>
      </c>
      <c r="C75" s="115"/>
      <c r="D75" s="115">
        <v>1860</v>
      </c>
      <c r="E75" s="115">
        <v>2300</v>
      </c>
      <c r="G75" s="106"/>
      <c r="H75" s="106">
        <v>1</v>
      </c>
      <c r="K75" s="106">
        <v>1</v>
      </c>
      <c r="L75" s="115"/>
      <c r="M75" s="127"/>
      <c r="N75" s="115">
        <v>1</v>
      </c>
      <c r="O75" s="127"/>
      <c r="P75" s="140">
        <v>2153.3000000000002</v>
      </c>
      <c r="Q75" s="154"/>
      <c r="R75" s="140">
        <f t="shared" si="1"/>
        <v>2153.3000000000002</v>
      </c>
    </row>
    <row r="76" spans="1:19" x14ac:dyDescent="0.25">
      <c r="A76" s="114" t="s">
        <v>264</v>
      </c>
      <c r="B76" s="115" t="s">
        <v>205</v>
      </c>
      <c r="C76" s="115"/>
      <c r="D76" s="115">
        <v>2020</v>
      </c>
      <c r="E76" s="115">
        <v>2300</v>
      </c>
      <c r="G76" s="106"/>
      <c r="H76" s="106">
        <v>1</v>
      </c>
      <c r="K76" s="106">
        <v>1</v>
      </c>
      <c r="L76" s="115"/>
      <c r="M76" s="127"/>
      <c r="N76" s="115">
        <v>1</v>
      </c>
      <c r="O76" s="127"/>
      <c r="P76" s="140">
        <v>2280.04</v>
      </c>
      <c r="Q76" s="154"/>
      <c r="R76" s="140">
        <f t="shared" si="1"/>
        <v>2280.04</v>
      </c>
    </row>
    <row r="77" spans="1:19" x14ac:dyDescent="0.25">
      <c r="A77" s="114" t="s">
        <v>266</v>
      </c>
      <c r="B77" s="115" t="s">
        <v>126</v>
      </c>
      <c r="C77" s="115"/>
      <c r="D77" s="115">
        <v>1060</v>
      </c>
      <c r="E77" s="115">
        <v>2300</v>
      </c>
      <c r="G77" s="106"/>
      <c r="H77" s="106">
        <v>1</v>
      </c>
      <c r="K77" s="106">
        <v>1</v>
      </c>
      <c r="L77" s="115"/>
      <c r="M77" s="127"/>
      <c r="N77" s="115">
        <v>1</v>
      </c>
      <c r="O77" s="127"/>
      <c r="P77" s="140">
        <v>607.12</v>
      </c>
      <c r="Q77" s="154"/>
      <c r="R77" s="140">
        <f t="shared" si="1"/>
        <v>607.12</v>
      </c>
    </row>
    <row r="78" spans="1:19" x14ac:dyDescent="0.25">
      <c r="A78" s="114" t="s">
        <v>268</v>
      </c>
      <c r="B78" s="115" t="s">
        <v>138</v>
      </c>
      <c r="C78" s="115"/>
      <c r="D78" s="115">
        <v>1010</v>
      </c>
      <c r="E78" s="115">
        <v>2300</v>
      </c>
      <c r="G78" s="106"/>
      <c r="H78" s="106">
        <v>1</v>
      </c>
      <c r="K78" s="106"/>
      <c r="L78" s="115"/>
      <c r="M78" s="127"/>
      <c r="N78" s="115">
        <v>1</v>
      </c>
      <c r="O78" s="127"/>
      <c r="P78" s="140">
        <v>703.53</v>
      </c>
      <c r="Q78" s="154"/>
      <c r="R78" s="140">
        <f t="shared" si="1"/>
        <v>703.53</v>
      </c>
    </row>
    <row r="79" spans="1:19" x14ac:dyDescent="0.25">
      <c r="A79" s="114" t="s">
        <v>270</v>
      </c>
      <c r="B79" s="115" t="s">
        <v>749</v>
      </c>
      <c r="C79" s="115"/>
      <c r="D79" s="115"/>
      <c r="E79" s="115"/>
      <c r="G79" s="106"/>
      <c r="K79" s="106"/>
      <c r="L79" s="115"/>
      <c r="M79" s="127"/>
      <c r="N79" s="115"/>
      <c r="O79" s="127"/>
      <c r="Q79" s="154"/>
      <c r="S79" s="131" t="s">
        <v>750</v>
      </c>
    </row>
    <row r="80" spans="1:19" x14ac:dyDescent="0.25">
      <c r="A80" s="114" t="s">
        <v>274</v>
      </c>
      <c r="B80" s="115" t="s">
        <v>749</v>
      </c>
      <c r="C80" s="115"/>
      <c r="D80" s="115"/>
      <c r="E80" s="115"/>
      <c r="G80" s="106"/>
      <c r="K80" s="106"/>
      <c r="L80" s="115"/>
      <c r="M80" s="127"/>
      <c r="N80" s="115"/>
      <c r="O80" s="127"/>
      <c r="Q80" s="154"/>
      <c r="S80" s="131" t="s">
        <v>750</v>
      </c>
    </row>
    <row r="81" spans="1:19" x14ac:dyDescent="0.25">
      <c r="A81" s="114" t="s">
        <v>275</v>
      </c>
      <c r="B81" s="115" t="s">
        <v>126</v>
      </c>
      <c r="C81" s="115"/>
      <c r="D81" s="115">
        <v>970</v>
      </c>
      <c r="E81" s="115">
        <v>2300</v>
      </c>
      <c r="G81" s="106"/>
      <c r="H81" s="106">
        <v>1</v>
      </c>
      <c r="K81" s="106"/>
      <c r="L81" s="115"/>
      <c r="M81" s="127"/>
      <c r="N81" s="115">
        <v>1</v>
      </c>
      <c r="O81" s="127"/>
      <c r="P81" s="140">
        <v>499.25</v>
      </c>
      <c r="Q81" s="154"/>
      <c r="R81" s="140">
        <f t="shared" si="1"/>
        <v>499.25</v>
      </c>
    </row>
    <row r="82" spans="1:19" x14ac:dyDescent="0.25">
      <c r="A82" s="114" t="s">
        <v>278</v>
      </c>
      <c r="B82" s="115" t="s">
        <v>279</v>
      </c>
      <c r="C82" s="115"/>
      <c r="D82" s="115">
        <v>628</v>
      </c>
      <c r="E82" s="115">
        <v>1123</v>
      </c>
      <c r="G82" s="106"/>
      <c r="H82" s="106">
        <v>1</v>
      </c>
      <c r="K82" s="106"/>
      <c r="L82" s="115"/>
      <c r="M82" s="127"/>
      <c r="N82" s="115">
        <v>1</v>
      </c>
      <c r="O82" s="127"/>
      <c r="P82" s="140">
        <v>222.07</v>
      </c>
      <c r="Q82" s="154"/>
      <c r="R82" s="140">
        <f t="shared" si="1"/>
        <v>222.07</v>
      </c>
    </row>
    <row r="83" spans="1:19" x14ac:dyDescent="0.25">
      <c r="A83" s="114" t="s">
        <v>283</v>
      </c>
      <c r="B83" s="115" t="s">
        <v>284</v>
      </c>
      <c r="C83" s="115"/>
      <c r="D83" s="115"/>
      <c r="E83" s="115"/>
      <c r="G83" s="106"/>
      <c r="K83" s="106"/>
      <c r="L83" s="115"/>
      <c r="M83" s="127"/>
      <c r="N83" s="115"/>
      <c r="O83" s="127"/>
      <c r="Q83" s="154"/>
      <c r="S83" s="131" t="s">
        <v>750</v>
      </c>
    </row>
    <row r="84" spans="1:19" x14ac:dyDescent="0.25">
      <c r="A84" s="114" t="s">
        <v>289</v>
      </c>
      <c r="B84" s="115" t="s">
        <v>284</v>
      </c>
      <c r="C84" s="115"/>
      <c r="D84" s="115"/>
      <c r="E84" s="115"/>
      <c r="G84" s="106"/>
      <c r="K84" s="106"/>
      <c r="L84" s="115"/>
      <c r="M84" s="127"/>
      <c r="N84" s="115"/>
      <c r="O84" s="127"/>
      <c r="Q84" s="154"/>
      <c r="S84" s="131" t="s">
        <v>750</v>
      </c>
    </row>
    <row r="85" spans="1:19" x14ac:dyDescent="0.25">
      <c r="A85" s="114" t="s">
        <v>292</v>
      </c>
      <c r="B85" s="115" t="s">
        <v>293</v>
      </c>
      <c r="C85" s="115"/>
      <c r="D85" s="115"/>
      <c r="E85" s="115"/>
      <c r="G85" s="106"/>
      <c r="K85" s="106"/>
      <c r="L85" s="115"/>
      <c r="M85" s="127"/>
      <c r="N85" s="115"/>
      <c r="O85" s="127"/>
      <c r="Q85" s="154"/>
      <c r="S85" s="131" t="s">
        <v>750</v>
      </c>
    </row>
    <row r="86" spans="1:19" x14ac:dyDescent="0.25">
      <c r="A86" s="114" t="s">
        <v>300</v>
      </c>
      <c r="B86" s="115" t="s">
        <v>138</v>
      </c>
      <c r="C86" s="115"/>
      <c r="D86" s="244">
        <v>1233</v>
      </c>
      <c r="E86" s="244">
        <v>2300</v>
      </c>
      <c r="G86" s="106"/>
      <c r="H86" s="106">
        <v>1</v>
      </c>
      <c r="K86" s="106">
        <v>1</v>
      </c>
      <c r="L86" s="115"/>
      <c r="M86" s="127"/>
      <c r="N86" s="115">
        <v>1</v>
      </c>
      <c r="O86" s="127"/>
      <c r="P86" s="140">
        <v>1046.4100000000001</v>
      </c>
      <c r="Q86" s="154"/>
      <c r="R86" s="140">
        <f t="shared" si="1"/>
        <v>1046.4100000000001</v>
      </c>
    </row>
    <row r="87" spans="1:19" x14ac:dyDescent="0.25">
      <c r="A87" s="114" t="s">
        <v>307</v>
      </c>
      <c r="B87" s="115" t="s">
        <v>138</v>
      </c>
      <c r="C87" s="115"/>
      <c r="D87" s="244">
        <v>910</v>
      </c>
      <c r="E87" s="244">
        <v>2300</v>
      </c>
      <c r="G87" s="106"/>
      <c r="H87" s="106">
        <v>1</v>
      </c>
      <c r="J87" s="106">
        <v>1</v>
      </c>
      <c r="K87" s="106"/>
      <c r="L87" s="115"/>
      <c r="M87" s="127"/>
      <c r="N87" s="115">
        <v>1</v>
      </c>
      <c r="O87" s="127"/>
      <c r="P87" s="140">
        <v>444.39</v>
      </c>
      <c r="Q87" s="154"/>
      <c r="R87" s="140">
        <f t="shared" si="1"/>
        <v>444.39</v>
      </c>
    </row>
    <row r="88" spans="1:19" x14ac:dyDescent="0.25">
      <c r="A88" s="114" t="s">
        <v>309</v>
      </c>
      <c r="B88" s="115" t="s">
        <v>138</v>
      </c>
      <c r="C88" s="115"/>
      <c r="D88" s="115">
        <v>1233</v>
      </c>
      <c r="E88" s="115">
        <v>2300</v>
      </c>
      <c r="G88" s="106"/>
      <c r="H88" s="106">
        <v>1</v>
      </c>
      <c r="K88" s="106"/>
      <c r="L88" s="115"/>
      <c r="M88" s="127"/>
      <c r="N88" s="115">
        <v>1</v>
      </c>
      <c r="O88" s="127"/>
      <c r="P88" s="140">
        <v>815.19</v>
      </c>
      <c r="Q88" s="154"/>
      <c r="R88" s="140">
        <f t="shared" si="1"/>
        <v>815.19</v>
      </c>
    </row>
    <row r="89" spans="1:19" x14ac:dyDescent="0.25">
      <c r="A89" s="114" t="s">
        <v>311</v>
      </c>
      <c r="B89" s="115" t="s">
        <v>312</v>
      </c>
      <c r="C89" s="115"/>
      <c r="D89" s="115">
        <v>1110</v>
      </c>
      <c r="E89" s="115">
        <v>2000</v>
      </c>
      <c r="G89" s="106"/>
      <c r="H89" s="106">
        <v>1</v>
      </c>
      <c r="J89" s="106">
        <v>1</v>
      </c>
      <c r="K89" s="106"/>
      <c r="L89" s="115"/>
      <c r="M89" s="127"/>
      <c r="N89" s="115">
        <v>1</v>
      </c>
      <c r="O89" s="127"/>
      <c r="P89" s="140">
        <v>584.5</v>
      </c>
      <c r="Q89" s="154">
        <f>2160/81</f>
        <v>26.67</v>
      </c>
      <c r="R89" s="140">
        <f t="shared" si="1"/>
        <v>611.16999999999996</v>
      </c>
    </row>
    <row r="90" spans="1:19" x14ac:dyDescent="0.25">
      <c r="A90" s="114" t="s">
        <v>317</v>
      </c>
      <c r="B90" s="115" t="s">
        <v>312</v>
      </c>
      <c r="C90" s="115"/>
      <c r="D90" s="115">
        <v>1110</v>
      </c>
      <c r="E90" s="115">
        <v>2000</v>
      </c>
      <c r="G90" s="106"/>
      <c r="H90" s="106">
        <v>1</v>
      </c>
      <c r="J90" s="106">
        <v>1</v>
      </c>
      <c r="K90" s="106"/>
      <c r="L90" s="115"/>
      <c r="M90" s="127"/>
      <c r="N90" s="115">
        <v>1</v>
      </c>
      <c r="O90" s="127"/>
      <c r="P90" s="140">
        <v>584.5</v>
      </c>
      <c r="Q90" s="154">
        <f t="shared" ref="Q90:Q91" si="2">2160/81</f>
        <v>26.67</v>
      </c>
      <c r="R90" s="140">
        <f t="shared" si="1"/>
        <v>611.16999999999996</v>
      </c>
    </row>
    <row r="91" spans="1:19" x14ac:dyDescent="0.25">
      <c r="A91" s="114" t="s">
        <v>318</v>
      </c>
      <c r="B91" s="115" t="s">
        <v>312</v>
      </c>
      <c r="C91" s="115"/>
      <c r="D91" s="115">
        <v>1110</v>
      </c>
      <c r="E91" s="115">
        <v>2000</v>
      </c>
      <c r="G91" s="106"/>
      <c r="H91" s="106">
        <v>1</v>
      </c>
      <c r="J91" s="106">
        <v>1</v>
      </c>
      <c r="K91" s="106"/>
      <c r="L91" s="115"/>
      <c r="M91" s="127"/>
      <c r="N91" s="115">
        <v>1</v>
      </c>
      <c r="O91" s="127"/>
      <c r="P91" s="140">
        <v>584.5</v>
      </c>
      <c r="Q91" s="154">
        <f t="shared" si="2"/>
        <v>26.67</v>
      </c>
      <c r="R91" s="140">
        <f t="shared" si="1"/>
        <v>611.16999999999996</v>
      </c>
    </row>
    <row r="92" spans="1:19" x14ac:dyDescent="0.25">
      <c r="A92" s="114" t="s">
        <v>319</v>
      </c>
      <c r="B92" s="115" t="s">
        <v>208</v>
      </c>
      <c r="C92" s="115"/>
      <c r="D92" s="115">
        <v>1110</v>
      </c>
      <c r="E92" s="115">
        <v>2300</v>
      </c>
      <c r="G92" s="106"/>
      <c r="H92" s="106">
        <v>1</v>
      </c>
      <c r="K92" s="106"/>
      <c r="L92" s="115"/>
      <c r="M92" s="127"/>
      <c r="N92" s="115">
        <v>1</v>
      </c>
      <c r="O92" s="127"/>
      <c r="P92" s="140">
        <v>540.04</v>
      </c>
      <c r="Q92" s="154"/>
      <c r="R92" s="140">
        <f t="shared" si="1"/>
        <v>540.04</v>
      </c>
    </row>
    <row r="93" spans="1:19" x14ac:dyDescent="0.25">
      <c r="A93" s="114" t="s">
        <v>322</v>
      </c>
      <c r="B93" s="115" t="s">
        <v>138</v>
      </c>
      <c r="C93" s="115"/>
      <c r="D93" s="115">
        <v>1010</v>
      </c>
      <c r="E93" s="115">
        <v>2300</v>
      </c>
      <c r="G93" s="106"/>
      <c r="H93" s="106">
        <v>1</v>
      </c>
      <c r="K93" s="106"/>
      <c r="L93" s="115"/>
      <c r="M93" s="127"/>
      <c r="N93" s="115">
        <v>1</v>
      </c>
      <c r="O93" s="127"/>
      <c r="P93" s="140">
        <v>526.86</v>
      </c>
      <c r="Q93" s="154"/>
      <c r="R93" s="140">
        <f t="shared" si="1"/>
        <v>526.86</v>
      </c>
    </row>
    <row r="94" spans="1:19" x14ac:dyDescent="0.25">
      <c r="A94" s="114" t="s">
        <v>324</v>
      </c>
      <c r="B94" s="115" t="s">
        <v>138</v>
      </c>
      <c r="C94" s="115"/>
      <c r="D94" s="115">
        <v>1010</v>
      </c>
      <c r="E94" s="115">
        <v>2300</v>
      </c>
      <c r="G94" s="106"/>
      <c r="H94" s="106">
        <v>1</v>
      </c>
      <c r="K94" s="106"/>
      <c r="L94" s="115"/>
      <c r="M94" s="127"/>
      <c r="N94" s="115">
        <v>1</v>
      </c>
      <c r="O94" s="127"/>
      <c r="P94" s="140">
        <v>526.86</v>
      </c>
      <c r="Q94" s="154"/>
      <c r="R94" s="140">
        <f t="shared" si="1"/>
        <v>526.86</v>
      </c>
    </row>
    <row r="95" spans="1:19" x14ac:dyDescent="0.25">
      <c r="A95" s="114" t="s">
        <v>325</v>
      </c>
      <c r="B95" s="115" t="s">
        <v>312</v>
      </c>
      <c r="C95" s="115"/>
      <c r="D95" s="115">
        <v>1110</v>
      </c>
      <c r="E95" s="115">
        <v>2000</v>
      </c>
      <c r="G95" s="106"/>
      <c r="H95" s="106">
        <v>1</v>
      </c>
      <c r="J95" s="106">
        <v>1</v>
      </c>
      <c r="K95" s="106"/>
      <c r="L95" s="115"/>
      <c r="M95" s="127"/>
      <c r="N95" s="115">
        <v>1</v>
      </c>
      <c r="O95" s="127"/>
      <c r="P95" s="140">
        <v>584.5</v>
      </c>
      <c r="Q95" s="154">
        <f t="shared" ref="Q95:Q96" si="3">2160/81</f>
        <v>26.67</v>
      </c>
      <c r="R95" s="140">
        <f t="shared" si="1"/>
        <v>611.16999999999996</v>
      </c>
    </row>
    <row r="96" spans="1:19" x14ac:dyDescent="0.25">
      <c r="A96" s="114" t="s">
        <v>327</v>
      </c>
      <c r="B96" s="115" t="s">
        <v>312</v>
      </c>
      <c r="C96" s="115"/>
      <c r="D96" s="115">
        <v>1000</v>
      </c>
      <c r="E96" s="115">
        <v>2000</v>
      </c>
      <c r="G96" s="106"/>
      <c r="H96" s="106">
        <v>1</v>
      </c>
      <c r="K96" s="106"/>
      <c r="L96" s="115"/>
      <c r="M96" s="127"/>
      <c r="N96" s="115">
        <v>1</v>
      </c>
      <c r="O96" s="127"/>
      <c r="P96" s="140">
        <v>641.34</v>
      </c>
      <c r="Q96" s="154">
        <f t="shared" si="3"/>
        <v>26.67</v>
      </c>
      <c r="R96" s="140">
        <f t="shared" si="1"/>
        <v>668.01</v>
      </c>
    </row>
    <row r="97" spans="1:18" x14ac:dyDescent="0.25">
      <c r="A97" s="114" t="s">
        <v>329</v>
      </c>
      <c r="B97" s="115" t="s">
        <v>138</v>
      </c>
      <c r="C97" s="115"/>
      <c r="D97" s="115">
        <v>1110</v>
      </c>
      <c r="E97" s="115">
        <v>2300</v>
      </c>
      <c r="G97" s="106"/>
      <c r="H97" s="106">
        <v>1</v>
      </c>
      <c r="J97" s="106">
        <v>1</v>
      </c>
      <c r="K97" s="106"/>
      <c r="L97" s="115"/>
      <c r="M97" s="127"/>
      <c r="N97" s="115">
        <v>1</v>
      </c>
      <c r="O97" s="127"/>
      <c r="P97" s="140">
        <v>769.56</v>
      </c>
      <c r="Q97" s="154"/>
      <c r="R97" s="140">
        <f t="shared" si="1"/>
        <v>769.56</v>
      </c>
    </row>
    <row r="98" spans="1:18" x14ac:dyDescent="0.25">
      <c r="A98" s="114" t="s">
        <v>331</v>
      </c>
      <c r="B98" s="115" t="s">
        <v>145</v>
      </c>
      <c r="C98" s="115"/>
      <c r="D98" s="115">
        <v>1110</v>
      </c>
      <c r="E98" s="115">
        <v>2300</v>
      </c>
      <c r="G98" s="106"/>
      <c r="H98" s="106">
        <v>1</v>
      </c>
      <c r="J98" s="106">
        <v>1</v>
      </c>
      <c r="K98" s="106"/>
      <c r="L98" s="115"/>
      <c r="M98" s="127"/>
      <c r="N98" s="115">
        <v>1</v>
      </c>
      <c r="O98" s="127"/>
      <c r="P98" s="140">
        <v>558.54</v>
      </c>
      <c r="Q98" s="154"/>
      <c r="R98" s="140">
        <f t="shared" si="1"/>
        <v>558.54</v>
      </c>
    </row>
    <row r="99" spans="1:18" x14ac:dyDescent="0.25">
      <c r="A99" s="114" t="s">
        <v>334</v>
      </c>
      <c r="B99" s="115" t="s">
        <v>155</v>
      </c>
      <c r="C99" s="115"/>
      <c r="D99" s="115">
        <v>1710</v>
      </c>
      <c r="E99" s="115">
        <v>2300</v>
      </c>
      <c r="G99" s="106"/>
      <c r="H99" s="106">
        <v>1</v>
      </c>
      <c r="K99" s="106">
        <v>1</v>
      </c>
      <c r="L99" s="115"/>
      <c r="M99" s="127"/>
      <c r="N99" s="115">
        <v>1</v>
      </c>
      <c r="O99" s="127"/>
      <c r="P99" s="140">
        <v>1398.8</v>
      </c>
      <c r="Q99" s="154"/>
      <c r="R99" s="140">
        <f t="shared" si="1"/>
        <v>1398.8</v>
      </c>
    </row>
    <row r="100" spans="1:18" x14ac:dyDescent="0.25">
      <c r="A100" s="114" t="s">
        <v>338</v>
      </c>
      <c r="B100" s="115" t="s">
        <v>145</v>
      </c>
      <c r="C100" s="115"/>
      <c r="D100" s="115">
        <v>1110</v>
      </c>
      <c r="E100" s="115">
        <v>2300</v>
      </c>
      <c r="G100" s="106"/>
      <c r="H100" s="106">
        <v>1</v>
      </c>
      <c r="K100" s="106">
        <v>1</v>
      </c>
      <c r="L100" s="115"/>
      <c r="M100" s="127"/>
      <c r="N100" s="115">
        <v>1</v>
      </c>
      <c r="O100" s="127"/>
      <c r="P100" s="140">
        <v>698.61</v>
      </c>
      <c r="Q100" s="154"/>
      <c r="R100" s="140">
        <f t="shared" si="1"/>
        <v>698.61</v>
      </c>
    </row>
    <row r="101" spans="1:18" x14ac:dyDescent="0.25">
      <c r="A101" s="114" t="s">
        <v>340</v>
      </c>
      <c r="B101" s="115" t="s">
        <v>145</v>
      </c>
      <c r="C101" s="115"/>
      <c r="D101" s="115">
        <v>910</v>
      </c>
      <c r="E101" s="115">
        <v>2300</v>
      </c>
      <c r="G101" s="106"/>
      <c r="H101" s="106">
        <v>1</v>
      </c>
      <c r="J101" s="106">
        <v>1</v>
      </c>
      <c r="K101" s="106"/>
      <c r="L101" s="115"/>
      <c r="M101" s="127"/>
      <c r="N101" s="115">
        <v>1</v>
      </c>
      <c r="O101" s="127"/>
      <c r="P101" s="140">
        <v>526.30999999999995</v>
      </c>
      <c r="Q101" s="154"/>
      <c r="R101" s="140">
        <f t="shared" si="1"/>
        <v>526.30999999999995</v>
      </c>
    </row>
    <row r="102" spans="1:18" x14ac:dyDescent="0.25">
      <c r="A102" s="114" t="s">
        <v>342</v>
      </c>
      <c r="B102" s="115" t="s">
        <v>138</v>
      </c>
      <c r="C102" s="115"/>
      <c r="D102" s="115">
        <v>910</v>
      </c>
      <c r="E102" s="115">
        <v>2300</v>
      </c>
      <c r="G102" s="106"/>
      <c r="H102" s="106">
        <v>1</v>
      </c>
      <c r="K102" s="106">
        <v>1</v>
      </c>
      <c r="L102" s="115"/>
      <c r="M102" s="127"/>
      <c r="N102" s="115">
        <v>1</v>
      </c>
      <c r="O102" s="127"/>
      <c r="P102" s="140">
        <v>993.55</v>
      </c>
      <c r="Q102" s="154"/>
      <c r="R102" s="140">
        <f t="shared" si="1"/>
        <v>993.55</v>
      </c>
    </row>
    <row r="103" spans="1:18" x14ac:dyDescent="0.25">
      <c r="A103" s="114" t="s">
        <v>344</v>
      </c>
      <c r="B103" s="115" t="s">
        <v>312</v>
      </c>
      <c r="C103" s="115"/>
      <c r="D103" s="115">
        <v>1110</v>
      </c>
      <c r="E103" s="115">
        <v>2000</v>
      </c>
      <c r="G103" s="106"/>
      <c r="H103" s="106">
        <v>1</v>
      </c>
      <c r="J103" s="106">
        <v>1</v>
      </c>
      <c r="K103" s="106"/>
      <c r="L103" s="115"/>
      <c r="M103" s="127"/>
      <c r="N103" s="115">
        <v>1</v>
      </c>
      <c r="O103" s="127"/>
      <c r="P103" s="140">
        <v>584.5</v>
      </c>
      <c r="Q103" s="154">
        <f t="shared" ref="Q103:Q104" si="4">2160/81</f>
        <v>26.67</v>
      </c>
      <c r="R103" s="140">
        <f t="shared" si="1"/>
        <v>611.16999999999996</v>
      </c>
    </row>
    <row r="104" spans="1:18" x14ac:dyDescent="0.25">
      <c r="A104" s="114" t="s">
        <v>346</v>
      </c>
      <c r="B104" s="115" t="s">
        <v>312</v>
      </c>
      <c r="C104" s="115"/>
      <c r="D104" s="115">
        <v>1000</v>
      </c>
      <c r="E104" s="115">
        <v>2000</v>
      </c>
      <c r="G104" s="106"/>
      <c r="H104" s="106">
        <v>1</v>
      </c>
      <c r="J104" s="106">
        <v>1</v>
      </c>
      <c r="K104" s="106"/>
      <c r="L104" s="115"/>
      <c r="M104" s="127"/>
      <c r="N104" s="115">
        <v>1</v>
      </c>
      <c r="O104" s="127"/>
      <c r="P104" s="140">
        <v>641.34</v>
      </c>
      <c r="Q104" s="154">
        <f t="shared" si="4"/>
        <v>26.67</v>
      </c>
      <c r="R104" s="140">
        <f t="shared" si="1"/>
        <v>668.01</v>
      </c>
    </row>
    <row r="105" spans="1:18" x14ac:dyDescent="0.25">
      <c r="A105" s="114" t="s">
        <v>347</v>
      </c>
      <c r="B105" s="115" t="s">
        <v>138</v>
      </c>
      <c r="C105" s="115"/>
      <c r="D105" s="115">
        <v>1110</v>
      </c>
      <c r="E105" s="115">
        <v>2300</v>
      </c>
      <c r="G105" s="106"/>
      <c r="H105" s="106">
        <v>1</v>
      </c>
      <c r="K105" s="106">
        <v>1</v>
      </c>
      <c r="L105" s="115"/>
      <c r="M105" s="127"/>
      <c r="N105" s="115">
        <v>1</v>
      </c>
      <c r="O105" s="127"/>
      <c r="P105" s="140">
        <v>1151.99</v>
      </c>
      <c r="Q105" s="154"/>
      <c r="R105" s="140">
        <f t="shared" si="1"/>
        <v>1151.99</v>
      </c>
    </row>
    <row r="106" spans="1:18" x14ac:dyDescent="0.25">
      <c r="A106" s="114" t="s">
        <v>349</v>
      </c>
      <c r="B106" s="115" t="s">
        <v>279</v>
      </c>
      <c r="C106" s="115"/>
      <c r="D106" s="115">
        <v>628</v>
      </c>
      <c r="E106" s="115">
        <v>1123</v>
      </c>
      <c r="G106" s="106"/>
      <c r="H106" s="106">
        <v>1</v>
      </c>
      <c r="K106" s="106"/>
      <c r="L106" s="115"/>
      <c r="M106" s="127"/>
      <c r="N106" s="115">
        <v>1</v>
      </c>
      <c r="O106" s="127"/>
      <c r="P106" s="140">
        <v>222.07</v>
      </c>
      <c r="Q106" s="154"/>
      <c r="R106" s="140">
        <f t="shared" si="1"/>
        <v>222.07</v>
      </c>
    </row>
    <row r="107" spans="1:18" x14ac:dyDescent="0.25">
      <c r="A107" s="114" t="s">
        <v>350</v>
      </c>
      <c r="B107" s="115" t="s">
        <v>312</v>
      </c>
      <c r="C107" s="115"/>
      <c r="D107" s="115">
        <v>1110</v>
      </c>
      <c r="E107" s="115">
        <v>2000</v>
      </c>
      <c r="G107" s="106"/>
      <c r="H107" s="106">
        <v>1</v>
      </c>
      <c r="K107" s="106">
        <v>1</v>
      </c>
      <c r="L107" s="115"/>
      <c r="M107" s="127"/>
      <c r="N107" s="115">
        <v>1</v>
      </c>
      <c r="O107" s="127"/>
      <c r="P107" s="140">
        <v>584.5</v>
      </c>
      <c r="Q107" s="154">
        <f t="shared" ref="Q107:Q110" si="5">2160/81</f>
        <v>26.67</v>
      </c>
      <c r="R107" s="140">
        <f t="shared" si="1"/>
        <v>611.16999999999996</v>
      </c>
    </row>
    <row r="108" spans="1:18" x14ac:dyDescent="0.25">
      <c r="A108" s="114" t="s">
        <v>352</v>
      </c>
      <c r="B108" s="115" t="s">
        <v>312</v>
      </c>
      <c r="C108" s="115"/>
      <c r="D108" s="115">
        <v>1110</v>
      </c>
      <c r="E108" s="115">
        <v>2000</v>
      </c>
      <c r="G108" s="106"/>
      <c r="H108" s="106">
        <v>1</v>
      </c>
      <c r="K108" s="106">
        <v>1</v>
      </c>
      <c r="L108" s="115"/>
      <c r="M108" s="127"/>
      <c r="N108" s="115">
        <v>1</v>
      </c>
      <c r="O108" s="127"/>
      <c r="P108" s="140">
        <v>584.5</v>
      </c>
      <c r="Q108" s="154">
        <f t="shared" si="5"/>
        <v>26.67</v>
      </c>
      <c r="R108" s="140">
        <f t="shared" si="1"/>
        <v>611.16999999999996</v>
      </c>
    </row>
    <row r="109" spans="1:18" x14ac:dyDescent="0.25">
      <c r="A109" s="114" t="s">
        <v>353</v>
      </c>
      <c r="B109" s="115" t="s">
        <v>312</v>
      </c>
      <c r="C109" s="115"/>
      <c r="D109" s="115">
        <v>1110</v>
      </c>
      <c r="E109" s="115">
        <v>2000</v>
      </c>
      <c r="G109" s="106"/>
      <c r="H109" s="106">
        <v>1</v>
      </c>
      <c r="K109" s="106">
        <v>1</v>
      </c>
      <c r="L109" s="115"/>
      <c r="M109" s="127"/>
      <c r="N109" s="115">
        <v>1</v>
      </c>
      <c r="O109" s="127"/>
      <c r="P109" s="140">
        <v>584.5</v>
      </c>
      <c r="Q109" s="154">
        <f t="shared" si="5"/>
        <v>26.67</v>
      </c>
      <c r="R109" s="140">
        <f t="shared" si="1"/>
        <v>611.16999999999996</v>
      </c>
    </row>
    <row r="110" spans="1:18" x14ac:dyDescent="0.25">
      <c r="A110" s="114" t="s">
        <v>354</v>
      </c>
      <c r="B110" s="115" t="s">
        <v>312</v>
      </c>
      <c r="C110" s="115"/>
      <c r="D110" s="115">
        <v>1110</v>
      </c>
      <c r="E110" s="115">
        <v>2000</v>
      </c>
      <c r="G110" s="106"/>
      <c r="H110" s="106">
        <v>1</v>
      </c>
      <c r="K110" s="106">
        <v>1</v>
      </c>
      <c r="L110" s="115"/>
      <c r="M110" s="127"/>
      <c r="N110" s="115">
        <v>1</v>
      </c>
      <c r="O110" s="127"/>
      <c r="P110" s="140">
        <v>584.5</v>
      </c>
      <c r="Q110" s="154">
        <f t="shared" si="5"/>
        <v>26.67</v>
      </c>
      <c r="R110" s="140">
        <f t="shared" si="1"/>
        <v>611.16999999999996</v>
      </c>
    </row>
    <row r="111" spans="1:18" x14ac:dyDescent="0.25">
      <c r="A111" s="114" t="s">
        <v>355</v>
      </c>
      <c r="B111" s="115" t="s">
        <v>145</v>
      </c>
      <c r="C111" s="115"/>
      <c r="D111" s="115">
        <v>1233</v>
      </c>
      <c r="E111" s="115">
        <v>2300</v>
      </c>
      <c r="G111" s="106"/>
      <c r="H111" s="106">
        <v>1</v>
      </c>
      <c r="J111" s="106">
        <v>1</v>
      </c>
      <c r="K111" s="106"/>
      <c r="L111" s="115"/>
      <c r="M111" s="127"/>
      <c r="N111" s="115">
        <v>1</v>
      </c>
      <c r="O111" s="127"/>
      <c r="P111" s="140">
        <v>624.83000000000004</v>
      </c>
      <c r="Q111" s="154"/>
      <c r="R111" s="140">
        <f t="shared" si="1"/>
        <v>624.83000000000004</v>
      </c>
    </row>
    <row r="112" spans="1:18" x14ac:dyDescent="0.25">
      <c r="A112" s="114" t="s">
        <v>357</v>
      </c>
      <c r="B112" s="115" t="s">
        <v>358</v>
      </c>
      <c r="C112" s="115"/>
      <c r="D112" s="115">
        <v>628</v>
      </c>
      <c r="E112" s="115">
        <v>1308</v>
      </c>
      <c r="G112" s="106"/>
      <c r="H112" s="106">
        <v>1</v>
      </c>
      <c r="K112" s="106">
        <v>1</v>
      </c>
      <c r="L112" s="115"/>
      <c r="M112" s="127"/>
      <c r="N112" s="115">
        <v>1</v>
      </c>
      <c r="O112" s="127"/>
      <c r="P112" s="140">
        <v>292.23</v>
      </c>
      <c r="Q112" s="154"/>
      <c r="R112" s="140">
        <f t="shared" si="1"/>
        <v>292.23</v>
      </c>
    </row>
    <row r="113" spans="1:19" x14ac:dyDescent="0.25">
      <c r="A113" s="114" t="s">
        <v>362</v>
      </c>
      <c r="B113" s="115" t="s">
        <v>145</v>
      </c>
      <c r="C113" s="115"/>
      <c r="D113" s="115">
        <v>1110</v>
      </c>
      <c r="E113" s="115">
        <v>2300</v>
      </c>
      <c r="G113" s="106"/>
      <c r="H113" s="106">
        <v>1</v>
      </c>
      <c r="K113" s="106">
        <v>1</v>
      </c>
      <c r="L113" s="115"/>
      <c r="M113" s="127"/>
      <c r="N113" s="115">
        <v>1</v>
      </c>
      <c r="O113" s="127"/>
      <c r="P113" s="140">
        <v>698.61</v>
      </c>
      <c r="Q113" s="154"/>
      <c r="R113" s="140">
        <f t="shared" si="1"/>
        <v>698.61</v>
      </c>
    </row>
    <row r="114" spans="1:19" x14ac:dyDescent="0.25">
      <c r="A114" s="114" t="s">
        <v>364</v>
      </c>
      <c r="B114" s="115" t="s">
        <v>145</v>
      </c>
      <c r="C114" s="115"/>
      <c r="D114" s="115">
        <v>910</v>
      </c>
      <c r="E114" s="115">
        <v>2300</v>
      </c>
      <c r="G114" s="106"/>
      <c r="H114" s="106">
        <v>1</v>
      </c>
      <c r="K114" s="106"/>
      <c r="L114" s="115"/>
      <c r="M114" s="127"/>
      <c r="N114" s="115">
        <v>1</v>
      </c>
      <c r="O114" s="127"/>
      <c r="P114" s="140">
        <v>489.04</v>
      </c>
      <c r="Q114" s="154"/>
      <c r="R114" s="140">
        <f t="shared" si="1"/>
        <v>489.04</v>
      </c>
    </row>
    <row r="115" spans="1:19" x14ac:dyDescent="0.25">
      <c r="A115" s="114" t="s">
        <v>366</v>
      </c>
      <c r="B115" s="115" t="s">
        <v>312</v>
      </c>
      <c r="C115" s="115"/>
      <c r="D115" s="115">
        <v>1110</v>
      </c>
      <c r="E115" s="115">
        <v>2000</v>
      </c>
      <c r="G115" s="106"/>
      <c r="H115" s="106">
        <v>1</v>
      </c>
      <c r="K115" s="106"/>
      <c r="L115" s="115"/>
      <c r="M115" s="127"/>
      <c r="N115" s="115">
        <v>1</v>
      </c>
      <c r="O115" s="127"/>
      <c r="P115" s="140">
        <v>584.5</v>
      </c>
      <c r="Q115" s="154">
        <f>2160/81</f>
        <v>26.67</v>
      </c>
      <c r="R115" s="140">
        <f t="shared" si="1"/>
        <v>611.16999999999996</v>
      </c>
    </row>
    <row r="116" spans="1:19" x14ac:dyDescent="0.25">
      <c r="A116" s="114" t="s">
        <v>368</v>
      </c>
      <c r="B116" s="115" t="s">
        <v>138</v>
      </c>
      <c r="C116" s="115"/>
      <c r="D116" s="115">
        <v>1010</v>
      </c>
      <c r="E116" s="115">
        <v>2300</v>
      </c>
      <c r="G116" s="106"/>
      <c r="H116" s="106">
        <v>1</v>
      </c>
      <c r="K116" s="106"/>
      <c r="L116" s="115"/>
      <c r="M116" s="127"/>
      <c r="N116" s="115">
        <v>1</v>
      </c>
      <c r="O116" s="127"/>
      <c r="P116" s="140">
        <v>703.53</v>
      </c>
      <c r="Q116" s="154"/>
      <c r="R116" s="140">
        <f t="shared" si="1"/>
        <v>703.53</v>
      </c>
    </row>
    <row r="117" spans="1:19" x14ac:dyDescent="0.25">
      <c r="A117" s="114" t="s">
        <v>370</v>
      </c>
      <c r="B117" s="115" t="s">
        <v>138</v>
      </c>
      <c r="C117" s="115"/>
      <c r="D117" s="115">
        <v>1010</v>
      </c>
      <c r="E117" s="115">
        <v>2300</v>
      </c>
      <c r="G117" s="106"/>
      <c r="H117" s="106">
        <v>1</v>
      </c>
      <c r="K117" s="106"/>
      <c r="L117" s="115"/>
      <c r="M117" s="127"/>
      <c r="N117" s="115">
        <v>1</v>
      </c>
      <c r="O117" s="127"/>
      <c r="P117" s="140">
        <v>526.86</v>
      </c>
      <c r="Q117" s="154"/>
      <c r="R117" s="140">
        <f t="shared" si="1"/>
        <v>526.86</v>
      </c>
    </row>
    <row r="118" spans="1:19" x14ac:dyDescent="0.25">
      <c r="A118" s="114" t="s">
        <v>372</v>
      </c>
      <c r="B118" s="115" t="s">
        <v>312</v>
      </c>
      <c r="C118" s="115"/>
      <c r="D118" s="115">
        <v>670</v>
      </c>
      <c r="E118" s="115">
        <v>2000</v>
      </c>
      <c r="G118" s="106"/>
      <c r="H118" s="106">
        <v>1</v>
      </c>
      <c r="K118" s="106"/>
      <c r="L118" s="115"/>
      <c r="M118" s="127"/>
      <c r="N118" s="115">
        <v>1</v>
      </c>
      <c r="O118" s="127"/>
      <c r="P118" s="140">
        <v>447.52</v>
      </c>
      <c r="Q118" s="154">
        <f t="shared" ref="Q118:Q119" si="6">2160/81</f>
        <v>26.67</v>
      </c>
      <c r="R118" s="140">
        <f t="shared" si="1"/>
        <v>474.19</v>
      </c>
    </row>
    <row r="119" spans="1:19" x14ac:dyDescent="0.25">
      <c r="A119" s="114" t="s">
        <v>375</v>
      </c>
      <c r="B119" s="115" t="s">
        <v>312</v>
      </c>
      <c r="C119" s="115"/>
      <c r="D119" s="115">
        <v>1110</v>
      </c>
      <c r="E119" s="115">
        <v>2000</v>
      </c>
      <c r="G119" s="106"/>
      <c r="H119" s="106">
        <v>1</v>
      </c>
      <c r="K119" s="106"/>
      <c r="L119" s="115"/>
      <c r="M119" s="127"/>
      <c r="N119" s="115">
        <v>1</v>
      </c>
      <c r="O119" s="127"/>
      <c r="P119" s="140">
        <v>584.5</v>
      </c>
      <c r="Q119" s="154">
        <f t="shared" si="6"/>
        <v>26.67</v>
      </c>
      <c r="R119" s="140">
        <f t="shared" si="1"/>
        <v>611.16999999999996</v>
      </c>
    </row>
    <row r="120" spans="1:19" x14ac:dyDescent="0.25">
      <c r="A120" s="114" t="s">
        <v>377</v>
      </c>
      <c r="B120" s="115" t="s">
        <v>138</v>
      </c>
      <c r="C120" s="115"/>
      <c r="D120" s="115">
        <v>1010</v>
      </c>
      <c r="E120" s="115">
        <v>2300</v>
      </c>
      <c r="G120" s="106"/>
      <c r="H120" s="106">
        <v>1</v>
      </c>
      <c r="K120" s="106"/>
      <c r="L120" s="115"/>
      <c r="M120" s="127"/>
      <c r="N120" s="115">
        <v>1</v>
      </c>
      <c r="O120" s="127"/>
      <c r="P120" s="140">
        <v>526.86</v>
      </c>
      <c r="Q120" s="154"/>
      <c r="R120" s="140">
        <f t="shared" si="1"/>
        <v>526.86</v>
      </c>
    </row>
    <row r="121" spans="1:19" x14ac:dyDescent="0.25">
      <c r="A121" s="114" t="s">
        <v>378</v>
      </c>
      <c r="B121" s="115" t="s">
        <v>138</v>
      </c>
      <c r="C121" s="115"/>
      <c r="D121" s="115">
        <v>910</v>
      </c>
      <c r="E121" s="115">
        <v>2300</v>
      </c>
      <c r="G121" s="106"/>
      <c r="H121" s="106">
        <v>1</v>
      </c>
      <c r="K121" s="106"/>
      <c r="L121" s="115"/>
      <c r="M121" s="127"/>
      <c r="N121" s="115">
        <v>1</v>
      </c>
      <c r="O121" s="127"/>
      <c r="P121" s="140">
        <v>497.74</v>
      </c>
      <c r="Q121" s="154"/>
      <c r="R121" s="140">
        <f t="shared" si="1"/>
        <v>497.74</v>
      </c>
    </row>
    <row r="122" spans="1:19" x14ac:dyDescent="0.25">
      <c r="A122" s="114" t="s">
        <v>380</v>
      </c>
      <c r="B122" s="115"/>
      <c r="C122" s="115"/>
      <c r="D122" s="115"/>
      <c r="E122" s="115"/>
      <c r="G122" s="106"/>
      <c r="K122" s="106"/>
      <c r="L122" s="115"/>
      <c r="M122" s="127"/>
      <c r="N122" s="115"/>
      <c r="O122" s="127"/>
      <c r="Q122" s="154"/>
      <c r="S122" s="131" t="s">
        <v>753</v>
      </c>
    </row>
    <row r="123" spans="1:19" x14ac:dyDescent="0.25">
      <c r="A123" s="114" t="s">
        <v>387</v>
      </c>
      <c r="B123" s="115"/>
      <c r="C123" s="115"/>
      <c r="D123" s="115"/>
      <c r="E123" s="115"/>
      <c r="G123" s="106"/>
      <c r="K123" s="106"/>
      <c r="L123" s="115"/>
      <c r="M123" s="127"/>
      <c r="N123" s="115"/>
      <c r="O123" s="127"/>
      <c r="Q123" s="154"/>
      <c r="S123" s="131" t="s">
        <v>753</v>
      </c>
    </row>
    <row r="124" spans="1:19" x14ac:dyDescent="0.25">
      <c r="A124" s="114" t="s">
        <v>388</v>
      </c>
      <c r="B124" s="115"/>
      <c r="C124" s="115"/>
      <c r="D124" s="115"/>
      <c r="E124" s="115"/>
      <c r="G124" s="106"/>
      <c r="K124" s="106"/>
      <c r="L124" s="115"/>
      <c r="M124" s="127"/>
      <c r="N124" s="115"/>
      <c r="O124" s="127"/>
      <c r="Q124" s="154"/>
      <c r="S124" s="131" t="s">
        <v>753</v>
      </c>
    </row>
    <row r="125" spans="1:19" x14ac:dyDescent="0.25">
      <c r="A125" s="114" t="s">
        <v>389</v>
      </c>
      <c r="B125" s="115"/>
      <c r="C125" s="115"/>
      <c r="D125" s="115"/>
      <c r="E125" s="115"/>
      <c r="G125" s="106"/>
      <c r="K125" s="106"/>
      <c r="L125" s="115"/>
      <c r="M125" s="127"/>
      <c r="N125" s="115"/>
      <c r="O125" s="127"/>
      <c r="Q125" s="154"/>
      <c r="S125" s="131" t="s">
        <v>753</v>
      </c>
    </row>
    <row r="126" spans="1:19" x14ac:dyDescent="0.25">
      <c r="A126" s="114" t="s">
        <v>390</v>
      </c>
      <c r="B126" s="115" t="s">
        <v>391</v>
      </c>
      <c r="C126" s="115"/>
      <c r="D126" s="115">
        <v>830</v>
      </c>
      <c r="E126" s="115">
        <v>2500</v>
      </c>
      <c r="G126" s="106"/>
      <c r="H126" s="106">
        <v>1</v>
      </c>
      <c r="K126" s="106"/>
      <c r="L126" s="115"/>
      <c r="M126" s="127"/>
      <c r="N126" s="115">
        <v>1</v>
      </c>
      <c r="O126" s="127"/>
      <c r="P126" s="248">
        <v>1500</v>
      </c>
      <c r="Q126" s="154"/>
      <c r="R126" s="140">
        <f t="shared" si="1"/>
        <v>1500</v>
      </c>
    </row>
    <row r="127" spans="1:19" x14ac:dyDescent="0.25">
      <c r="A127" s="114" t="s">
        <v>396</v>
      </c>
      <c r="B127" s="115" t="s">
        <v>397</v>
      </c>
      <c r="C127" s="115"/>
      <c r="D127" s="115">
        <v>670</v>
      </c>
      <c r="E127" s="244">
        <v>2000</v>
      </c>
      <c r="G127" s="106"/>
      <c r="H127" s="106">
        <v>1</v>
      </c>
      <c r="K127" s="106"/>
      <c r="L127" s="115"/>
      <c r="M127" s="127"/>
      <c r="N127" s="115">
        <v>1</v>
      </c>
      <c r="O127" s="127"/>
      <c r="P127" s="140">
        <v>384.06</v>
      </c>
      <c r="Q127" s="154">
        <f t="shared" ref="Q127:Q128" si="7">2160/81</f>
        <v>26.67</v>
      </c>
      <c r="R127" s="140">
        <f t="shared" si="1"/>
        <v>410.73</v>
      </c>
    </row>
    <row r="128" spans="1:19" x14ac:dyDescent="0.25">
      <c r="A128" s="114" t="s">
        <v>401</v>
      </c>
      <c r="B128" s="115" t="s">
        <v>397</v>
      </c>
      <c r="C128" s="115"/>
      <c r="D128" s="115">
        <v>670</v>
      </c>
      <c r="E128" s="244">
        <v>2000</v>
      </c>
      <c r="G128" s="106"/>
      <c r="H128" s="106">
        <v>1</v>
      </c>
      <c r="K128" s="106"/>
      <c r="L128" s="115"/>
      <c r="M128" s="127"/>
      <c r="N128" s="115">
        <v>1</v>
      </c>
      <c r="O128" s="127"/>
      <c r="P128" s="140">
        <v>384.06</v>
      </c>
      <c r="Q128" s="154">
        <f t="shared" si="7"/>
        <v>26.67</v>
      </c>
      <c r="R128" s="140">
        <f t="shared" si="1"/>
        <v>410.73</v>
      </c>
    </row>
    <row r="129" spans="1:19" x14ac:dyDescent="0.25">
      <c r="A129" s="114" t="s">
        <v>402</v>
      </c>
      <c r="B129" s="115"/>
      <c r="C129" s="115"/>
      <c r="D129" s="115"/>
      <c r="E129" s="115"/>
      <c r="G129" s="106"/>
      <c r="K129" s="106"/>
      <c r="L129" s="115"/>
      <c r="M129" s="127"/>
      <c r="N129" s="115"/>
      <c r="O129" s="127"/>
      <c r="Q129" s="154"/>
      <c r="S129" s="131" t="s">
        <v>752</v>
      </c>
    </row>
    <row r="130" spans="1:19" x14ac:dyDescent="0.25">
      <c r="A130" s="114" t="s">
        <v>407</v>
      </c>
      <c r="B130" s="115"/>
      <c r="C130" s="115"/>
      <c r="D130" s="115"/>
      <c r="E130" s="115"/>
      <c r="G130" s="106"/>
      <c r="K130" s="106"/>
      <c r="L130" s="115"/>
      <c r="M130" s="127"/>
      <c r="N130" s="115"/>
      <c r="O130" s="127"/>
      <c r="Q130" s="154"/>
      <c r="S130" s="131" t="s">
        <v>752</v>
      </c>
    </row>
    <row r="131" spans="1:19" x14ac:dyDescent="0.25">
      <c r="A131" s="114" t="s">
        <v>408</v>
      </c>
      <c r="B131" s="115"/>
      <c r="C131" s="115"/>
      <c r="D131" s="115"/>
      <c r="E131" s="115"/>
      <c r="G131" s="106"/>
      <c r="K131" s="106"/>
      <c r="L131" s="115"/>
      <c r="M131" s="127"/>
      <c r="N131" s="115"/>
      <c r="O131" s="127"/>
      <c r="Q131" s="154"/>
      <c r="S131" s="131" t="s">
        <v>752</v>
      </c>
    </row>
    <row r="132" spans="1:19" x14ac:dyDescent="0.25">
      <c r="A132" s="114" t="s">
        <v>409</v>
      </c>
      <c r="B132" s="115"/>
      <c r="C132" s="115"/>
      <c r="D132" s="115"/>
      <c r="E132" s="115"/>
      <c r="G132" s="106"/>
      <c r="K132" s="106"/>
      <c r="L132" s="115"/>
      <c r="M132" s="127"/>
      <c r="N132" s="115"/>
      <c r="O132" s="127"/>
      <c r="Q132" s="154"/>
      <c r="S132" s="131" t="s">
        <v>752</v>
      </c>
    </row>
    <row r="133" spans="1:19" x14ac:dyDescent="0.25">
      <c r="A133" s="114" t="s">
        <v>410</v>
      </c>
      <c r="B133" s="115"/>
      <c r="C133" s="115"/>
      <c r="D133" s="115"/>
      <c r="E133" s="115"/>
      <c r="G133" s="106"/>
      <c r="K133" s="106"/>
      <c r="L133" s="115"/>
      <c r="M133" s="127"/>
      <c r="N133" s="115"/>
      <c r="O133" s="127"/>
      <c r="Q133" s="154"/>
      <c r="S133" s="131" t="s">
        <v>752</v>
      </c>
    </row>
    <row r="134" spans="1:19" x14ac:dyDescent="0.25">
      <c r="A134" s="114" t="s">
        <v>411</v>
      </c>
      <c r="B134" s="115"/>
      <c r="C134" s="115"/>
      <c r="D134" s="115"/>
      <c r="E134" s="115"/>
      <c r="G134" s="106"/>
      <c r="K134" s="106"/>
      <c r="L134" s="115"/>
      <c r="M134" s="127"/>
      <c r="N134" s="115"/>
      <c r="O134" s="127"/>
      <c r="Q134" s="154"/>
      <c r="S134" s="131" t="s">
        <v>752</v>
      </c>
    </row>
    <row r="135" spans="1:19" x14ac:dyDescent="0.25">
      <c r="A135" s="114" t="s">
        <v>412</v>
      </c>
      <c r="B135" s="115" t="s">
        <v>284</v>
      </c>
      <c r="C135" s="115"/>
      <c r="D135" s="115"/>
      <c r="E135" s="115"/>
      <c r="G135" s="106"/>
      <c r="K135" s="106"/>
      <c r="L135" s="115"/>
      <c r="M135" s="127"/>
      <c r="N135" s="115"/>
      <c r="O135" s="127"/>
      <c r="Q135" s="154"/>
      <c r="S135" s="131" t="s">
        <v>750</v>
      </c>
    </row>
    <row r="136" spans="1:19" x14ac:dyDescent="0.25">
      <c r="A136" s="114" t="s">
        <v>417</v>
      </c>
      <c r="B136" s="115" t="s">
        <v>284</v>
      </c>
      <c r="C136" s="115"/>
      <c r="D136" s="115"/>
      <c r="E136" s="115"/>
      <c r="G136" s="106"/>
      <c r="K136" s="106"/>
      <c r="L136" s="115"/>
      <c r="M136" s="127"/>
      <c r="N136" s="115"/>
      <c r="O136" s="127"/>
      <c r="Q136" s="154"/>
      <c r="S136" s="131" t="s">
        <v>750</v>
      </c>
    </row>
    <row r="137" spans="1:19" x14ac:dyDescent="0.25">
      <c r="A137" s="114" t="s">
        <v>420</v>
      </c>
      <c r="B137" s="115" t="s">
        <v>284</v>
      </c>
      <c r="C137" s="115"/>
      <c r="D137" s="115"/>
      <c r="E137" s="115"/>
      <c r="G137" s="106"/>
      <c r="K137" s="106"/>
      <c r="L137" s="115"/>
      <c r="M137" s="127"/>
      <c r="N137" s="115"/>
      <c r="O137" s="127"/>
      <c r="Q137" s="154"/>
      <c r="S137" s="131" t="s">
        <v>750</v>
      </c>
    </row>
    <row r="138" spans="1:19" x14ac:dyDescent="0.25">
      <c r="A138" s="114" t="s">
        <v>421</v>
      </c>
      <c r="B138" s="115" t="s">
        <v>284</v>
      </c>
      <c r="C138" s="115"/>
      <c r="D138" s="115"/>
      <c r="E138" s="115"/>
      <c r="G138" s="106"/>
      <c r="K138" s="106"/>
      <c r="L138" s="115"/>
      <c r="M138" s="127"/>
      <c r="N138" s="115"/>
      <c r="O138" s="127"/>
      <c r="Q138" s="154"/>
      <c r="S138" s="131" t="s">
        <v>750</v>
      </c>
    </row>
    <row r="139" spans="1:19" x14ac:dyDescent="0.25">
      <c r="A139" s="114" t="s">
        <v>424</v>
      </c>
      <c r="B139" s="115" t="s">
        <v>284</v>
      </c>
      <c r="C139" s="115"/>
      <c r="D139" s="115"/>
      <c r="E139" s="115"/>
      <c r="G139" s="106"/>
      <c r="K139" s="106"/>
      <c r="L139" s="115"/>
      <c r="M139" s="127"/>
      <c r="N139" s="115"/>
      <c r="O139" s="127"/>
      <c r="Q139" s="154"/>
      <c r="S139" s="131" t="s">
        <v>750</v>
      </c>
    </row>
    <row r="140" spans="1:19" x14ac:dyDescent="0.25">
      <c r="A140" s="114" t="s">
        <v>427</v>
      </c>
      <c r="B140" s="115" t="s">
        <v>284</v>
      </c>
      <c r="C140" s="115"/>
      <c r="D140" s="115"/>
      <c r="E140" s="115"/>
      <c r="G140" s="106"/>
      <c r="K140" s="106"/>
      <c r="L140" s="115"/>
      <c r="M140" s="127"/>
      <c r="N140" s="115"/>
      <c r="O140" s="127"/>
      <c r="Q140" s="154"/>
      <c r="S140" s="131" t="s">
        <v>750</v>
      </c>
    </row>
    <row r="141" spans="1:19" x14ac:dyDescent="0.25">
      <c r="A141" s="114" t="s">
        <v>431</v>
      </c>
      <c r="B141" s="115" t="s">
        <v>284</v>
      </c>
      <c r="C141" s="115"/>
      <c r="D141" s="115"/>
      <c r="E141" s="115"/>
      <c r="G141" s="106"/>
      <c r="K141" s="106"/>
      <c r="L141" s="115"/>
      <c r="M141" s="127"/>
      <c r="N141" s="115"/>
      <c r="O141" s="127"/>
      <c r="Q141" s="154"/>
      <c r="S141" s="131" t="s">
        <v>750</v>
      </c>
    </row>
    <row r="142" spans="1:19" x14ac:dyDescent="0.25">
      <c r="A142" s="114" t="s">
        <v>435</v>
      </c>
      <c r="B142" s="115" t="s">
        <v>284</v>
      </c>
      <c r="C142" s="115"/>
      <c r="D142" s="115"/>
      <c r="E142" s="115"/>
      <c r="G142" s="106"/>
      <c r="K142" s="106"/>
      <c r="L142" s="115"/>
      <c r="M142" s="127"/>
      <c r="N142" s="115"/>
      <c r="O142" s="127"/>
      <c r="Q142" s="154"/>
      <c r="S142" s="131" t="s">
        <v>750</v>
      </c>
    </row>
    <row r="143" spans="1:19" x14ac:dyDescent="0.25">
      <c r="A143" s="114" t="s">
        <v>439</v>
      </c>
      <c r="B143" s="115" t="s">
        <v>284</v>
      </c>
      <c r="C143" s="115"/>
      <c r="D143" s="115"/>
      <c r="E143" s="115"/>
      <c r="G143" s="106"/>
      <c r="K143" s="106"/>
      <c r="L143" s="115"/>
      <c r="M143" s="127"/>
      <c r="N143" s="115"/>
      <c r="O143" s="127"/>
      <c r="Q143" s="154"/>
      <c r="S143" s="131" t="s">
        <v>750</v>
      </c>
    </row>
    <row r="144" spans="1:19" x14ac:dyDescent="0.25">
      <c r="A144" s="114" t="s">
        <v>441</v>
      </c>
      <c r="B144" s="115" t="s">
        <v>284</v>
      </c>
      <c r="C144" s="115"/>
      <c r="D144" s="115"/>
      <c r="E144" s="115"/>
      <c r="G144" s="106"/>
      <c r="K144" s="106"/>
      <c r="L144" s="115"/>
      <c r="M144" s="127"/>
      <c r="N144" s="115"/>
      <c r="O144" s="127"/>
      <c r="Q144" s="154"/>
      <c r="S144" s="131" t="s">
        <v>750</v>
      </c>
    </row>
    <row r="145" spans="1:19" x14ac:dyDescent="0.25">
      <c r="A145" s="114" t="s">
        <v>446</v>
      </c>
      <c r="B145" s="115" t="s">
        <v>284</v>
      </c>
      <c r="C145" s="115"/>
      <c r="D145" s="115"/>
      <c r="E145" s="115"/>
      <c r="G145" s="106"/>
      <c r="K145" s="106"/>
      <c r="L145" s="115"/>
      <c r="M145" s="127"/>
      <c r="N145" s="115"/>
      <c r="O145" s="127"/>
      <c r="Q145" s="154"/>
      <c r="S145" s="131" t="s">
        <v>750</v>
      </c>
    </row>
    <row r="146" spans="1:19" x14ac:dyDescent="0.25">
      <c r="A146" s="114" t="s">
        <v>450</v>
      </c>
      <c r="B146" s="115" t="s">
        <v>284</v>
      </c>
      <c r="C146" s="115"/>
      <c r="D146" s="115"/>
      <c r="E146" s="115"/>
      <c r="G146" s="106"/>
      <c r="K146" s="106"/>
      <c r="L146" s="115"/>
      <c r="M146" s="127"/>
      <c r="N146" s="115"/>
      <c r="O146" s="127"/>
      <c r="Q146" s="154"/>
      <c r="S146" s="131" t="s">
        <v>750</v>
      </c>
    </row>
    <row r="147" spans="1:19" x14ac:dyDescent="0.25">
      <c r="A147" s="114" t="s">
        <v>454</v>
      </c>
      <c r="B147" s="115" t="s">
        <v>455</v>
      </c>
      <c r="C147" s="115"/>
      <c r="D147" s="115"/>
      <c r="E147" s="115"/>
      <c r="G147" s="106"/>
      <c r="K147" s="106"/>
      <c r="L147" s="115"/>
      <c r="M147" s="127"/>
      <c r="N147" s="115"/>
      <c r="O147" s="127"/>
      <c r="Q147" s="154"/>
      <c r="S147" s="131" t="s">
        <v>750</v>
      </c>
    </row>
    <row r="148" spans="1:19" x14ac:dyDescent="0.25">
      <c r="A148" s="114" t="s">
        <v>459</v>
      </c>
      <c r="B148" s="115" t="s">
        <v>455</v>
      </c>
      <c r="C148" s="115"/>
      <c r="D148" s="115"/>
      <c r="E148" s="115"/>
      <c r="G148" s="106"/>
      <c r="K148" s="106"/>
      <c r="L148" s="115"/>
      <c r="M148" s="127"/>
      <c r="N148" s="115"/>
      <c r="O148" s="127"/>
      <c r="Q148" s="154"/>
      <c r="S148" s="131" t="s">
        <v>750</v>
      </c>
    </row>
    <row r="149" spans="1:19" x14ac:dyDescent="0.25">
      <c r="A149" s="114" t="s">
        <v>460</v>
      </c>
      <c r="B149" s="115" t="s">
        <v>312</v>
      </c>
      <c r="C149" s="115"/>
      <c r="D149" s="115">
        <v>1110</v>
      </c>
      <c r="E149" s="115">
        <v>2000</v>
      </c>
      <c r="G149" s="106"/>
      <c r="H149" s="106">
        <v>1</v>
      </c>
      <c r="J149" s="106">
        <v>1</v>
      </c>
      <c r="K149" s="106"/>
      <c r="L149" s="115"/>
      <c r="M149" s="127"/>
      <c r="N149" s="115">
        <v>1</v>
      </c>
      <c r="O149" s="127"/>
      <c r="P149" s="140">
        <v>584.5</v>
      </c>
      <c r="Q149" s="154">
        <f t="shared" ref="Q149:Q158" si="8">2160/81</f>
        <v>26.67</v>
      </c>
      <c r="R149" s="140">
        <f t="shared" ref="R149:R175" si="9">P149+Q149</f>
        <v>611.16999999999996</v>
      </c>
    </row>
    <row r="150" spans="1:19" x14ac:dyDescent="0.25">
      <c r="A150" s="114" t="s">
        <v>463</v>
      </c>
      <c r="B150" s="115" t="s">
        <v>312</v>
      </c>
      <c r="C150" s="115"/>
      <c r="D150" s="115">
        <v>1110</v>
      </c>
      <c r="E150" s="115">
        <v>2000</v>
      </c>
      <c r="G150" s="106"/>
      <c r="H150" s="106">
        <v>1</v>
      </c>
      <c r="J150" s="106">
        <v>1</v>
      </c>
      <c r="K150" s="106"/>
      <c r="L150" s="115"/>
      <c r="M150" s="127"/>
      <c r="N150" s="115">
        <v>1</v>
      </c>
      <c r="O150" s="127"/>
      <c r="P150" s="140">
        <v>584.5</v>
      </c>
      <c r="Q150" s="154">
        <f t="shared" si="8"/>
        <v>26.67</v>
      </c>
      <c r="R150" s="140">
        <f t="shared" si="9"/>
        <v>611.16999999999996</v>
      </c>
    </row>
    <row r="151" spans="1:19" x14ac:dyDescent="0.25">
      <c r="A151" s="114" t="s">
        <v>464</v>
      </c>
      <c r="B151" s="115" t="s">
        <v>312</v>
      </c>
      <c r="C151" s="115"/>
      <c r="D151" s="115">
        <v>1110</v>
      </c>
      <c r="E151" s="115">
        <v>2000</v>
      </c>
      <c r="G151" s="106"/>
      <c r="H151" s="106">
        <v>1</v>
      </c>
      <c r="J151" s="106">
        <v>1</v>
      </c>
      <c r="K151" s="106"/>
      <c r="L151" s="115"/>
      <c r="M151" s="127"/>
      <c r="N151" s="115">
        <v>1</v>
      </c>
      <c r="O151" s="127"/>
      <c r="P151" s="140">
        <v>584.5</v>
      </c>
      <c r="Q151" s="154">
        <f t="shared" si="8"/>
        <v>26.67</v>
      </c>
      <c r="R151" s="140">
        <f t="shared" si="9"/>
        <v>611.16999999999996</v>
      </c>
    </row>
    <row r="152" spans="1:19" x14ac:dyDescent="0.25">
      <c r="A152" s="114" t="s">
        <v>465</v>
      </c>
      <c r="B152" s="115" t="s">
        <v>312</v>
      </c>
      <c r="C152" s="115"/>
      <c r="D152" s="115">
        <v>1110</v>
      </c>
      <c r="E152" s="115">
        <v>2000</v>
      </c>
      <c r="G152" s="106"/>
      <c r="H152" s="106">
        <v>1</v>
      </c>
      <c r="J152" s="106">
        <v>1</v>
      </c>
      <c r="K152" s="106"/>
      <c r="L152" s="115"/>
      <c r="M152" s="127"/>
      <c r="N152" s="115">
        <v>1</v>
      </c>
      <c r="O152" s="127"/>
      <c r="P152" s="140">
        <v>584.5</v>
      </c>
      <c r="Q152" s="154">
        <f t="shared" si="8"/>
        <v>26.67</v>
      </c>
      <c r="R152" s="140">
        <f t="shared" si="9"/>
        <v>611.16999999999996</v>
      </c>
    </row>
    <row r="153" spans="1:19" x14ac:dyDescent="0.25">
      <c r="A153" s="114" t="s">
        <v>466</v>
      </c>
      <c r="B153" s="115" t="s">
        <v>312</v>
      </c>
      <c r="C153" s="115"/>
      <c r="D153" s="115">
        <v>1110</v>
      </c>
      <c r="E153" s="115">
        <v>2000</v>
      </c>
      <c r="G153" s="106"/>
      <c r="H153" s="106">
        <v>1</v>
      </c>
      <c r="J153" s="106">
        <v>1</v>
      </c>
      <c r="K153" s="106"/>
      <c r="L153" s="115"/>
      <c r="M153" s="127"/>
      <c r="N153" s="115">
        <v>1</v>
      </c>
      <c r="O153" s="127"/>
      <c r="P153" s="140">
        <v>584.5</v>
      </c>
      <c r="Q153" s="154">
        <f t="shared" si="8"/>
        <v>26.67</v>
      </c>
      <c r="R153" s="140">
        <f t="shared" si="9"/>
        <v>611.16999999999996</v>
      </c>
    </row>
    <row r="154" spans="1:19" x14ac:dyDescent="0.25">
      <c r="A154" s="114" t="s">
        <v>468</v>
      </c>
      <c r="B154" s="115" t="s">
        <v>312</v>
      </c>
      <c r="C154" s="115"/>
      <c r="D154" s="115">
        <v>1110</v>
      </c>
      <c r="E154" s="115">
        <v>2000</v>
      </c>
      <c r="G154" s="106"/>
      <c r="H154" s="106">
        <v>1</v>
      </c>
      <c r="J154" s="106">
        <v>1</v>
      </c>
      <c r="K154" s="106"/>
      <c r="L154" s="115"/>
      <c r="M154" s="127"/>
      <c r="N154" s="115">
        <v>1</v>
      </c>
      <c r="O154" s="127"/>
      <c r="P154" s="140">
        <v>584.5</v>
      </c>
      <c r="Q154" s="154">
        <f t="shared" si="8"/>
        <v>26.67</v>
      </c>
      <c r="R154" s="140">
        <f t="shared" si="9"/>
        <v>611.16999999999996</v>
      </c>
    </row>
    <row r="155" spans="1:19" x14ac:dyDescent="0.25">
      <c r="A155" s="114" t="s">
        <v>469</v>
      </c>
      <c r="B155" s="115" t="s">
        <v>312</v>
      </c>
      <c r="C155" s="115"/>
      <c r="D155" s="115">
        <v>1110</v>
      </c>
      <c r="E155" s="115">
        <v>2000</v>
      </c>
      <c r="G155" s="106"/>
      <c r="H155" s="106">
        <v>1</v>
      </c>
      <c r="J155" s="106">
        <v>1</v>
      </c>
      <c r="K155" s="106"/>
      <c r="L155" s="115"/>
      <c r="M155" s="127"/>
      <c r="N155" s="115">
        <v>1</v>
      </c>
      <c r="O155" s="127"/>
      <c r="P155" s="140">
        <v>584.5</v>
      </c>
      <c r="Q155" s="154">
        <f t="shared" si="8"/>
        <v>26.67</v>
      </c>
      <c r="R155" s="140">
        <f t="shared" si="9"/>
        <v>611.16999999999996</v>
      </c>
    </row>
    <row r="156" spans="1:19" x14ac:dyDescent="0.25">
      <c r="A156" s="114" t="s">
        <v>470</v>
      </c>
      <c r="B156" s="115" t="s">
        <v>312</v>
      </c>
      <c r="C156" s="115"/>
      <c r="D156" s="115">
        <v>1110</v>
      </c>
      <c r="E156" s="115">
        <v>2000</v>
      </c>
      <c r="G156" s="106"/>
      <c r="H156" s="106">
        <v>1</v>
      </c>
      <c r="J156" s="106">
        <v>1</v>
      </c>
      <c r="K156" s="106"/>
      <c r="L156" s="115"/>
      <c r="M156" s="127"/>
      <c r="N156" s="115">
        <v>1</v>
      </c>
      <c r="O156" s="127"/>
      <c r="P156" s="140">
        <v>584.5</v>
      </c>
      <c r="Q156" s="154">
        <f t="shared" si="8"/>
        <v>26.67</v>
      </c>
      <c r="R156" s="140">
        <f t="shared" si="9"/>
        <v>611.16999999999996</v>
      </c>
    </row>
    <row r="157" spans="1:19" x14ac:dyDescent="0.25">
      <c r="A157" s="114" t="s">
        <v>473</v>
      </c>
      <c r="B157" s="115" t="s">
        <v>312</v>
      </c>
      <c r="C157" s="115"/>
      <c r="D157" s="115">
        <v>1110</v>
      </c>
      <c r="E157" s="115">
        <v>2000</v>
      </c>
      <c r="G157" s="106"/>
      <c r="H157" s="106">
        <v>1</v>
      </c>
      <c r="J157" s="106">
        <v>1</v>
      </c>
      <c r="K157" s="106"/>
      <c r="L157" s="115"/>
      <c r="M157" s="127"/>
      <c r="N157" s="115">
        <v>1</v>
      </c>
      <c r="O157" s="127"/>
      <c r="P157" s="140">
        <v>584.5</v>
      </c>
      <c r="Q157" s="154">
        <f t="shared" si="8"/>
        <v>26.67</v>
      </c>
      <c r="R157" s="140">
        <f t="shared" si="9"/>
        <v>611.16999999999996</v>
      </c>
    </row>
    <row r="158" spans="1:19" x14ac:dyDescent="0.25">
      <c r="A158" s="114" t="s">
        <v>474</v>
      </c>
      <c r="B158" s="115" t="s">
        <v>312</v>
      </c>
      <c r="C158" s="115"/>
      <c r="D158" s="115">
        <v>1110</v>
      </c>
      <c r="E158" s="115">
        <v>2000</v>
      </c>
      <c r="G158" s="106"/>
      <c r="H158" s="106">
        <v>1</v>
      </c>
      <c r="J158" s="106">
        <v>1</v>
      </c>
      <c r="K158" s="106"/>
      <c r="L158" s="115"/>
      <c r="M158" s="127"/>
      <c r="N158" s="115">
        <v>1</v>
      </c>
      <c r="O158" s="127"/>
      <c r="P158" s="140">
        <v>584.5</v>
      </c>
      <c r="Q158" s="154">
        <f t="shared" si="8"/>
        <v>26.67</v>
      </c>
      <c r="R158" s="140">
        <f t="shared" si="9"/>
        <v>611.16999999999996</v>
      </c>
    </row>
    <row r="159" spans="1:19" x14ac:dyDescent="0.25">
      <c r="A159" s="114" t="s">
        <v>475</v>
      </c>
      <c r="B159" s="115" t="s">
        <v>476</v>
      </c>
      <c r="C159" s="115"/>
      <c r="D159" s="245">
        <v>1233</v>
      </c>
      <c r="E159" s="245">
        <v>2700</v>
      </c>
      <c r="G159" s="106"/>
      <c r="H159" s="106">
        <v>1</v>
      </c>
      <c r="K159" s="106">
        <v>1</v>
      </c>
      <c r="L159" s="115"/>
      <c r="M159" s="127"/>
      <c r="N159" s="115">
        <v>1</v>
      </c>
      <c r="O159" s="127"/>
      <c r="P159" s="140">
        <f>1255.31+436.3</f>
        <v>1691.61</v>
      </c>
      <c r="Q159" s="154"/>
      <c r="R159" s="140">
        <f t="shared" si="9"/>
        <v>1691.61</v>
      </c>
    </row>
    <row r="160" spans="1:19" x14ac:dyDescent="0.25">
      <c r="A160" s="114" t="s">
        <v>481</v>
      </c>
      <c r="B160" s="115" t="s">
        <v>358</v>
      </c>
      <c r="C160" s="115"/>
      <c r="D160" s="115">
        <v>628</v>
      </c>
      <c r="E160" s="115">
        <v>1308</v>
      </c>
      <c r="G160" s="106"/>
      <c r="H160" s="106">
        <v>1</v>
      </c>
      <c r="J160" s="106">
        <v>1</v>
      </c>
      <c r="K160" s="106"/>
      <c r="L160" s="115"/>
      <c r="M160" s="127"/>
      <c r="N160" s="115">
        <v>1</v>
      </c>
      <c r="O160" s="127"/>
      <c r="P160" s="140">
        <v>258.60000000000002</v>
      </c>
      <c r="Q160" s="154"/>
      <c r="R160" s="140">
        <f t="shared" si="9"/>
        <v>258.60000000000002</v>
      </c>
    </row>
    <row r="161" spans="1:19" x14ac:dyDescent="0.25">
      <c r="A161" s="114" t="s">
        <v>483</v>
      </c>
      <c r="B161" s="115" t="s">
        <v>484</v>
      </c>
      <c r="C161" s="115"/>
      <c r="D161" s="115">
        <v>1110</v>
      </c>
      <c r="E161" s="115">
        <v>2700</v>
      </c>
      <c r="G161" s="106"/>
      <c r="H161" s="106">
        <v>1</v>
      </c>
      <c r="K161" s="106"/>
      <c r="L161" s="115"/>
      <c r="M161" s="127"/>
      <c r="N161" s="115">
        <v>1</v>
      </c>
      <c r="O161" s="127"/>
      <c r="P161" s="140">
        <f>419.52+673.88</f>
        <v>1093.4000000000001</v>
      </c>
      <c r="Q161" s="154"/>
      <c r="R161" s="140">
        <f t="shared" si="9"/>
        <v>1093.4000000000001</v>
      </c>
    </row>
    <row r="162" spans="1:19" x14ac:dyDescent="0.25">
      <c r="A162" s="114" t="s">
        <v>488</v>
      </c>
      <c r="B162" s="115" t="s">
        <v>476</v>
      </c>
      <c r="C162" s="115"/>
      <c r="D162" s="245">
        <v>1233</v>
      </c>
      <c r="E162" s="245">
        <v>2700</v>
      </c>
      <c r="G162" s="106"/>
      <c r="H162" s="106">
        <v>1</v>
      </c>
      <c r="J162" s="106">
        <v>1</v>
      </c>
      <c r="K162" s="106"/>
      <c r="L162" s="115"/>
      <c r="M162" s="127"/>
      <c r="N162" s="115">
        <v>1</v>
      </c>
      <c r="O162" s="127"/>
      <c r="P162" s="140">
        <f>851.85+436.3</f>
        <v>1288.1500000000001</v>
      </c>
      <c r="Q162" s="154"/>
      <c r="R162" s="140">
        <f t="shared" si="9"/>
        <v>1288.1500000000001</v>
      </c>
    </row>
    <row r="163" spans="1:19" x14ac:dyDescent="0.25">
      <c r="A163" s="114" t="s">
        <v>490</v>
      </c>
      <c r="B163" s="115" t="s">
        <v>476</v>
      </c>
      <c r="C163" s="115"/>
      <c r="D163" s="115">
        <v>1110</v>
      </c>
      <c r="E163" s="115">
        <v>2700</v>
      </c>
      <c r="G163" s="106"/>
      <c r="H163" s="106">
        <v>1</v>
      </c>
      <c r="K163" s="106">
        <v>1</v>
      </c>
      <c r="L163" s="115"/>
      <c r="M163" s="127"/>
      <c r="N163" s="115">
        <v>1</v>
      </c>
      <c r="O163" s="127"/>
      <c r="P163" s="140">
        <f>886.48+419.52</f>
        <v>1306</v>
      </c>
      <c r="Q163" s="154"/>
      <c r="R163" s="140">
        <f t="shared" si="9"/>
        <v>1306</v>
      </c>
    </row>
    <row r="164" spans="1:19" x14ac:dyDescent="0.25">
      <c r="A164" s="114" t="s">
        <v>492</v>
      </c>
      <c r="B164" s="115" t="s">
        <v>279</v>
      </c>
      <c r="C164" s="115"/>
      <c r="D164" s="115">
        <v>628</v>
      </c>
      <c r="E164" s="115">
        <v>1123</v>
      </c>
      <c r="G164" s="106"/>
      <c r="H164" s="106">
        <v>1</v>
      </c>
      <c r="K164" s="106"/>
      <c r="L164" s="115"/>
      <c r="M164" s="127"/>
      <c r="N164" s="115">
        <v>1</v>
      </c>
      <c r="O164" s="127"/>
      <c r="P164" s="140">
        <v>242.55</v>
      </c>
      <c r="Q164" s="154"/>
      <c r="R164" s="140">
        <f t="shared" si="9"/>
        <v>242.55</v>
      </c>
    </row>
    <row r="165" spans="1:19" x14ac:dyDescent="0.25">
      <c r="A165" s="114" t="s">
        <v>495</v>
      </c>
      <c r="B165" s="115" t="s">
        <v>312</v>
      </c>
      <c r="C165" s="115"/>
      <c r="D165" s="115">
        <v>1110</v>
      </c>
      <c r="E165" s="115">
        <v>2000</v>
      </c>
      <c r="G165" s="106"/>
      <c r="H165" s="106">
        <v>1</v>
      </c>
      <c r="J165" s="106">
        <v>1</v>
      </c>
      <c r="K165" s="106"/>
      <c r="L165" s="115"/>
      <c r="M165" s="127"/>
      <c r="N165" s="115">
        <v>1</v>
      </c>
      <c r="O165" s="127"/>
      <c r="P165" s="140">
        <v>584.5</v>
      </c>
      <c r="Q165" s="154">
        <f>2160/81</f>
        <v>26.67</v>
      </c>
      <c r="R165" s="140">
        <f t="shared" si="9"/>
        <v>611.16999999999996</v>
      </c>
    </row>
    <row r="166" spans="1:19" x14ac:dyDescent="0.25">
      <c r="A166" s="114" t="s">
        <v>497</v>
      </c>
      <c r="B166" s="115" t="s">
        <v>476</v>
      </c>
      <c r="C166" s="115"/>
      <c r="D166" s="115">
        <v>1010</v>
      </c>
      <c r="E166" s="115">
        <v>2700</v>
      </c>
      <c r="G166" s="106"/>
      <c r="H166" s="106">
        <v>1</v>
      </c>
      <c r="K166" s="106"/>
      <c r="L166" s="115"/>
      <c r="M166" s="127"/>
      <c r="N166" s="115">
        <v>1</v>
      </c>
      <c r="O166" s="127"/>
      <c r="P166" s="140">
        <f>703.54+212.63</f>
        <v>916.17</v>
      </c>
      <c r="Q166" s="154"/>
      <c r="R166" s="140">
        <f t="shared" si="9"/>
        <v>916.17</v>
      </c>
    </row>
    <row r="167" spans="1:19" x14ac:dyDescent="0.25">
      <c r="A167" s="114" t="s">
        <v>500</v>
      </c>
      <c r="B167" s="115" t="s">
        <v>242</v>
      </c>
      <c r="C167" s="115"/>
      <c r="D167" s="115">
        <v>1100</v>
      </c>
      <c r="E167" s="115">
        <v>2300</v>
      </c>
      <c r="G167" s="106"/>
      <c r="H167" s="106">
        <v>1</v>
      </c>
      <c r="J167" s="106">
        <v>1</v>
      </c>
      <c r="K167" s="106"/>
      <c r="L167" s="115"/>
      <c r="M167" s="127"/>
      <c r="N167" s="115">
        <v>1</v>
      </c>
      <c r="O167" s="127"/>
      <c r="P167" s="140">
        <v>688.96</v>
      </c>
      <c r="Q167" s="154"/>
      <c r="R167" s="140">
        <f t="shared" si="9"/>
        <v>688.96</v>
      </c>
    </row>
    <row r="168" spans="1:19" x14ac:dyDescent="0.25">
      <c r="A168" s="114" t="s">
        <v>504</v>
      </c>
      <c r="B168" s="115" t="s">
        <v>242</v>
      </c>
      <c r="C168" s="115"/>
      <c r="D168" s="115">
        <v>1100</v>
      </c>
      <c r="E168" s="115">
        <v>2300</v>
      </c>
      <c r="G168" s="106"/>
      <c r="H168" s="106">
        <v>1</v>
      </c>
      <c r="J168" s="106">
        <v>1</v>
      </c>
      <c r="K168" s="106"/>
      <c r="L168" s="115"/>
      <c r="M168" s="127"/>
      <c r="N168" s="115">
        <v>1</v>
      </c>
      <c r="O168" s="127"/>
      <c r="P168" s="140">
        <v>688.96</v>
      </c>
      <c r="Q168" s="154"/>
      <c r="R168" s="140">
        <f t="shared" si="9"/>
        <v>688.96</v>
      </c>
    </row>
    <row r="169" spans="1:19" x14ac:dyDescent="0.25">
      <c r="A169" s="114" t="s">
        <v>505</v>
      </c>
      <c r="B169" s="115" t="s">
        <v>476</v>
      </c>
      <c r="C169" s="115"/>
      <c r="D169" s="115">
        <v>1010</v>
      </c>
      <c r="E169" s="115">
        <v>2700</v>
      </c>
      <c r="G169" s="106"/>
      <c r="H169" s="106">
        <v>1</v>
      </c>
      <c r="K169" s="106"/>
      <c r="L169" s="115"/>
      <c r="M169" s="127"/>
      <c r="N169" s="115">
        <v>1</v>
      </c>
      <c r="O169" s="127"/>
      <c r="P169" s="140">
        <f>613.08+405.9</f>
        <v>1018.98</v>
      </c>
      <c r="Q169" s="154"/>
      <c r="R169" s="140">
        <f t="shared" si="9"/>
        <v>1018.98</v>
      </c>
    </row>
    <row r="170" spans="1:19" x14ac:dyDescent="0.25">
      <c r="A170" s="114" t="s">
        <v>508</v>
      </c>
      <c r="B170" s="115" t="s">
        <v>312</v>
      </c>
      <c r="C170" s="115"/>
      <c r="D170" s="115">
        <v>1110</v>
      </c>
      <c r="E170" s="115">
        <v>2000</v>
      </c>
      <c r="G170" s="106"/>
      <c r="H170" s="106">
        <v>1</v>
      </c>
      <c r="J170" s="106">
        <v>1</v>
      </c>
      <c r="K170" s="106"/>
      <c r="L170" s="115"/>
      <c r="M170" s="127"/>
      <c r="N170" s="115">
        <v>1</v>
      </c>
      <c r="O170" s="127"/>
      <c r="P170" s="140">
        <v>584.5</v>
      </c>
      <c r="Q170" s="154">
        <f t="shared" ref="Q170:Q171" si="10">2160/81</f>
        <v>26.67</v>
      </c>
      <c r="R170" s="140">
        <f t="shared" si="9"/>
        <v>611.16999999999996</v>
      </c>
    </row>
    <row r="171" spans="1:19" x14ac:dyDescent="0.25">
      <c r="A171" s="114" t="s">
        <v>510</v>
      </c>
      <c r="B171" s="115" t="s">
        <v>312</v>
      </c>
      <c r="C171" s="115"/>
      <c r="D171" s="115">
        <v>1000</v>
      </c>
      <c r="E171" s="115">
        <v>2000</v>
      </c>
      <c r="G171" s="106"/>
      <c r="H171" s="106">
        <v>1</v>
      </c>
      <c r="K171" s="106"/>
      <c r="L171" s="115"/>
      <c r="M171" s="127"/>
      <c r="N171" s="115">
        <v>1</v>
      </c>
      <c r="O171" s="127"/>
      <c r="P171" s="140">
        <v>641.34</v>
      </c>
      <c r="Q171" s="154">
        <f t="shared" si="10"/>
        <v>26.67</v>
      </c>
      <c r="R171" s="140">
        <f t="shared" si="9"/>
        <v>668.01</v>
      </c>
    </row>
    <row r="172" spans="1:19" x14ac:dyDescent="0.25">
      <c r="A172" s="114" t="s">
        <v>511</v>
      </c>
      <c r="B172" s="115" t="s">
        <v>476</v>
      </c>
      <c r="C172" s="115"/>
      <c r="D172" s="245">
        <v>1233</v>
      </c>
      <c r="E172" s="245">
        <v>2700</v>
      </c>
      <c r="G172" s="106"/>
      <c r="H172" s="106">
        <v>1</v>
      </c>
      <c r="J172" s="106">
        <v>1</v>
      </c>
      <c r="K172" s="106"/>
      <c r="L172" s="115"/>
      <c r="M172" s="127"/>
      <c r="N172" s="115">
        <v>1</v>
      </c>
      <c r="O172" s="127"/>
      <c r="P172" s="140">
        <f>851.85+436.3</f>
        <v>1288.1500000000001</v>
      </c>
      <c r="Q172" s="154"/>
      <c r="R172" s="140">
        <f t="shared" si="9"/>
        <v>1288.1500000000001</v>
      </c>
    </row>
    <row r="173" spans="1:19" x14ac:dyDescent="0.25">
      <c r="A173" s="114" t="s">
        <v>513</v>
      </c>
      <c r="B173" s="115" t="s">
        <v>279</v>
      </c>
      <c r="C173" s="115"/>
      <c r="D173" s="115">
        <v>628</v>
      </c>
      <c r="E173" s="115">
        <v>1123</v>
      </c>
      <c r="G173" s="106"/>
      <c r="H173" s="106">
        <v>1</v>
      </c>
      <c r="K173" s="106"/>
      <c r="L173" s="115"/>
      <c r="M173" s="127"/>
      <c r="N173" s="115">
        <v>1</v>
      </c>
      <c r="O173" s="127"/>
      <c r="P173" s="140">
        <v>242.55</v>
      </c>
      <c r="Q173" s="154"/>
      <c r="R173" s="140">
        <f t="shared" si="9"/>
        <v>242.55</v>
      </c>
    </row>
    <row r="174" spans="1:19" x14ac:dyDescent="0.25">
      <c r="A174" s="114" t="s">
        <v>515</v>
      </c>
      <c r="B174" s="115" t="s">
        <v>358</v>
      </c>
      <c r="C174" s="115"/>
      <c r="D174" s="115">
        <v>628</v>
      </c>
      <c r="E174" s="115">
        <v>1308</v>
      </c>
      <c r="G174" s="106"/>
      <c r="H174" s="106">
        <v>1</v>
      </c>
      <c r="J174" s="106">
        <v>1</v>
      </c>
      <c r="K174" s="106"/>
      <c r="L174" s="115"/>
      <c r="M174" s="127"/>
      <c r="N174" s="115">
        <v>1</v>
      </c>
      <c r="O174" s="127"/>
      <c r="P174" s="140">
        <v>258.60000000000002</v>
      </c>
      <c r="Q174" s="154"/>
      <c r="R174" s="140">
        <f t="shared" si="9"/>
        <v>258.60000000000002</v>
      </c>
    </row>
    <row r="175" spans="1:19" x14ac:dyDescent="0.25">
      <c r="A175" s="114" t="s">
        <v>517</v>
      </c>
      <c r="B175" s="115" t="s">
        <v>476</v>
      </c>
      <c r="C175" s="115"/>
      <c r="D175" s="245">
        <v>1233</v>
      </c>
      <c r="E175" s="245">
        <v>2700</v>
      </c>
      <c r="G175" s="106"/>
      <c r="H175" s="106">
        <v>1</v>
      </c>
      <c r="J175" s="106">
        <v>1</v>
      </c>
      <c r="K175" s="106"/>
      <c r="L175" s="115"/>
      <c r="M175" s="127"/>
      <c r="N175" s="115">
        <v>1</v>
      </c>
      <c r="O175" s="127"/>
      <c r="P175" s="140">
        <f>851.85+436.3</f>
        <v>1288.1500000000001</v>
      </c>
      <c r="Q175" s="154"/>
      <c r="R175" s="140">
        <f t="shared" si="9"/>
        <v>1288.1500000000001</v>
      </c>
    </row>
    <row r="176" spans="1:19" x14ac:dyDescent="0.25">
      <c r="A176" s="114" t="s">
        <v>519</v>
      </c>
      <c r="B176" s="115"/>
      <c r="C176" s="115"/>
      <c r="D176" s="115"/>
      <c r="E176" s="115"/>
      <c r="G176" s="106"/>
      <c r="K176" s="106"/>
      <c r="L176" s="115"/>
      <c r="M176" s="127"/>
      <c r="N176" s="115"/>
      <c r="O176" s="127"/>
      <c r="Q176" s="154"/>
      <c r="S176" s="131" t="s">
        <v>752</v>
      </c>
    </row>
    <row r="177" spans="1:19" x14ac:dyDescent="0.25">
      <c r="A177" s="114" t="s">
        <v>520</v>
      </c>
      <c r="B177" s="115"/>
      <c r="C177" s="115"/>
      <c r="D177" s="115"/>
      <c r="E177" s="115"/>
      <c r="G177" s="106"/>
      <c r="K177" s="106"/>
      <c r="L177" s="115"/>
      <c r="M177" s="127"/>
      <c r="N177" s="115"/>
      <c r="O177" s="127"/>
      <c r="Q177" s="154"/>
      <c r="S177" s="131" t="s">
        <v>752</v>
      </c>
    </row>
    <row r="178" spans="1:19" x14ac:dyDescent="0.25">
      <c r="A178" s="114" t="s">
        <v>521</v>
      </c>
      <c r="B178" s="115"/>
      <c r="C178" s="115"/>
      <c r="D178" s="115"/>
      <c r="E178" s="115"/>
      <c r="G178" s="106"/>
      <c r="K178" s="106"/>
      <c r="L178" s="115"/>
      <c r="M178" s="127"/>
      <c r="N178" s="115"/>
      <c r="O178" s="127"/>
      <c r="Q178" s="154"/>
      <c r="S178" s="131" t="s">
        <v>752</v>
      </c>
    </row>
    <row r="179" spans="1:19" x14ac:dyDescent="0.25">
      <c r="A179" s="114" t="s">
        <v>522</v>
      </c>
      <c r="B179" s="115"/>
      <c r="C179" s="115"/>
      <c r="D179" s="115"/>
      <c r="E179" s="115"/>
      <c r="G179" s="106"/>
      <c r="K179" s="106"/>
      <c r="L179" s="115"/>
      <c r="M179" s="127"/>
      <c r="N179" s="115"/>
      <c r="O179" s="127"/>
      <c r="Q179" s="154"/>
      <c r="S179" s="131" t="s">
        <v>752</v>
      </c>
    </row>
    <row r="180" spans="1:19" x14ac:dyDescent="0.25">
      <c r="A180" s="114" t="s">
        <v>523</v>
      </c>
      <c r="B180" s="115"/>
      <c r="C180" s="115"/>
      <c r="D180" s="115"/>
      <c r="E180" s="115"/>
      <c r="G180" s="106"/>
      <c r="K180" s="106"/>
      <c r="L180" s="115"/>
      <c r="M180" s="127"/>
      <c r="N180" s="115"/>
      <c r="O180" s="127"/>
      <c r="Q180" s="154"/>
      <c r="S180" s="131" t="s">
        <v>752</v>
      </c>
    </row>
    <row r="181" spans="1:19" x14ac:dyDescent="0.25">
      <c r="A181" s="114" t="s">
        <v>524</v>
      </c>
      <c r="B181" s="115"/>
      <c r="C181" s="115"/>
      <c r="D181" s="115"/>
      <c r="E181" s="115"/>
      <c r="G181" s="106"/>
      <c r="K181" s="106"/>
      <c r="L181" s="115"/>
      <c r="M181" s="127"/>
      <c r="N181" s="115"/>
      <c r="O181" s="127"/>
      <c r="Q181" s="154"/>
      <c r="S181" s="131" t="s">
        <v>752</v>
      </c>
    </row>
    <row r="182" spans="1:19" x14ac:dyDescent="0.25">
      <c r="A182" s="114" t="s">
        <v>525</v>
      </c>
      <c r="B182" s="115"/>
      <c r="C182" s="115"/>
      <c r="D182" s="115"/>
      <c r="E182" s="115"/>
      <c r="G182" s="106"/>
      <c r="K182" s="106"/>
      <c r="L182" s="115"/>
      <c r="M182" s="127"/>
      <c r="N182" s="115"/>
      <c r="O182" s="127"/>
      <c r="Q182" s="154"/>
      <c r="S182" s="131" t="s">
        <v>752</v>
      </c>
    </row>
    <row r="183" spans="1:19" x14ac:dyDescent="0.25">
      <c r="A183" s="114" t="s">
        <v>526</v>
      </c>
      <c r="B183" s="115"/>
      <c r="C183" s="115"/>
      <c r="D183" s="115"/>
      <c r="E183" s="115"/>
      <c r="G183" s="106"/>
      <c r="K183" s="106"/>
      <c r="L183" s="115"/>
      <c r="M183" s="127"/>
      <c r="N183" s="115"/>
      <c r="O183" s="127"/>
      <c r="Q183" s="154"/>
      <c r="S183" s="131" t="s">
        <v>752</v>
      </c>
    </row>
    <row r="184" spans="1:19" x14ac:dyDescent="0.25">
      <c r="A184" s="114" t="s">
        <v>527</v>
      </c>
      <c r="B184" s="115"/>
      <c r="C184" s="115"/>
      <c r="D184" s="115"/>
      <c r="E184" s="115"/>
      <c r="G184" s="106"/>
      <c r="K184" s="106"/>
      <c r="L184" s="115"/>
      <c r="M184" s="127"/>
      <c r="N184" s="115"/>
      <c r="O184" s="127"/>
      <c r="Q184" s="154"/>
      <c r="S184" s="131" t="s">
        <v>752</v>
      </c>
    </row>
    <row r="185" spans="1:19" x14ac:dyDescent="0.25">
      <c r="A185" s="114" t="s">
        <v>528</v>
      </c>
      <c r="B185" s="115"/>
      <c r="C185" s="115"/>
      <c r="D185" s="115"/>
      <c r="E185" s="115"/>
      <c r="G185" s="106"/>
      <c r="K185" s="106"/>
      <c r="L185" s="115"/>
      <c r="M185" s="127"/>
      <c r="N185" s="115"/>
      <c r="O185" s="127"/>
      <c r="Q185" s="154"/>
      <c r="S185" s="131" t="s">
        <v>752</v>
      </c>
    </row>
    <row r="186" spans="1:19" x14ac:dyDescent="0.25">
      <c r="A186" s="114" t="s">
        <v>529</v>
      </c>
      <c r="B186" s="115"/>
      <c r="C186" s="115"/>
      <c r="D186" s="115"/>
      <c r="E186" s="115"/>
      <c r="G186" s="106"/>
      <c r="K186" s="106"/>
      <c r="L186" s="115"/>
      <c r="M186" s="127"/>
      <c r="N186" s="115"/>
      <c r="O186" s="127"/>
      <c r="Q186" s="154"/>
      <c r="S186" s="131" t="s">
        <v>752</v>
      </c>
    </row>
    <row r="187" spans="1:19" x14ac:dyDescent="0.25">
      <c r="A187" s="114" t="s">
        <v>530</v>
      </c>
      <c r="B187" s="115"/>
      <c r="C187" s="115"/>
      <c r="D187" s="115"/>
      <c r="E187" s="115"/>
      <c r="G187" s="106"/>
      <c r="K187" s="106"/>
      <c r="L187" s="115"/>
      <c r="M187" s="127"/>
      <c r="N187" s="115"/>
      <c r="O187" s="127"/>
      <c r="Q187" s="154"/>
      <c r="S187" s="131" t="s">
        <v>752</v>
      </c>
    </row>
    <row r="188" spans="1:19" x14ac:dyDescent="0.25">
      <c r="A188" s="114" t="s">
        <v>531</v>
      </c>
      <c r="B188" s="115"/>
      <c r="C188" s="115"/>
      <c r="D188" s="115"/>
      <c r="E188" s="115"/>
      <c r="G188" s="106"/>
      <c r="K188" s="106"/>
      <c r="L188" s="115"/>
      <c r="M188" s="127"/>
      <c r="N188" s="115"/>
      <c r="O188" s="127"/>
      <c r="Q188" s="154"/>
      <c r="S188" s="131" t="s">
        <v>752</v>
      </c>
    </row>
    <row r="189" spans="1:19" x14ac:dyDescent="0.25">
      <c r="A189" s="114" t="s">
        <v>532</v>
      </c>
      <c r="B189" s="115"/>
      <c r="C189" s="115"/>
      <c r="D189" s="115"/>
      <c r="E189" s="115"/>
      <c r="G189" s="106"/>
      <c r="K189" s="106"/>
      <c r="L189" s="115"/>
      <c r="M189" s="127"/>
      <c r="N189" s="115"/>
      <c r="O189" s="127"/>
      <c r="Q189" s="154"/>
      <c r="S189" s="131" t="s">
        <v>752</v>
      </c>
    </row>
    <row r="190" spans="1:19" x14ac:dyDescent="0.25">
      <c r="A190" s="114" t="s">
        <v>533</v>
      </c>
      <c r="B190" s="115" t="s">
        <v>455</v>
      </c>
      <c r="C190" s="115"/>
      <c r="D190" s="115"/>
      <c r="E190" s="115"/>
      <c r="G190" s="106"/>
      <c r="K190" s="106"/>
      <c r="L190" s="115"/>
      <c r="M190" s="127"/>
      <c r="N190" s="115"/>
      <c r="O190" s="127"/>
      <c r="Q190" s="154"/>
      <c r="S190" s="131" t="s">
        <v>750</v>
      </c>
    </row>
    <row r="191" spans="1:19" x14ac:dyDescent="0.25">
      <c r="A191" s="114" t="s">
        <v>534</v>
      </c>
      <c r="B191" s="115" t="s">
        <v>455</v>
      </c>
      <c r="C191" s="115"/>
      <c r="D191" s="115"/>
      <c r="E191" s="115"/>
      <c r="G191" s="106"/>
      <c r="K191" s="106"/>
      <c r="L191" s="115"/>
      <c r="M191" s="127"/>
      <c r="N191" s="115"/>
      <c r="O191" s="127"/>
      <c r="Q191" s="154"/>
      <c r="S191" s="131" t="s">
        <v>750</v>
      </c>
    </row>
    <row r="192" spans="1:19" x14ac:dyDescent="0.25">
      <c r="A192" s="114" t="s">
        <v>535</v>
      </c>
      <c r="B192" s="115" t="s">
        <v>312</v>
      </c>
      <c r="C192" s="115"/>
      <c r="D192" s="115">
        <v>1110</v>
      </c>
      <c r="E192" s="115">
        <v>2000</v>
      </c>
      <c r="G192" s="106"/>
      <c r="H192" s="106">
        <v>1</v>
      </c>
      <c r="J192" s="106">
        <v>1</v>
      </c>
      <c r="K192" s="106"/>
      <c r="L192" s="115"/>
      <c r="M192" s="127"/>
      <c r="N192" s="115">
        <v>1</v>
      </c>
      <c r="O192" s="127"/>
      <c r="P192" s="140">
        <v>584.5</v>
      </c>
      <c r="Q192" s="154">
        <f t="shared" ref="Q192:Q201" si="11">2160/81</f>
        <v>26.67</v>
      </c>
      <c r="R192" s="140">
        <f t="shared" ref="R192:R244" si="12">P192+Q192</f>
        <v>611.16999999999996</v>
      </c>
    </row>
    <row r="193" spans="1:18" x14ac:dyDescent="0.25">
      <c r="A193" s="114" t="s">
        <v>536</v>
      </c>
      <c r="B193" s="115" t="s">
        <v>312</v>
      </c>
      <c r="C193" s="115"/>
      <c r="D193" s="115">
        <v>1110</v>
      </c>
      <c r="E193" s="115">
        <v>2000</v>
      </c>
      <c r="G193" s="106"/>
      <c r="H193" s="106">
        <v>1</v>
      </c>
      <c r="J193" s="106">
        <v>1</v>
      </c>
      <c r="K193" s="106"/>
      <c r="L193" s="115"/>
      <c r="M193" s="127"/>
      <c r="N193" s="115">
        <v>1</v>
      </c>
      <c r="O193" s="127"/>
      <c r="P193" s="140">
        <v>584.5</v>
      </c>
      <c r="Q193" s="154">
        <f t="shared" si="11"/>
        <v>26.67</v>
      </c>
      <c r="R193" s="140">
        <f t="shared" si="12"/>
        <v>611.16999999999996</v>
      </c>
    </row>
    <row r="194" spans="1:18" x14ac:dyDescent="0.25">
      <c r="A194" s="114" t="s">
        <v>537</v>
      </c>
      <c r="B194" s="115" t="s">
        <v>312</v>
      </c>
      <c r="C194" s="115"/>
      <c r="D194" s="115">
        <v>1110</v>
      </c>
      <c r="E194" s="115">
        <v>2000</v>
      </c>
      <c r="G194" s="106"/>
      <c r="H194" s="106">
        <v>1</v>
      </c>
      <c r="J194" s="106">
        <v>1</v>
      </c>
      <c r="K194" s="106"/>
      <c r="L194" s="115"/>
      <c r="M194" s="127"/>
      <c r="N194" s="115">
        <v>1</v>
      </c>
      <c r="O194" s="127"/>
      <c r="P194" s="140">
        <v>584.5</v>
      </c>
      <c r="Q194" s="154">
        <f t="shared" si="11"/>
        <v>26.67</v>
      </c>
      <c r="R194" s="140">
        <f t="shared" si="12"/>
        <v>611.16999999999996</v>
      </c>
    </row>
    <row r="195" spans="1:18" x14ac:dyDescent="0.25">
      <c r="A195" s="114" t="s">
        <v>538</v>
      </c>
      <c r="B195" s="115" t="s">
        <v>312</v>
      </c>
      <c r="C195" s="115"/>
      <c r="D195" s="115">
        <v>1110</v>
      </c>
      <c r="E195" s="115">
        <v>2000</v>
      </c>
      <c r="G195" s="106"/>
      <c r="H195" s="106">
        <v>1</v>
      </c>
      <c r="J195" s="106">
        <v>1</v>
      </c>
      <c r="K195" s="106"/>
      <c r="L195" s="115"/>
      <c r="M195" s="127"/>
      <c r="N195" s="115">
        <v>1</v>
      </c>
      <c r="O195" s="127"/>
      <c r="P195" s="140">
        <v>584.5</v>
      </c>
      <c r="Q195" s="154">
        <f t="shared" si="11"/>
        <v>26.67</v>
      </c>
      <c r="R195" s="140">
        <f t="shared" si="12"/>
        <v>611.16999999999996</v>
      </c>
    </row>
    <row r="196" spans="1:18" x14ac:dyDescent="0.25">
      <c r="A196" s="114" t="s">
        <v>539</v>
      </c>
      <c r="B196" s="115" t="s">
        <v>312</v>
      </c>
      <c r="C196" s="115"/>
      <c r="D196" s="115">
        <v>1110</v>
      </c>
      <c r="E196" s="115">
        <v>2000</v>
      </c>
      <c r="G196" s="106"/>
      <c r="H196" s="106">
        <v>1</v>
      </c>
      <c r="J196" s="106">
        <v>1</v>
      </c>
      <c r="K196" s="106"/>
      <c r="L196" s="115"/>
      <c r="M196" s="127"/>
      <c r="N196" s="115">
        <v>1</v>
      </c>
      <c r="O196" s="127"/>
      <c r="P196" s="140">
        <v>584.5</v>
      </c>
      <c r="Q196" s="154">
        <f t="shared" si="11"/>
        <v>26.67</v>
      </c>
      <c r="R196" s="140">
        <f t="shared" si="12"/>
        <v>611.16999999999996</v>
      </c>
    </row>
    <row r="197" spans="1:18" x14ac:dyDescent="0.25">
      <c r="A197" s="114" t="s">
        <v>540</v>
      </c>
      <c r="B197" s="115" t="s">
        <v>312</v>
      </c>
      <c r="C197" s="115"/>
      <c r="D197" s="115">
        <v>1110</v>
      </c>
      <c r="E197" s="115">
        <v>2000</v>
      </c>
      <c r="G197" s="106"/>
      <c r="H197" s="106">
        <v>1</v>
      </c>
      <c r="J197" s="106">
        <v>1</v>
      </c>
      <c r="K197" s="106"/>
      <c r="L197" s="115"/>
      <c r="M197" s="127"/>
      <c r="N197" s="115">
        <v>1</v>
      </c>
      <c r="O197" s="127"/>
      <c r="P197" s="140">
        <v>584.5</v>
      </c>
      <c r="Q197" s="154">
        <f t="shared" si="11"/>
        <v>26.67</v>
      </c>
      <c r="R197" s="140">
        <f t="shared" si="12"/>
        <v>611.16999999999996</v>
      </c>
    </row>
    <row r="198" spans="1:18" x14ac:dyDescent="0.25">
      <c r="A198" s="114" t="s">
        <v>541</v>
      </c>
      <c r="B198" s="115" t="s">
        <v>312</v>
      </c>
      <c r="C198" s="115"/>
      <c r="D198" s="115">
        <v>1110</v>
      </c>
      <c r="E198" s="115">
        <v>2000</v>
      </c>
      <c r="G198" s="106"/>
      <c r="H198" s="106">
        <v>1</v>
      </c>
      <c r="J198" s="106">
        <v>1</v>
      </c>
      <c r="K198" s="106"/>
      <c r="L198" s="115"/>
      <c r="M198" s="127"/>
      <c r="N198" s="115">
        <v>1</v>
      </c>
      <c r="O198" s="127"/>
      <c r="P198" s="140">
        <v>584.5</v>
      </c>
      <c r="Q198" s="154">
        <f t="shared" si="11"/>
        <v>26.67</v>
      </c>
      <c r="R198" s="140">
        <f t="shared" si="12"/>
        <v>611.16999999999996</v>
      </c>
    </row>
    <row r="199" spans="1:18" x14ac:dyDescent="0.25">
      <c r="A199" s="114" t="s">
        <v>542</v>
      </c>
      <c r="B199" s="115" t="s">
        <v>312</v>
      </c>
      <c r="C199" s="115"/>
      <c r="D199" s="115">
        <v>1110</v>
      </c>
      <c r="E199" s="115">
        <v>2000</v>
      </c>
      <c r="G199" s="106"/>
      <c r="H199" s="106">
        <v>1</v>
      </c>
      <c r="J199" s="106">
        <v>1</v>
      </c>
      <c r="K199" s="106"/>
      <c r="L199" s="115"/>
      <c r="M199" s="127"/>
      <c r="N199" s="115">
        <v>1</v>
      </c>
      <c r="O199" s="127"/>
      <c r="P199" s="140">
        <v>584.5</v>
      </c>
      <c r="Q199" s="154">
        <f t="shared" si="11"/>
        <v>26.67</v>
      </c>
      <c r="R199" s="140">
        <f t="shared" si="12"/>
        <v>611.16999999999996</v>
      </c>
    </row>
    <row r="200" spans="1:18" x14ac:dyDescent="0.25">
      <c r="A200" s="114" t="s">
        <v>543</v>
      </c>
      <c r="B200" s="115" t="s">
        <v>312</v>
      </c>
      <c r="C200" s="115"/>
      <c r="D200" s="115">
        <v>1110</v>
      </c>
      <c r="E200" s="115">
        <v>2000</v>
      </c>
      <c r="G200" s="106"/>
      <c r="H200" s="106">
        <v>1</v>
      </c>
      <c r="J200" s="106">
        <v>1</v>
      </c>
      <c r="K200" s="106"/>
      <c r="L200" s="115"/>
      <c r="M200" s="127"/>
      <c r="N200" s="115">
        <v>1</v>
      </c>
      <c r="O200" s="127"/>
      <c r="P200" s="140">
        <v>584.5</v>
      </c>
      <c r="Q200" s="154">
        <f t="shared" si="11"/>
        <v>26.67</v>
      </c>
      <c r="R200" s="140">
        <f t="shared" si="12"/>
        <v>611.16999999999996</v>
      </c>
    </row>
    <row r="201" spans="1:18" x14ac:dyDescent="0.25">
      <c r="A201" s="114" t="s">
        <v>544</v>
      </c>
      <c r="B201" s="115" t="s">
        <v>312</v>
      </c>
      <c r="C201" s="115"/>
      <c r="D201" s="115">
        <v>1110</v>
      </c>
      <c r="E201" s="115">
        <v>2000</v>
      </c>
      <c r="G201" s="106"/>
      <c r="H201" s="106">
        <v>1</v>
      </c>
      <c r="J201" s="106">
        <v>1</v>
      </c>
      <c r="K201" s="106"/>
      <c r="L201" s="115"/>
      <c r="M201" s="127"/>
      <c r="N201" s="115">
        <v>1</v>
      </c>
      <c r="O201" s="127"/>
      <c r="P201" s="140">
        <v>584.5</v>
      </c>
      <c r="Q201" s="154">
        <f t="shared" si="11"/>
        <v>26.67</v>
      </c>
      <c r="R201" s="140">
        <f t="shared" si="12"/>
        <v>611.16999999999996</v>
      </c>
    </row>
    <row r="202" spans="1:18" x14ac:dyDescent="0.25">
      <c r="A202" s="114" t="s">
        <v>545</v>
      </c>
      <c r="B202" s="115" t="s">
        <v>476</v>
      </c>
      <c r="C202" s="115"/>
      <c r="D202" s="245">
        <v>1233</v>
      </c>
      <c r="E202" s="245">
        <v>2700</v>
      </c>
      <c r="G202" s="106"/>
      <c r="H202" s="106">
        <v>1</v>
      </c>
      <c r="K202" s="106">
        <v>1</v>
      </c>
      <c r="L202" s="115"/>
      <c r="M202" s="127"/>
      <c r="N202" s="115">
        <v>1</v>
      </c>
      <c r="O202" s="127"/>
      <c r="P202" s="140">
        <f>1255.31+436.3</f>
        <v>1691.61</v>
      </c>
      <c r="Q202" s="154"/>
      <c r="R202" s="140">
        <f t="shared" si="12"/>
        <v>1691.61</v>
      </c>
    </row>
    <row r="203" spans="1:18" x14ac:dyDescent="0.25">
      <c r="A203" s="114" t="s">
        <v>546</v>
      </c>
      <c r="B203" s="115" t="s">
        <v>358</v>
      </c>
      <c r="C203" s="115"/>
      <c r="D203" s="115">
        <v>628</v>
      </c>
      <c r="E203" s="115">
        <v>1308</v>
      </c>
      <c r="G203" s="106"/>
      <c r="H203" s="106">
        <v>1</v>
      </c>
      <c r="J203" s="106">
        <v>1</v>
      </c>
      <c r="K203" s="106"/>
      <c r="L203" s="115"/>
      <c r="M203" s="127"/>
      <c r="N203" s="115">
        <v>1</v>
      </c>
      <c r="O203" s="127"/>
      <c r="P203" s="140">
        <v>258.60000000000002</v>
      </c>
      <c r="Q203" s="154"/>
      <c r="R203" s="140">
        <f t="shared" si="12"/>
        <v>258.60000000000002</v>
      </c>
    </row>
    <row r="204" spans="1:18" x14ac:dyDescent="0.25">
      <c r="A204" s="114" t="s">
        <v>547</v>
      </c>
      <c r="B204" s="115" t="s">
        <v>484</v>
      </c>
      <c r="C204" s="115"/>
      <c r="D204" s="115">
        <v>1110</v>
      </c>
      <c r="E204" s="115">
        <v>2700</v>
      </c>
      <c r="G204" s="106"/>
      <c r="H204" s="106">
        <v>1</v>
      </c>
      <c r="K204" s="106"/>
      <c r="L204" s="115"/>
      <c r="M204" s="127"/>
      <c r="N204" s="115">
        <v>1</v>
      </c>
      <c r="O204" s="127"/>
      <c r="P204" s="140">
        <f>419.52+673.88</f>
        <v>1093.4000000000001</v>
      </c>
      <c r="Q204" s="154"/>
      <c r="R204" s="140">
        <f t="shared" si="12"/>
        <v>1093.4000000000001</v>
      </c>
    </row>
    <row r="205" spans="1:18" x14ac:dyDescent="0.25">
      <c r="A205" s="114" t="s">
        <v>548</v>
      </c>
      <c r="B205" s="115" t="s">
        <v>476</v>
      </c>
      <c r="C205" s="115"/>
      <c r="D205" s="245">
        <v>1233</v>
      </c>
      <c r="E205" s="245">
        <v>2700</v>
      </c>
      <c r="G205" s="106"/>
      <c r="H205" s="106">
        <v>1</v>
      </c>
      <c r="J205" s="106">
        <v>1</v>
      </c>
      <c r="K205" s="106"/>
      <c r="L205" s="115"/>
      <c r="M205" s="127"/>
      <c r="N205" s="115">
        <v>1</v>
      </c>
      <c r="O205" s="127"/>
      <c r="P205" s="140">
        <f>851.85+436.3</f>
        <v>1288.1500000000001</v>
      </c>
      <c r="Q205" s="154"/>
      <c r="R205" s="140">
        <f t="shared" si="12"/>
        <v>1288.1500000000001</v>
      </c>
    </row>
    <row r="206" spans="1:18" x14ac:dyDescent="0.25">
      <c r="A206" s="114" t="s">
        <v>549</v>
      </c>
      <c r="B206" s="115" t="s">
        <v>476</v>
      </c>
      <c r="C206" s="115"/>
      <c r="D206" s="115">
        <v>1110</v>
      </c>
      <c r="E206" s="115">
        <v>2700</v>
      </c>
      <c r="G206" s="106"/>
      <c r="H206" s="106">
        <v>1</v>
      </c>
      <c r="K206" s="106">
        <v>1</v>
      </c>
      <c r="L206" s="115"/>
      <c r="M206" s="127"/>
      <c r="N206" s="115">
        <v>1</v>
      </c>
      <c r="O206" s="127"/>
      <c r="P206" s="140">
        <f>886.48+419.52</f>
        <v>1306</v>
      </c>
      <c r="Q206" s="154"/>
      <c r="R206" s="140">
        <f t="shared" si="12"/>
        <v>1306</v>
      </c>
    </row>
    <row r="207" spans="1:18" x14ac:dyDescent="0.25">
      <c r="A207" s="114" t="s">
        <v>550</v>
      </c>
      <c r="B207" s="115" t="s">
        <v>279</v>
      </c>
      <c r="C207" s="115"/>
      <c r="D207" s="115">
        <v>628</v>
      </c>
      <c r="E207" s="115">
        <v>1123</v>
      </c>
      <c r="G207" s="106"/>
      <c r="H207" s="106">
        <v>1</v>
      </c>
      <c r="K207" s="106"/>
      <c r="L207" s="115"/>
      <c r="M207" s="127"/>
      <c r="N207" s="115">
        <v>1</v>
      </c>
      <c r="O207" s="127"/>
      <c r="P207" s="140">
        <v>242.55</v>
      </c>
      <c r="Q207" s="154"/>
      <c r="R207" s="140">
        <f t="shared" si="12"/>
        <v>242.55</v>
      </c>
    </row>
    <row r="208" spans="1:18" x14ac:dyDescent="0.25">
      <c r="A208" s="114" t="s">
        <v>551</v>
      </c>
      <c r="B208" s="115" t="s">
        <v>312</v>
      </c>
      <c r="C208" s="115"/>
      <c r="D208" s="115">
        <v>1110</v>
      </c>
      <c r="E208" s="115">
        <v>2000</v>
      </c>
      <c r="G208" s="106"/>
      <c r="H208" s="106">
        <v>1</v>
      </c>
      <c r="J208" s="106">
        <v>1</v>
      </c>
      <c r="K208" s="106"/>
      <c r="L208" s="115"/>
      <c r="M208" s="127"/>
      <c r="N208" s="115">
        <v>1</v>
      </c>
      <c r="O208" s="127"/>
      <c r="P208" s="140">
        <v>584.5</v>
      </c>
      <c r="Q208" s="154">
        <f>2160/81</f>
        <v>26.67</v>
      </c>
      <c r="R208" s="140">
        <f t="shared" si="12"/>
        <v>611.16999999999996</v>
      </c>
    </row>
    <row r="209" spans="1:19" x14ac:dyDescent="0.25">
      <c r="A209" s="114" t="s">
        <v>552</v>
      </c>
      <c r="B209" s="115" t="s">
        <v>476</v>
      </c>
      <c r="C209" s="115"/>
      <c r="D209" s="115">
        <v>1010</v>
      </c>
      <c r="E209" s="115">
        <v>2700</v>
      </c>
      <c r="G209" s="106"/>
      <c r="H209" s="106">
        <v>1</v>
      </c>
      <c r="K209" s="106"/>
      <c r="L209" s="115"/>
      <c r="M209" s="127"/>
      <c r="N209" s="115">
        <v>1</v>
      </c>
      <c r="O209" s="127"/>
      <c r="P209" s="140">
        <f>703.54+212.63</f>
        <v>916.17</v>
      </c>
      <c r="Q209" s="154"/>
      <c r="R209" s="140">
        <f t="shared" si="12"/>
        <v>916.17</v>
      </c>
    </row>
    <row r="210" spans="1:19" x14ac:dyDescent="0.25">
      <c r="A210" s="114" t="s">
        <v>553</v>
      </c>
      <c r="B210" s="115" t="s">
        <v>242</v>
      </c>
      <c r="C210" s="115"/>
      <c r="D210" s="115">
        <v>1100</v>
      </c>
      <c r="E210" s="115">
        <v>2300</v>
      </c>
      <c r="G210" s="106"/>
      <c r="H210" s="106">
        <v>1</v>
      </c>
      <c r="J210" s="106">
        <v>1</v>
      </c>
      <c r="K210" s="106"/>
      <c r="L210" s="115"/>
      <c r="M210" s="127"/>
      <c r="N210" s="115">
        <v>1</v>
      </c>
      <c r="O210" s="127"/>
      <c r="P210" s="140">
        <v>688.96</v>
      </c>
      <c r="Q210" s="154"/>
      <c r="R210" s="140">
        <f t="shared" si="12"/>
        <v>688.96</v>
      </c>
    </row>
    <row r="211" spans="1:19" x14ac:dyDescent="0.25">
      <c r="A211" s="114" t="s">
        <v>554</v>
      </c>
      <c r="B211" s="115" t="s">
        <v>242</v>
      </c>
      <c r="C211" s="115"/>
      <c r="D211" s="115">
        <v>1100</v>
      </c>
      <c r="E211" s="115">
        <v>2300</v>
      </c>
      <c r="G211" s="106"/>
      <c r="H211" s="106">
        <v>1</v>
      </c>
      <c r="J211" s="106">
        <v>1</v>
      </c>
      <c r="K211" s="106"/>
      <c r="L211" s="115"/>
      <c r="M211" s="127"/>
      <c r="N211" s="115">
        <v>1</v>
      </c>
      <c r="O211" s="127"/>
      <c r="P211" s="140">
        <v>688.96</v>
      </c>
      <c r="Q211" s="154"/>
      <c r="R211" s="140">
        <f t="shared" si="12"/>
        <v>688.96</v>
      </c>
    </row>
    <row r="212" spans="1:19" x14ac:dyDescent="0.25">
      <c r="A212" s="114" t="s">
        <v>555</v>
      </c>
      <c r="B212" s="115" t="s">
        <v>476</v>
      </c>
      <c r="C212" s="115"/>
      <c r="D212" s="115">
        <v>1010</v>
      </c>
      <c r="E212" s="115">
        <v>2700</v>
      </c>
      <c r="G212" s="106"/>
      <c r="H212" s="106">
        <v>1</v>
      </c>
      <c r="K212" s="106"/>
      <c r="L212" s="115"/>
      <c r="M212" s="127"/>
      <c r="N212" s="115">
        <v>1</v>
      </c>
      <c r="O212" s="127"/>
      <c r="P212" s="140">
        <f>613.08+405.9</f>
        <v>1018.98</v>
      </c>
      <c r="Q212" s="154"/>
      <c r="R212" s="140">
        <f t="shared" si="12"/>
        <v>1018.98</v>
      </c>
    </row>
    <row r="213" spans="1:19" x14ac:dyDescent="0.25">
      <c r="A213" s="114" t="s">
        <v>556</v>
      </c>
      <c r="B213" s="115" t="s">
        <v>312</v>
      </c>
      <c r="C213" s="115"/>
      <c r="D213" s="115">
        <v>1110</v>
      </c>
      <c r="E213" s="115">
        <v>2000</v>
      </c>
      <c r="G213" s="106"/>
      <c r="H213" s="106">
        <v>1</v>
      </c>
      <c r="J213" s="106">
        <v>1</v>
      </c>
      <c r="K213" s="106"/>
      <c r="L213" s="115"/>
      <c r="M213" s="127"/>
      <c r="N213" s="115">
        <v>1</v>
      </c>
      <c r="O213" s="127"/>
      <c r="P213" s="140">
        <v>584.5</v>
      </c>
      <c r="Q213" s="154">
        <f t="shared" ref="Q213:Q214" si="13">2160/81</f>
        <v>26.67</v>
      </c>
      <c r="R213" s="140">
        <f t="shared" si="12"/>
        <v>611.16999999999996</v>
      </c>
    </row>
    <row r="214" spans="1:19" x14ac:dyDescent="0.25">
      <c r="A214" s="114" t="s">
        <v>557</v>
      </c>
      <c r="B214" s="115" t="s">
        <v>312</v>
      </c>
      <c r="C214" s="115"/>
      <c r="D214" s="115">
        <v>1000</v>
      </c>
      <c r="E214" s="115">
        <v>2000</v>
      </c>
      <c r="G214" s="106"/>
      <c r="H214" s="106">
        <v>1</v>
      </c>
      <c r="K214" s="106"/>
      <c r="L214" s="115"/>
      <c r="M214" s="127"/>
      <c r="N214" s="115">
        <v>1</v>
      </c>
      <c r="O214" s="127"/>
      <c r="P214" s="140">
        <v>641.34</v>
      </c>
      <c r="Q214" s="154">
        <f t="shared" si="13"/>
        <v>26.67</v>
      </c>
      <c r="R214" s="140">
        <f t="shared" si="12"/>
        <v>668.01</v>
      </c>
    </row>
    <row r="215" spans="1:19" x14ac:dyDescent="0.25">
      <c r="A215" s="114" t="s">
        <v>558</v>
      </c>
      <c r="B215" s="115" t="s">
        <v>476</v>
      </c>
      <c r="C215" s="115"/>
      <c r="D215" s="245">
        <v>1233</v>
      </c>
      <c r="E215" s="245">
        <v>2700</v>
      </c>
      <c r="G215" s="106"/>
      <c r="H215" s="106">
        <v>1</v>
      </c>
      <c r="J215" s="106">
        <v>1</v>
      </c>
      <c r="K215" s="106"/>
      <c r="L215" s="115"/>
      <c r="M215" s="127"/>
      <c r="N215" s="115">
        <v>1</v>
      </c>
      <c r="O215" s="127"/>
      <c r="P215" s="140">
        <f>851.85+436.3</f>
        <v>1288.1500000000001</v>
      </c>
      <c r="Q215" s="154"/>
      <c r="R215" s="140">
        <f t="shared" si="12"/>
        <v>1288.1500000000001</v>
      </c>
    </row>
    <row r="216" spans="1:19" x14ac:dyDescent="0.25">
      <c r="A216" s="114" t="s">
        <v>559</v>
      </c>
      <c r="B216" s="115" t="s">
        <v>279</v>
      </c>
      <c r="C216" s="115"/>
      <c r="D216" s="115">
        <v>628</v>
      </c>
      <c r="E216" s="115">
        <v>1123</v>
      </c>
      <c r="G216" s="106"/>
      <c r="H216" s="106">
        <v>1</v>
      </c>
      <c r="K216" s="106"/>
      <c r="L216" s="115"/>
      <c r="M216" s="127"/>
      <c r="N216" s="115">
        <v>1</v>
      </c>
      <c r="O216" s="127"/>
      <c r="P216" s="140">
        <v>242.55</v>
      </c>
      <c r="Q216" s="154"/>
      <c r="R216" s="140">
        <f t="shared" si="12"/>
        <v>242.55</v>
      </c>
    </row>
    <row r="217" spans="1:19" x14ac:dyDescent="0.25">
      <c r="A217" s="114" t="s">
        <v>560</v>
      </c>
      <c r="B217" s="115" t="s">
        <v>358</v>
      </c>
      <c r="C217" s="115"/>
      <c r="D217" s="115">
        <v>628</v>
      </c>
      <c r="E217" s="115">
        <v>1308</v>
      </c>
      <c r="G217" s="106"/>
      <c r="H217" s="106">
        <v>1</v>
      </c>
      <c r="J217" s="106">
        <v>1</v>
      </c>
      <c r="K217" s="106"/>
      <c r="L217" s="115"/>
      <c r="M217" s="127"/>
      <c r="N217" s="115">
        <v>1</v>
      </c>
      <c r="O217" s="127"/>
      <c r="P217" s="140">
        <v>258.60000000000002</v>
      </c>
      <c r="Q217" s="154"/>
      <c r="R217" s="140">
        <f t="shared" si="12"/>
        <v>258.60000000000002</v>
      </c>
    </row>
    <row r="218" spans="1:19" x14ac:dyDescent="0.25">
      <c r="A218" s="114" t="s">
        <v>561</v>
      </c>
      <c r="B218" s="115" t="s">
        <v>476</v>
      </c>
      <c r="C218" s="115"/>
      <c r="D218" s="245">
        <v>1233</v>
      </c>
      <c r="E218" s="245">
        <v>2700</v>
      </c>
      <c r="G218" s="106"/>
      <c r="H218" s="106">
        <v>1</v>
      </c>
      <c r="J218" s="106">
        <v>1</v>
      </c>
      <c r="K218" s="106"/>
      <c r="L218" s="115"/>
      <c r="M218" s="127"/>
      <c r="N218" s="115">
        <v>1</v>
      </c>
      <c r="O218" s="127"/>
      <c r="P218" s="140">
        <f>851.85+436.3</f>
        <v>1288.1500000000001</v>
      </c>
      <c r="Q218" s="154"/>
      <c r="R218" s="140">
        <f t="shared" si="12"/>
        <v>1288.1500000000001</v>
      </c>
    </row>
    <row r="219" spans="1:19" x14ac:dyDescent="0.25">
      <c r="A219" s="114" t="s">
        <v>562</v>
      </c>
      <c r="B219" s="115"/>
      <c r="C219" s="115"/>
      <c r="D219" s="115"/>
      <c r="E219" s="115"/>
      <c r="G219" s="106"/>
      <c r="K219" s="106"/>
      <c r="L219" s="115"/>
      <c r="M219" s="127"/>
      <c r="N219" s="115"/>
      <c r="O219" s="127"/>
      <c r="Q219" s="154"/>
      <c r="S219" s="131" t="s">
        <v>752</v>
      </c>
    </row>
    <row r="220" spans="1:19" x14ac:dyDescent="0.25">
      <c r="A220" s="114" t="s">
        <v>563</v>
      </c>
      <c r="B220" s="115"/>
      <c r="C220" s="115"/>
      <c r="D220" s="115"/>
      <c r="E220" s="115"/>
      <c r="G220" s="106"/>
      <c r="K220" s="106"/>
      <c r="L220" s="115"/>
      <c r="M220" s="127"/>
      <c r="N220" s="115"/>
      <c r="O220" s="127"/>
      <c r="Q220" s="154"/>
      <c r="S220" s="131" t="s">
        <v>752</v>
      </c>
    </row>
    <row r="221" spans="1:19" x14ac:dyDescent="0.25">
      <c r="A221" s="114" t="s">
        <v>564</v>
      </c>
      <c r="B221" s="115"/>
      <c r="C221" s="115"/>
      <c r="D221" s="115"/>
      <c r="E221" s="115"/>
      <c r="G221" s="106"/>
      <c r="K221" s="106"/>
      <c r="L221" s="115"/>
      <c r="M221" s="127"/>
      <c r="N221" s="115"/>
      <c r="O221" s="127"/>
      <c r="Q221" s="154"/>
      <c r="S221" s="131" t="s">
        <v>752</v>
      </c>
    </row>
    <row r="222" spans="1:19" x14ac:dyDescent="0.25">
      <c r="A222" s="114" t="s">
        <v>565</v>
      </c>
      <c r="B222" s="115"/>
      <c r="C222" s="115"/>
      <c r="D222" s="115"/>
      <c r="E222" s="115"/>
      <c r="G222" s="106"/>
      <c r="K222" s="106"/>
      <c r="L222" s="115"/>
      <c r="M222" s="127"/>
      <c r="N222" s="115"/>
      <c r="O222" s="127"/>
      <c r="Q222" s="154"/>
      <c r="S222" s="131" t="s">
        <v>752</v>
      </c>
    </row>
    <row r="223" spans="1:19" x14ac:dyDescent="0.25">
      <c r="A223" s="114" t="s">
        <v>566</v>
      </c>
      <c r="B223" s="115"/>
      <c r="C223" s="115"/>
      <c r="D223" s="115"/>
      <c r="E223" s="115"/>
      <c r="G223" s="106"/>
      <c r="K223" s="106"/>
      <c r="L223" s="115"/>
      <c r="M223" s="127"/>
      <c r="N223" s="115"/>
      <c r="O223" s="127"/>
      <c r="Q223" s="154"/>
      <c r="S223" s="131" t="s">
        <v>752</v>
      </c>
    </row>
    <row r="224" spans="1:19" x14ac:dyDescent="0.25">
      <c r="A224" s="114" t="s">
        <v>567</v>
      </c>
      <c r="B224" s="115"/>
      <c r="C224" s="115"/>
      <c r="D224" s="115"/>
      <c r="E224" s="115"/>
      <c r="G224" s="106"/>
      <c r="K224" s="106"/>
      <c r="L224" s="115"/>
      <c r="M224" s="127"/>
      <c r="N224" s="115"/>
      <c r="O224" s="127"/>
      <c r="Q224" s="154"/>
      <c r="S224" s="131" t="s">
        <v>752</v>
      </c>
    </row>
    <row r="225" spans="1:19" x14ac:dyDescent="0.25">
      <c r="A225" s="114" t="s">
        <v>568</v>
      </c>
      <c r="B225" s="115"/>
      <c r="C225" s="115"/>
      <c r="D225" s="115"/>
      <c r="E225" s="115"/>
      <c r="G225" s="106"/>
      <c r="K225" s="106"/>
      <c r="L225" s="115"/>
      <c r="M225" s="127"/>
      <c r="N225" s="115"/>
      <c r="O225" s="127"/>
      <c r="Q225" s="154"/>
      <c r="S225" s="131" t="s">
        <v>752</v>
      </c>
    </row>
    <row r="226" spans="1:19" x14ac:dyDescent="0.25">
      <c r="A226" s="114" t="s">
        <v>569</v>
      </c>
      <c r="B226" s="115"/>
      <c r="C226" s="115"/>
      <c r="D226" s="115"/>
      <c r="E226" s="115"/>
      <c r="G226" s="106"/>
      <c r="K226" s="106"/>
      <c r="L226" s="115"/>
      <c r="M226" s="127"/>
      <c r="N226" s="115"/>
      <c r="O226" s="127"/>
      <c r="Q226" s="154"/>
      <c r="S226" s="131" t="s">
        <v>752</v>
      </c>
    </row>
    <row r="227" spans="1:19" x14ac:dyDescent="0.25">
      <c r="A227" s="114" t="s">
        <v>570</v>
      </c>
      <c r="B227" s="115"/>
      <c r="C227" s="115"/>
      <c r="D227" s="115"/>
      <c r="E227" s="115"/>
      <c r="G227" s="106"/>
      <c r="K227" s="106"/>
      <c r="L227" s="115"/>
      <c r="M227" s="127"/>
      <c r="N227" s="115"/>
      <c r="O227" s="127"/>
      <c r="Q227" s="154"/>
      <c r="S227" s="131" t="s">
        <v>752</v>
      </c>
    </row>
    <row r="228" spans="1:19" x14ac:dyDescent="0.25">
      <c r="A228" s="114" t="s">
        <v>571</v>
      </c>
      <c r="B228" s="115"/>
      <c r="C228" s="115"/>
      <c r="D228" s="115"/>
      <c r="E228" s="115"/>
      <c r="G228" s="106"/>
      <c r="K228" s="106"/>
      <c r="L228" s="115"/>
      <c r="M228" s="127"/>
      <c r="N228" s="115"/>
      <c r="O228" s="127"/>
      <c r="Q228" s="154"/>
      <c r="S228" s="131" t="s">
        <v>752</v>
      </c>
    </row>
    <row r="229" spans="1:19" x14ac:dyDescent="0.25">
      <c r="A229" s="114" t="s">
        <v>572</v>
      </c>
      <c r="B229" s="115"/>
      <c r="C229" s="115"/>
      <c r="D229" s="115"/>
      <c r="E229" s="115"/>
      <c r="G229" s="106"/>
      <c r="K229" s="106"/>
      <c r="L229" s="115"/>
      <c r="M229" s="127"/>
      <c r="N229" s="115"/>
      <c r="O229" s="127"/>
      <c r="Q229" s="154"/>
      <c r="S229" s="131" t="s">
        <v>752</v>
      </c>
    </row>
    <row r="230" spans="1:19" x14ac:dyDescent="0.25">
      <c r="A230" s="114" t="s">
        <v>573</v>
      </c>
      <c r="B230" s="115"/>
      <c r="C230" s="115"/>
      <c r="D230" s="115"/>
      <c r="E230" s="115"/>
      <c r="G230" s="106"/>
      <c r="K230" s="106"/>
      <c r="L230" s="115"/>
      <c r="M230" s="127"/>
      <c r="N230" s="115"/>
      <c r="O230" s="127"/>
      <c r="Q230" s="154"/>
      <c r="S230" s="131" t="s">
        <v>752</v>
      </c>
    </row>
    <row r="231" spans="1:19" x14ac:dyDescent="0.25">
      <c r="A231" s="114" t="s">
        <v>574</v>
      </c>
      <c r="B231" s="115"/>
      <c r="C231" s="115"/>
      <c r="D231" s="115"/>
      <c r="E231" s="115"/>
      <c r="G231" s="106"/>
      <c r="K231" s="106"/>
      <c r="L231" s="115"/>
      <c r="M231" s="127"/>
      <c r="N231" s="115"/>
      <c r="O231" s="127"/>
      <c r="Q231" s="154"/>
      <c r="S231" s="131" t="s">
        <v>752</v>
      </c>
    </row>
    <row r="232" spans="1:19" x14ac:dyDescent="0.25">
      <c r="A232" s="114" t="s">
        <v>575</v>
      </c>
      <c r="B232" s="115"/>
      <c r="C232" s="115"/>
      <c r="D232" s="115"/>
      <c r="E232" s="115"/>
      <c r="G232" s="106"/>
      <c r="K232" s="106"/>
      <c r="L232" s="115"/>
      <c r="M232" s="127"/>
      <c r="N232" s="115"/>
      <c r="O232" s="127"/>
      <c r="Q232" s="154"/>
      <c r="S232" s="131" t="s">
        <v>752</v>
      </c>
    </row>
    <row r="233" spans="1:19" x14ac:dyDescent="0.25">
      <c r="A233" s="114" t="s">
        <v>576</v>
      </c>
      <c r="B233" s="115" t="s">
        <v>455</v>
      </c>
      <c r="C233" s="115"/>
      <c r="D233" s="115"/>
      <c r="E233" s="115"/>
      <c r="G233" s="106"/>
      <c r="K233" s="106"/>
      <c r="L233" s="115"/>
      <c r="M233" s="127"/>
      <c r="N233" s="115"/>
      <c r="O233" s="127"/>
      <c r="Q233" s="154"/>
      <c r="S233" s="131" t="s">
        <v>750</v>
      </c>
    </row>
    <row r="234" spans="1:19" x14ac:dyDescent="0.25">
      <c r="A234" s="114" t="s">
        <v>577</v>
      </c>
      <c r="B234" s="115" t="s">
        <v>455</v>
      </c>
      <c r="C234" s="115"/>
      <c r="D234" s="115"/>
      <c r="E234" s="115"/>
      <c r="G234" s="106"/>
      <c r="K234" s="106"/>
      <c r="L234" s="115"/>
      <c r="M234" s="127"/>
      <c r="N234" s="115"/>
      <c r="O234" s="127"/>
      <c r="Q234" s="154"/>
      <c r="S234" s="131" t="s">
        <v>750</v>
      </c>
    </row>
    <row r="235" spans="1:19" x14ac:dyDescent="0.25">
      <c r="A235" s="114" t="s">
        <v>578</v>
      </c>
      <c r="B235" s="115" t="s">
        <v>312</v>
      </c>
      <c r="C235" s="115"/>
      <c r="D235" s="115">
        <v>1110</v>
      </c>
      <c r="E235" s="115">
        <v>2000</v>
      </c>
      <c r="G235" s="106"/>
      <c r="H235" s="106">
        <v>1</v>
      </c>
      <c r="J235" s="106">
        <v>1</v>
      </c>
      <c r="K235" s="106"/>
      <c r="L235" s="115"/>
      <c r="M235" s="127"/>
      <c r="N235" s="115">
        <v>1</v>
      </c>
      <c r="O235" s="127"/>
      <c r="P235" s="140">
        <v>584.5</v>
      </c>
      <c r="Q235" s="154">
        <f t="shared" ref="Q235:Q244" si="14">2160/81</f>
        <v>26.67</v>
      </c>
      <c r="R235" s="140">
        <f t="shared" si="12"/>
        <v>611.16999999999996</v>
      </c>
    </row>
    <row r="236" spans="1:19" x14ac:dyDescent="0.25">
      <c r="A236" s="114" t="s">
        <v>579</v>
      </c>
      <c r="B236" s="115" t="s">
        <v>312</v>
      </c>
      <c r="C236" s="115"/>
      <c r="D236" s="115">
        <v>1110</v>
      </c>
      <c r="E236" s="115">
        <v>2000</v>
      </c>
      <c r="G236" s="106"/>
      <c r="H236" s="106">
        <v>1</v>
      </c>
      <c r="J236" s="106">
        <v>1</v>
      </c>
      <c r="K236" s="106"/>
      <c r="L236" s="115"/>
      <c r="M236" s="127"/>
      <c r="N236" s="115">
        <v>1</v>
      </c>
      <c r="O236" s="127"/>
      <c r="P236" s="140">
        <v>584.5</v>
      </c>
      <c r="Q236" s="154">
        <f t="shared" si="14"/>
        <v>26.67</v>
      </c>
      <c r="R236" s="140">
        <f t="shared" si="12"/>
        <v>611.16999999999996</v>
      </c>
    </row>
    <row r="237" spans="1:19" x14ac:dyDescent="0.25">
      <c r="A237" s="114" t="s">
        <v>580</v>
      </c>
      <c r="B237" s="115" t="s">
        <v>312</v>
      </c>
      <c r="C237" s="115"/>
      <c r="D237" s="115">
        <v>1110</v>
      </c>
      <c r="E237" s="115">
        <v>2000</v>
      </c>
      <c r="G237" s="106"/>
      <c r="H237" s="106">
        <v>1</v>
      </c>
      <c r="J237" s="106">
        <v>1</v>
      </c>
      <c r="K237" s="106"/>
      <c r="L237" s="115"/>
      <c r="M237" s="127"/>
      <c r="N237" s="115">
        <v>1</v>
      </c>
      <c r="O237" s="127"/>
      <c r="P237" s="140">
        <v>584.5</v>
      </c>
      <c r="Q237" s="154">
        <f t="shared" si="14"/>
        <v>26.67</v>
      </c>
      <c r="R237" s="140">
        <f t="shared" si="12"/>
        <v>611.16999999999996</v>
      </c>
    </row>
    <row r="238" spans="1:19" x14ac:dyDescent="0.25">
      <c r="A238" s="114" t="s">
        <v>581</v>
      </c>
      <c r="B238" s="115" t="s">
        <v>312</v>
      </c>
      <c r="C238" s="115"/>
      <c r="D238" s="115">
        <v>1110</v>
      </c>
      <c r="E238" s="115">
        <v>2000</v>
      </c>
      <c r="G238" s="106"/>
      <c r="H238" s="106">
        <v>1</v>
      </c>
      <c r="J238" s="106">
        <v>1</v>
      </c>
      <c r="K238" s="106"/>
      <c r="L238" s="115"/>
      <c r="M238" s="127"/>
      <c r="N238" s="115">
        <v>1</v>
      </c>
      <c r="O238" s="127"/>
      <c r="P238" s="140">
        <v>584.5</v>
      </c>
      <c r="Q238" s="154">
        <f t="shared" si="14"/>
        <v>26.67</v>
      </c>
      <c r="R238" s="140">
        <f t="shared" si="12"/>
        <v>611.16999999999996</v>
      </c>
    </row>
    <row r="239" spans="1:19" x14ac:dyDescent="0.25">
      <c r="A239" s="114" t="s">
        <v>582</v>
      </c>
      <c r="B239" s="115" t="s">
        <v>312</v>
      </c>
      <c r="C239" s="115"/>
      <c r="D239" s="115">
        <v>1110</v>
      </c>
      <c r="E239" s="115">
        <v>2000</v>
      </c>
      <c r="G239" s="106"/>
      <c r="H239" s="106">
        <v>1</v>
      </c>
      <c r="J239" s="106">
        <v>1</v>
      </c>
      <c r="K239" s="106"/>
      <c r="L239" s="115"/>
      <c r="M239" s="127"/>
      <c r="N239" s="115">
        <v>1</v>
      </c>
      <c r="O239" s="127"/>
      <c r="P239" s="140">
        <v>584.5</v>
      </c>
      <c r="Q239" s="154">
        <f t="shared" si="14"/>
        <v>26.67</v>
      </c>
      <c r="R239" s="140">
        <f t="shared" si="12"/>
        <v>611.16999999999996</v>
      </c>
    </row>
    <row r="240" spans="1:19" x14ac:dyDescent="0.25">
      <c r="A240" s="114" t="s">
        <v>583</v>
      </c>
      <c r="B240" s="115" t="s">
        <v>312</v>
      </c>
      <c r="C240" s="115"/>
      <c r="D240" s="115">
        <v>1110</v>
      </c>
      <c r="E240" s="115">
        <v>2000</v>
      </c>
      <c r="G240" s="106"/>
      <c r="H240" s="106">
        <v>1</v>
      </c>
      <c r="J240" s="106">
        <v>1</v>
      </c>
      <c r="K240" s="106"/>
      <c r="L240" s="115"/>
      <c r="M240" s="127"/>
      <c r="N240" s="115">
        <v>1</v>
      </c>
      <c r="O240" s="127"/>
      <c r="P240" s="140">
        <v>584.5</v>
      </c>
      <c r="Q240" s="154">
        <f t="shared" si="14"/>
        <v>26.67</v>
      </c>
      <c r="R240" s="140">
        <f t="shared" si="12"/>
        <v>611.16999999999996</v>
      </c>
    </row>
    <row r="241" spans="1:18" x14ac:dyDescent="0.25">
      <c r="A241" s="114" t="s">
        <v>584</v>
      </c>
      <c r="B241" s="115" t="s">
        <v>312</v>
      </c>
      <c r="C241" s="115"/>
      <c r="D241" s="115">
        <v>1110</v>
      </c>
      <c r="E241" s="115">
        <v>2000</v>
      </c>
      <c r="G241" s="106"/>
      <c r="H241" s="106">
        <v>1</v>
      </c>
      <c r="J241" s="106">
        <v>1</v>
      </c>
      <c r="K241" s="106"/>
      <c r="L241" s="115"/>
      <c r="M241" s="127"/>
      <c r="N241" s="115">
        <v>1</v>
      </c>
      <c r="O241" s="127"/>
      <c r="P241" s="140">
        <v>584.5</v>
      </c>
      <c r="Q241" s="154">
        <f t="shared" si="14"/>
        <v>26.67</v>
      </c>
      <c r="R241" s="140">
        <f t="shared" si="12"/>
        <v>611.16999999999996</v>
      </c>
    </row>
    <row r="242" spans="1:18" x14ac:dyDescent="0.25">
      <c r="A242" s="114" t="s">
        <v>585</v>
      </c>
      <c r="B242" s="115" t="s">
        <v>312</v>
      </c>
      <c r="C242" s="115"/>
      <c r="D242" s="115">
        <v>1110</v>
      </c>
      <c r="E242" s="115">
        <v>2000</v>
      </c>
      <c r="G242" s="106"/>
      <c r="H242" s="106">
        <v>1</v>
      </c>
      <c r="J242" s="106">
        <v>1</v>
      </c>
      <c r="K242" s="106"/>
      <c r="L242" s="115"/>
      <c r="M242" s="127"/>
      <c r="N242" s="115">
        <v>1</v>
      </c>
      <c r="O242" s="127"/>
      <c r="P242" s="140">
        <v>584.5</v>
      </c>
      <c r="Q242" s="154">
        <f t="shared" si="14"/>
        <v>26.67</v>
      </c>
      <c r="R242" s="140">
        <f t="shared" si="12"/>
        <v>611.16999999999996</v>
      </c>
    </row>
    <row r="243" spans="1:18" x14ac:dyDescent="0.25">
      <c r="A243" s="114" t="s">
        <v>586</v>
      </c>
      <c r="B243" s="115" t="s">
        <v>312</v>
      </c>
      <c r="C243" s="115"/>
      <c r="D243" s="115">
        <v>1110</v>
      </c>
      <c r="E243" s="115">
        <v>2000</v>
      </c>
      <c r="G243" s="106"/>
      <c r="H243" s="106">
        <v>1</v>
      </c>
      <c r="J243" s="106">
        <v>1</v>
      </c>
      <c r="K243" s="106"/>
      <c r="L243" s="115"/>
      <c r="M243" s="127"/>
      <c r="N243" s="115">
        <v>1</v>
      </c>
      <c r="O243" s="127"/>
      <c r="P243" s="140">
        <v>584.5</v>
      </c>
      <c r="Q243" s="154">
        <f t="shared" si="14"/>
        <v>26.67</v>
      </c>
      <c r="R243" s="140">
        <f t="shared" si="12"/>
        <v>611.16999999999996</v>
      </c>
    </row>
    <row r="244" spans="1:18" x14ac:dyDescent="0.25">
      <c r="A244" s="114" t="s">
        <v>587</v>
      </c>
      <c r="B244" s="115" t="s">
        <v>312</v>
      </c>
      <c r="C244" s="115"/>
      <c r="D244" s="115">
        <v>1110</v>
      </c>
      <c r="E244" s="115">
        <v>2000</v>
      </c>
      <c r="G244" s="106"/>
      <c r="H244" s="106">
        <v>1</v>
      </c>
      <c r="J244" s="106">
        <v>1</v>
      </c>
      <c r="K244" s="106"/>
      <c r="L244" s="115"/>
      <c r="M244" s="127"/>
      <c r="N244" s="115">
        <v>1</v>
      </c>
      <c r="O244" s="127"/>
      <c r="P244" s="140">
        <v>584.5</v>
      </c>
      <c r="Q244" s="154">
        <f t="shared" si="14"/>
        <v>26.67</v>
      </c>
      <c r="R244" s="140">
        <f t="shared" si="12"/>
        <v>611.16999999999996</v>
      </c>
    </row>
    <row r="245" spans="1:18" x14ac:dyDescent="0.25">
      <c r="A245" s="114" t="s">
        <v>588</v>
      </c>
      <c r="B245" s="115" t="s">
        <v>476</v>
      </c>
      <c r="C245" s="115"/>
      <c r="D245" s="245">
        <v>1233</v>
      </c>
      <c r="E245" s="245">
        <v>2700</v>
      </c>
      <c r="G245" s="106"/>
      <c r="H245" s="106">
        <v>1</v>
      </c>
      <c r="K245" s="106">
        <v>1</v>
      </c>
      <c r="L245" s="115"/>
      <c r="M245" s="127"/>
      <c r="N245" s="115">
        <v>1</v>
      </c>
      <c r="O245" s="127"/>
      <c r="P245" s="140">
        <f>1255.31+436.3</f>
        <v>1691.61</v>
      </c>
      <c r="Q245" s="154"/>
      <c r="R245" s="140">
        <f t="shared" ref="R245:R304" si="15">P245+Q245</f>
        <v>1691.61</v>
      </c>
    </row>
    <row r="246" spans="1:18" x14ac:dyDescent="0.25">
      <c r="A246" s="114" t="s">
        <v>589</v>
      </c>
      <c r="B246" s="115" t="s">
        <v>358</v>
      </c>
      <c r="C246" s="115"/>
      <c r="D246" s="115">
        <v>628</v>
      </c>
      <c r="E246" s="115">
        <v>1308</v>
      </c>
      <c r="G246" s="106"/>
      <c r="H246" s="106">
        <v>1</v>
      </c>
      <c r="J246" s="106">
        <v>1</v>
      </c>
      <c r="K246" s="106"/>
      <c r="L246" s="115"/>
      <c r="M246" s="127"/>
      <c r="N246" s="115">
        <v>1</v>
      </c>
      <c r="O246" s="127"/>
      <c r="P246" s="140">
        <v>258.60000000000002</v>
      </c>
      <c r="Q246" s="154"/>
      <c r="R246" s="140">
        <f t="shared" si="15"/>
        <v>258.60000000000002</v>
      </c>
    </row>
    <row r="247" spans="1:18" x14ac:dyDescent="0.25">
      <c r="A247" s="114" t="s">
        <v>590</v>
      </c>
      <c r="B247" s="115" t="s">
        <v>484</v>
      </c>
      <c r="C247" s="115"/>
      <c r="D247" s="115">
        <v>1110</v>
      </c>
      <c r="E247" s="115">
        <v>2700</v>
      </c>
      <c r="G247" s="106"/>
      <c r="H247" s="106">
        <v>1</v>
      </c>
      <c r="K247" s="106"/>
      <c r="L247" s="115"/>
      <c r="M247" s="127"/>
      <c r="N247" s="115">
        <v>1</v>
      </c>
      <c r="O247" s="127"/>
      <c r="P247" s="140">
        <f>419.52+673.88</f>
        <v>1093.4000000000001</v>
      </c>
      <c r="Q247" s="154"/>
      <c r="R247" s="140">
        <f t="shared" si="15"/>
        <v>1093.4000000000001</v>
      </c>
    </row>
    <row r="248" spans="1:18" x14ac:dyDescent="0.25">
      <c r="A248" s="114" t="s">
        <v>591</v>
      </c>
      <c r="B248" s="115" t="s">
        <v>476</v>
      </c>
      <c r="C248" s="115"/>
      <c r="D248" s="245">
        <v>1233</v>
      </c>
      <c r="E248" s="245">
        <v>2700</v>
      </c>
      <c r="G248" s="106"/>
      <c r="H248" s="106">
        <v>1</v>
      </c>
      <c r="J248" s="106">
        <v>1</v>
      </c>
      <c r="K248" s="106"/>
      <c r="L248" s="115"/>
      <c r="M248" s="127"/>
      <c r="N248" s="115">
        <v>1</v>
      </c>
      <c r="O248" s="127"/>
      <c r="P248" s="140">
        <f>851.85+436.3</f>
        <v>1288.1500000000001</v>
      </c>
      <c r="Q248" s="154"/>
      <c r="R248" s="140">
        <f t="shared" si="15"/>
        <v>1288.1500000000001</v>
      </c>
    </row>
    <row r="249" spans="1:18" x14ac:dyDescent="0.25">
      <c r="A249" s="114" t="s">
        <v>592</v>
      </c>
      <c r="B249" s="115" t="s">
        <v>476</v>
      </c>
      <c r="C249" s="115"/>
      <c r="D249" s="115">
        <v>1110</v>
      </c>
      <c r="E249" s="115">
        <v>2700</v>
      </c>
      <c r="G249" s="106"/>
      <c r="H249" s="106">
        <v>1</v>
      </c>
      <c r="K249" s="106">
        <v>1</v>
      </c>
      <c r="L249" s="115"/>
      <c r="M249" s="127"/>
      <c r="N249" s="115">
        <v>1</v>
      </c>
      <c r="O249" s="127"/>
      <c r="P249" s="140">
        <f>886.48+419.52</f>
        <v>1306</v>
      </c>
      <c r="Q249" s="154"/>
      <c r="R249" s="140">
        <f t="shared" si="15"/>
        <v>1306</v>
      </c>
    </row>
    <row r="250" spans="1:18" x14ac:dyDescent="0.25">
      <c r="A250" s="114" t="s">
        <v>593</v>
      </c>
      <c r="B250" s="115" t="s">
        <v>279</v>
      </c>
      <c r="C250" s="115"/>
      <c r="D250" s="115">
        <v>628</v>
      </c>
      <c r="E250" s="115">
        <v>1123</v>
      </c>
      <c r="G250" s="106"/>
      <c r="H250" s="106">
        <v>1</v>
      </c>
      <c r="K250" s="106"/>
      <c r="L250" s="115"/>
      <c r="M250" s="127"/>
      <c r="N250" s="115">
        <v>1</v>
      </c>
      <c r="O250" s="127"/>
      <c r="P250" s="140">
        <v>242.55</v>
      </c>
      <c r="Q250" s="154"/>
      <c r="R250" s="140">
        <f t="shared" si="15"/>
        <v>242.55</v>
      </c>
    </row>
    <row r="251" spans="1:18" x14ac:dyDescent="0.25">
      <c r="A251" s="114" t="s">
        <v>594</v>
      </c>
      <c r="B251" s="115" t="s">
        <v>312</v>
      </c>
      <c r="C251" s="115"/>
      <c r="D251" s="115">
        <v>1110</v>
      </c>
      <c r="E251" s="115">
        <v>2000</v>
      </c>
      <c r="G251" s="106"/>
      <c r="H251" s="106">
        <v>1</v>
      </c>
      <c r="J251" s="106">
        <v>1</v>
      </c>
      <c r="K251" s="106"/>
      <c r="L251" s="115"/>
      <c r="M251" s="127"/>
      <c r="N251" s="115">
        <v>1</v>
      </c>
      <c r="O251" s="127"/>
      <c r="P251" s="140">
        <v>584.5</v>
      </c>
      <c r="Q251" s="154">
        <f>2160/81</f>
        <v>26.67</v>
      </c>
      <c r="R251" s="140">
        <f t="shared" si="15"/>
        <v>611.16999999999996</v>
      </c>
    </row>
    <row r="252" spans="1:18" x14ac:dyDescent="0.25">
      <c r="A252" s="114" t="s">
        <v>595</v>
      </c>
      <c r="B252" s="115" t="s">
        <v>476</v>
      </c>
      <c r="C252" s="115"/>
      <c r="D252" s="115">
        <v>1010</v>
      </c>
      <c r="E252" s="115">
        <v>2700</v>
      </c>
      <c r="G252" s="106"/>
      <c r="H252" s="106">
        <v>1</v>
      </c>
      <c r="K252" s="106"/>
      <c r="L252" s="115"/>
      <c r="M252" s="127"/>
      <c r="N252" s="115">
        <v>1</v>
      </c>
      <c r="O252" s="127"/>
      <c r="P252" s="140">
        <f>703.54+212.63</f>
        <v>916.17</v>
      </c>
      <c r="Q252" s="154"/>
      <c r="R252" s="140">
        <f t="shared" si="15"/>
        <v>916.17</v>
      </c>
    </row>
    <row r="253" spans="1:18" x14ac:dyDescent="0.25">
      <c r="A253" s="114" t="s">
        <v>596</v>
      </c>
      <c r="B253" s="115" t="s">
        <v>242</v>
      </c>
      <c r="C253" s="115"/>
      <c r="D253" s="115">
        <v>1100</v>
      </c>
      <c r="E253" s="115">
        <v>2300</v>
      </c>
      <c r="G253" s="106"/>
      <c r="H253" s="106">
        <v>1</v>
      </c>
      <c r="J253" s="106">
        <v>1</v>
      </c>
      <c r="K253" s="106"/>
      <c r="L253" s="115"/>
      <c r="M253" s="127"/>
      <c r="N253" s="115">
        <v>1</v>
      </c>
      <c r="O253" s="127"/>
      <c r="P253" s="140">
        <v>688.96</v>
      </c>
      <c r="Q253" s="154"/>
      <c r="R253" s="140">
        <f t="shared" si="15"/>
        <v>688.96</v>
      </c>
    </row>
    <row r="254" spans="1:18" x14ac:dyDescent="0.25">
      <c r="A254" s="114" t="s">
        <v>597</v>
      </c>
      <c r="B254" s="115" t="s">
        <v>242</v>
      </c>
      <c r="C254" s="115"/>
      <c r="D254" s="115">
        <v>1100</v>
      </c>
      <c r="E254" s="115">
        <v>2300</v>
      </c>
      <c r="G254" s="106"/>
      <c r="H254" s="106">
        <v>1</v>
      </c>
      <c r="J254" s="106">
        <v>1</v>
      </c>
      <c r="K254" s="106"/>
      <c r="L254" s="115"/>
      <c r="M254" s="127"/>
      <c r="N254" s="115">
        <v>1</v>
      </c>
      <c r="O254" s="127"/>
      <c r="P254" s="140">
        <v>688.96</v>
      </c>
      <c r="Q254" s="154"/>
      <c r="R254" s="140">
        <f t="shared" si="15"/>
        <v>688.96</v>
      </c>
    </row>
    <row r="255" spans="1:18" x14ac:dyDescent="0.25">
      <c r="A255" s="114" t="s">
        <v>598</v>
      </c>
      <c r="B255" s="115" t="s">
        <v>476</v>
      </c>
      <c r="C255" s="115"/>
      <c r="D255" s="115">
        <v>1010</v>
      </c>
      <c r="E255" s="115">
        <v>2700</v>
      </c>
      <c r="G255" s="106"/>
      <c r="H255" s="106">
        <v>1</v>
      </c>
      <c r="K255" s="106"/>
      <c r="L255" s="115"/>
      <c r="M255" s="127"/>
      <c r="N255" s="115">
        <v>1</v>
      </c>
      <c r="O255" s="127"/>
      <c r="P255" s="140">
        <f>613.08+405.9</f>
        <v>1018.98</v>
      </c>
      <c r="Q255" s="154"/>
      <c r="R255" s="140">
        <f t="shared" si="15"/>
        <v>1018.98</v>
      </c>
    </row>
    <row r="256" spans="1:18" x14ac:dyDescent="0.25">
      <c r="A256" s="114" t="s">
        <v>599</v>
      </c>
      <c r="B256" s="115" t="s">
        <v>312</v>
      </c>
      <c r="C256" s="115"/>
      <c r="D256" s="115">
        <v>1110</v>
      </c>
      <c r="E256" s="115">
        <v>2000</v>
      </c>
      <c r="G256" s="106"/>
      <c r="H256" s="106">
        <v>1</v>
      </c>
      <c r="J256" s="106">
        <v>1</v>
      </c>
      <c r="K256" s="106"/>
      <c r="L256" s="115"/>
      <c r="M256" s="127"/>
      <c r="N256" s="115">
        <v>1</v>
      </c>
      <c r="O256" s="127"/>
      <c r="P256" s="140">
        <v>584.5</v>
      </c>
      <c r="Q256" s="154">
        <f t="shared" ref="Q256:Q257" si="16">2160/81</f>
        <v>26.67</v>
      </c>
      <c r="R256" s="140">
        <f t="shared" si="15"/>
        <v>611.16999999999996</v>
      </c>
    </row>
    <row r="257" spans="1:19" x14ac:dyDescent="0.25">
      <c r="A257" s="114" t="s">
        <v>600</v>
      </c>
      <c r="B257" s="115" t="s">
        <v>312</v>
      </c>
      <c r="C257" s="115"/>
      <c r="D257" s="115">
        <v>1000</v>
      </c>
      <c r="E257" s="115">
        <v>2000</v>
      </c>
      <c r="G257" s="106"/>
      <c r="H257" s="106">
        <v>1</v>
      </c>
      <c r="K257" s="106"/>
      <c r="L257" s="115"/>
      <c r="M257" s="127"/>
      <c r="N257" s="115">
        <v>1</v>
      </c>
      <c r="O257" s="127"/>
      <c r="P257" s="140">
        <v>641.34</v>
      </c>
      <c r="Q257" s="154">
        <f t="shared" si="16"/>
        <v>26.67</v>
      </c>
      <c r="R257" s="140">
        <f t="shared" si="15"/>
        <v>668.01</v>
      </c>
    </row>
    <row r="258" spans="1:19" x14ac:dyDescent="0.25">
      <c r="A258" s="114" t="s">
        <v>601</v>
      </c>
      <c r="B258" s="115" t="s">
        <v>476</v>
      </c>
      <c r="C258" s="115"/>
      <c r="D258" s="245">
        <v>1233</v>
      </c>
      <c r="E258" s="245">
        <v>2700</v>
      </c>
      <c r="G258" s="106"/>
      <c r="H258" s="106">
        <v>1</v>
      </c>
      <c r="J258" s="106">
        <v>1</v>
      </c>
      <c r="K258" s="106"/>
      <c r="L258" s="115"/>
      <c r="M258" s="127"/>
      <c r="N258" s="115">
        <v>1</v>
      </c>
      <c r="O258" s="127"/>
      <c r="P258" s="140">
        <f>851.85+436.3</f>
        <v>1288.1500000000001</v>
      </c>
      <c r="Q258" s="154"/>
      <c r="R258" s="140">
        <f t="shared" si="15"/>
        <v>1288.1500000000001</v>
      </c>
    </row>
    <row r="259" spans="1:19" x14ac:dyDescent="0.25">
      <c r="A259" s="114" t="s">
        <v>602</v>
      </c>
      <c r="B259" s="115" t="s">
        <v>279</v>
      </c>
      <c r="C259" s="115"/>
      <c r="D259" s="115">
        <v>628</v>
      </c>
      <c r="E259" s="115">
        <v>1123</v>
      </c>
      <c r="G259" s="106"/>
      <c r="H259" s="106">
        <v>1</v>
      </c>
      <c r="K259" s="106"/>
      <c r="L259" s="115"/>
      <c r="M259" s="127"/>
      <c r="N259" s="115">
        <v>1</v>
      </c>
      <c r="O259" s="127"/>
      <c r="P259" s="140">
        <v>242.55</v>
      </c>
      <c r="Q259" s="154"/>
      <c r="R259" s="140">
        <f t="shared" si="15"/>
        <v>242.55</v>
      </c>
    </row>
    <row r="260" spans="1:19" x14ac:dyDescent="0.25">
      <c r="A260" s="114" t="s">
        <v>603</v>
      </c>
      <c r="B260" s="115" t="s">
        <v>358</v>
      </c>
      <c r="C260" s="115"/>
      <c r="D260" s="115">
        <v>628</v>
      </c>
      <c r="E260" s="115">
        <v>1308</v>
      </c>
      <c r="G260" s="106"/>
      <c r="H260" s="106">
        <v>1</v>
      </c>
      <c r="J260" s="106">
        <v>1</v>
      </c>
      <c r="K260" s="106"/>
      <c r="L260" s="115"/>
      <c r="M260" s="127"/>
      <c r="N260" s="115">
        <v>1</v>
      </c>
      <c r="O260" s="127"/>
      <c r="P260" s="140">
        <v>258.60000000000002</v>
      </c>
      <c r="Q260" s="154"/>
      <c r="R260" s="140">
        <f t="shared" si="15"/>
        <v>258.60000000000002</v>
      </c>
    </row>
    <row r="261" spans="1:19" x14ac:dyDescent="0.25">
      <c r="A261" s="114" t="s">
        <v>604</v>
      </c>
      <c r="B261" s="115" t="s">
        <v>476</v>
      </c>
      <c r="C261" s="115"/>
      <c r="D261" s="245">
        <v>1233</v>
      </c>
      <c r="E261" s="245">
        <v>2700</v>
      </c>
      <c r="G261" s="106"/>
      <c r="H261" s="106">
        <v>1</v>
      </c>
      <c r="J261" s="106">
        <v>1</v>
      </c>
      <c r="K261" s="106"/>
      <c r="L261" s="115"/>
      <c r="M261" s="127"/>
      <c r="N261" s="115">
        <v>1</v>
      </c>
      <c r="O261" s="127"/>
      <c r="P261" s="140">
        <f>851.85+436.3</f>
        <v>1288.1500000000001</v>
      </c>
      <c r="Q261" s="154"/>
      <c r="R261" s="140">
        <f t="shared" si="15"/>
        <v>1288.1500000000001</v>
      </c>
    </row>
    <row r="262" spans="1:19" x14ac:dyDescent="0.25">
      <c r="A262" s="114" t="s">
        <v>605</v>
      </c>
      <c r="B262" s="115"/>
      <c r="C262" s="115"/>
      <c r="D262" s="115"/>
      <c r="E262" s="115"/>
      <c r="G262" s="106"/>
      <c r="K262" s="106"/>
      <c r="L262" s="115"/>
      <c r="M262" s="127"/>
      <c r="N262" s="115"/>
      <c r="O262" s="127"/>
      <c r="Q262" s="154"/>
      <c r="S262" s="131" t="s">
        <v>752</v>
      </c>
    </row>
    <row r="263" spans="1:19" x14ac:dyDescent="0.25">
      <c r="A263" s="114" t="s">
        <v>606</v>
      </c>
      <c r="B263" s="115"/>
      <c r="C263" s="115"/>
      <c r="D263" s="115"/>
      <c r="E263" s="115"/>
      <c r="G263" s="106"/>
      <c r="K263" s="106"/>
      <c r="L263" s="115"/>
      <c r="M263" s="127"/>
      <c r="N263" s="115"/>
      <c r="O263" s="127"/>
      <c r="Q263" s="154"/>
      <c r="S263" s="131" t="s">
        <v>752</v>
      </c>
    </row>
    <row r="264" spans="1:19" x14ac:dyDescent="0.25">
      <c r="A264" s="114" t="s">
        <v>607</v>
      </c>
      <c r="B264" s="115"/>
      <c r="C264" s="115"/>
      <c r="D264" s="115"/>
      <c r="E264" s="115"/>
      <c r="G264" s="106"/>
      <c r="K264" s="106"/>
      <c r="L264" s="115"/>
      <c r="M264" s="127"/>
      <c r="N264" s="115"/>
      <c r="O264" s="127"/>
      <c r="Q264" s="154"/>
      <c r="S264" s="131" t="s">
        <v>752</v>
      </c>
    </row>
    <row r="265" spans="1:19" x14ac:dyDescent="0.25">
      <c r="A265" s="114" t="s">
        <v>608</v>
      </c>
      <c r="B265" s="115"/>
      <c r="C265" s="115"/>
      <c r="D265" s="115"/>
      <c r="E265" s="115"/>
      <c r="G265" s="106"/>
      <c r="K265" s="106"/>
      <c r="L265" s="115"/>
      <c r="M265" s="127"/>
      <c r="N265" s="115"/>
      <c r="O265" s="127"/>
      <c r="Q265" s="154"/>
      <c r="S265" s="131" t="s">
        <v>752</v>
      </c>
    </row>
    <row r="266" spans="1:19" x14ac:dyDescent="0.25">
      <c r="A266" s="114" t="s">
        <v>609</v>
      </c>
      <c r="B266" s="115"/>
      <c r="C266" s="115"/>
      <c r="D266" s="115"/>
      <c r="E266" s="115"/>
      <c r="G266" s="106"/>
      <c r="K266" s="106"/>
      <c r="L266" s="115"/>
      <c r="M266" s="127"/>
      <c r="N266" s="115"/>
      <c r="O266" s="127"/>
      <c r="Q266" s="154"/>
      <c r="S266" s="131" t="s">
        <v>752</v>
      </c>
    </row>
    <row r="267" spans="1:19" x14ac:dyDescent="0.25">
      <c r="A267" s="114" t="s">
        <v>610</v>
      </c>
      <c r="B267" s="115"/>
      <c r="C267" s="115"/>
      <c r="D267" s="115"/>
      <c r="E267" s="115"/>
      <c r="G267" s="106"/>
      <c r="K267" s="106"/>
      <c r="L267" s="115"/>
      <c r="M267" s="127"/>
      <c r="N267" s="115"/>
      <c r="O267" s="127"/>
      <c r="Q267" s="154"/>
      <c r="S267" s="131" t="s">
        <v>752</v>
      </c>
    </row>
    <row r="268" spans="1:19" x14ac:dyDescent="0.25">
      <c r="A268" s="114" t="s">
        <v>611</v>
      </c>
      <c r="B268" s="115"/>
      <c r="C268" s="115"/>
      <c r="D268" s="115"/>
      <c r="E268" s="115"/>
      <c r="G268" s="106"/>
      <c r="K268" s="106"/>
      <c r="L268" s="115"/>
      <c r="M268" s="127"/>
      <c r="N268" s="115"/>
      <c r="O268" s="127"/>
      <c r="Q268" s="154"/>
      <c r="S268" s="131" t="s">
        <v>752</v>
      </c>
    </row>
    <row r="269" spans="1:19" x14ac:dyDescent="0.25">
      <c r="A269" s="114" t="s">
        <v>612</v>
      </c>
      <c r="B269" s="115"/>
      <c r="C269" s="115"/>
      <c r="D269" s="115"/>
      <c r="E269" s="115"/>
      <c r="G269" s="106"/>
      <c r="K269" s="106"/>
      <c r="L269" s="115"/>
      <c r="M269" s="127"/>
      <c r="N269" s="115"/>
      <c r="O269" s="127"/>
      <c r="Q269" s="154"/>
      <c r="S269" s="131" t="s">
        <v>752</v>
      </c>
    </row>
    <row r="270" spans="1:19" x14ac:dyDescent="0.25">
      <c r="A270" s="114" t="s">
        <v>613</v>
      </c>
      <c r="B270" s="115"/>
      <c r="C270" s="115"/>
      <c r="D270" s="115"/>
      <c r="E270" s="115"/>
      <c r="G270" s="106"/>
      <c r="K270" s="106"/>
      <c r="L270" s="115"/>
      <c r="M270" s="127"/>
      <c r="N270" s="115"/>
      <c r="O270" s="127"/>
      <c r="Q270" s="154"/>
      <c r="S270" s="131" t="s">
        <v>752</v>
      </c>
    </row>
    <row r="271" spans="1:19" x14ac:dyDescent="0.25">
      <c r="A271" s="114" t="s">
        <v>614</v>
      </c>
      <c r="B271" s="115"/>
      <c r="C271" s="115"/>
      <c r="D271" s="115"/>
      <c r="E271" s="115"/>
      <c r="G271" s="106"/>
      <c r="K271" s="106"/>
      <c r="L271" s="115"/>
      <c r="M271" s="127"/>
      <c r="N271" s="115"/>
      <c r="O271" s="127"/>
      <c r="Q271" s="154"/>
      <c r="S271" s="131" t="s">
        <v>752</v>
      </c>
    </row>
    <row r="272" spans="1:19" x14ac:dyDescent="0.25">
      <c r="A272" s="114" t="s">
        <v>615</v>
      </c>
      <c r="B272" s="115"/>
      <c r="C272" s="115"/>
      <c r="D272" s="115"/>
      <c r="E272" s="115"/>
      <c r="G272" s="106"/>
      <c r="K272" s="106"/>
      <c r="L272" s="115"/>
      <c r="M272" s="127"/>
      <c r="N272" s="115"/>
      <c r="O272" s="127"/>
      <c r="Q272" s="154"/>
      <c r="S272" s="131" t="s">
        <v>752</v>
      </c>
    </row>
    <row r="273" spans="1:19" x14ac:dyDescent="0.25">
      <c r="A273" s="114" t="s">
        <v>616</v>
      </c>
      <c r="B273" s="115"/>
      <c r="C273" s="115"/>
      <c r="D273" s="115"/>
      <c r="E273" s="115"/>
      <c r="G273" s="106"/>
      <c r="K273" s="106"/>
      <c r="L273" s="115"/>
      <c r="M273" s="127"/>
      <c r="N273" s="115"/>
      <c r="O273" s="127"/>
      <c r="Q273" s="154"/>
      <c r="S273" s="131" t="s">
        <v>752</v>
      </c>
    </row>
    <row r="274" spans="1:19" x14ac:dyDescent="0.25">
      <c r="A274" s="114" t="s">
        <v>617</v>
      </c>
      <c r="B274" s="115"/>
      <c r="C274" s="115"/>
      <c r="D274" s="115"/>
      <c r="E274" s="115"/>
      <c r="G274" s="106"/>
      <c r="K274" s="106"/>
      <c r="L274" s="115"/>
      <c r="M274" s="127"/>
      <c r="N274" s="115"/>
      <c r="O274" s="127"/>
      <c r="Q274" s="154"/>
      <c r="S274" s="131" t="s">
        <v>752</v>
      </c>
    </row>
    <row r="275" spans="1:19" x14ac:dyDescent="0.25">
      <c r="A275" s="114" t="s">
        <v>618</v>
      </c>
      <c r="B275" s="115"/>
      <c r="C275" s="115"/>
      <c r="D275" s="115"/>
      <c r="E275" s="115"/>
      <c r="G275" s="106"/>
      <c r="K275" s="106"/>
      <c r="L275" s="115"/>
      <c r="M275" s="127"/>
      <c r="N275" s="115"/>
      <c r="O275" s="127"/>
      <c r="Q275" s="154"/>
      <c r="S275" s="131" t="s">
        <v>752</v>
      </c>
    </row>
    <row r="276" spans="1:19" x14ac:dyDescent="0.25">
      <c r="A276" s="114" t="s">
        <v>619</v>
      </c>
      <c r="B276" s="115" t="s">
        <v>455</v>
      </c>
      <c r="C276" s="115"/>
      <c r="D276" s="115"/>
      <c r="E276" s="115"/>
      <c r="G276" s="106"/>
      <c r="K276" s="106"/>
      <c r="L276" s="115"/>
      <c r="M276" s="127"/>
      <c r="N276" s="115"/>
      <c r="O276" s="127"/>
      <c r="Q276" s="154"/>
      <c r="S276" s="131" t="s">
        <v>750</v>
      </c>
    </row>
    <row r="277" spans="1:19" x14ac:dyDescent="0.25">
      <c r="A277" s="114" t="s">
        <v>620</v>
      </c>
      <c r="B277" s="115" t="s">
        <v>455</v>
      </c>
      <c r="C277" s="115"/>
      <c r="D277" s="115"/>
      <c r="E277" s="115"/>
      <c r="G277" s="106"/>
      <c r="K277" s="106"/>
      <c r="L277" s="115"/>
      <c r="M277" s="127"/>
      <c r="N277" s="115"/>
      <c r="O277" s="127"/>
      <c r="Q277" s="154"/>
      <c r="S277" s="131" t="s">
        <v>750</v>
      </c>
    </row>
    <row r="278" spans="1:19" x14ac:dyDescent="0.25">
      <c r="A278" s="114" t="s">
        <v>621</v>
      </c>
      <c r="B278" s="115" t="s">
        <v>312</v>
      </c>
      <c r="C278" s="115"/>
      <c r="D278" s="115">
        <v>1110</v>
      </c>
      <c r="E278" s="115">
        <v>2000</v>
      </c>
      <c r="G278" s="106"/>
      <c r="H278" s="106">
        <v>1</v>
      </c>
      <c r="J278" s="106">
        <v>1</v>
      </c>
      <c r="K278" s="106"/>
      <c r="L278" s="115"/>
      <c r="M278" s="127"/>
      <c r="N278" s="115">
        <v>1</v>
      </c>
      <c r="O278" s="127"/>
      <c r="P278" s="140">
        <v>584.5</v>
      </c>
      <c r="Q278" s="154">
        <f t="shared" ref="Q278:Q287" si="17">2160/81</f>
        <v>26.67</v>
      </c>
      <c r="R278" s="140">
        <f t="shared" si="15"/>
        <v>611.16999999999996</v>
      </c>
    </row>
    <row r="279" spans="1:19" x14ac:dyDescent="0.25">
      <c r="A279" s="114" t="s">
        <v>622</v>
      </c>
      <c r="B279" s="115" t="s">
        <v>312</v>
      </c>
      <c r="C279" s="115"/>
      <c r="D279" s="115">
        <v>1110</v>
      </c>
      <c r="E279" s="115">
        <v>2000</v>
      </c>
      <c r="G279" s="106"/>
      <c r="H279" s="106">
        <v>1</v>
      </c>
      <c r="J279" s="106">
        <v>1</v>
      </c>
      <c r="K279" s="106"/>
      <c r="L279" s="115"/>
      <c r="M279" s="127"/>
      <c r="N279" s="115">
        <v>1</v>
      </c>
      <c r="O279" s="127"/>
      <c r="P279" s="140">
        <v>584.5</v>
      </c>
      <c r="Q279" s="154">
        <f t="shared" si="17"/>
        <v>26.67</v>
      </c>
      <c r="R279" s="140">
        <f t="shared" si="15"/>
        <v>611.16999999999996</v>
      </c>
    </row>
    <row r="280" spans="1:19" x14ac:dyDescent="0.25">
      <c r="A280" s="114" t="s">
        <v>623</v>
      </c>
      <c r="B280" s="115" t="s">
        <v>312</v>
      </c>
      <c r="C280" s="115"/>
      <c r="D280" s="115">
        <v>1110</v>
      </c>
      <c r="E280" s="115">
        <v>2000</v>
      </c>
      <c r="G280" s="106"/>
      <c r="H280" s="106">
        <v>1</v>
      </c>
      <c r="J280" s="106">
        <v>1</v>
      </c>
      <c r="K280" s="106"/>
      <c r="L280" s="115"/>
      <c r="M280" s="127"/>
      <c r="N280" s="115">
        <v>1</v>
      </c>
      <c r="O280" s="127"/>
      <c r="P280" s="140">
        <v>584.5</v>
      </c>
      <c r="Q280" s="154">
        <f t="shared" si="17"/>
        <v>26.67</v>
      </c>
      <c r="R280" s="140">
        <f t="shared" si="15"/>
        <v>611.16999999999996</v>
      </c>
    </row>
    <row r="281" spans="1:19" x14ac:dyDescent="0.25">
      <c r="A281" s="114" t="s">
        <v>624</v>
      </c>
      <c r="B281" s="115" t="s">
        <v>312</v>
      </c>
      <c r="C281" s="115"/>
      <c r="D281" s="115">
        <v>1110</v>
      </c>
      <c r="E281" s="115">
        <v>2000</v>
      </c>
      <c r="G281" s="106"/>
      <c r="H281" s="106">
        <v>1</v>
      </c>
      <c r="J281" s="106">
        <v>1</v>
      </c>
      <c r="K281" s="106"/>
      <c r="L281" s="115"/>
      <c r="M281" s="127"/>
      <c r="N281" s="115">
        <v>1</v>
      </c>
      <c r="O281" s="127"/>
      <c r="P281" s="140">
        <v>584.5</v>
      </c>
      <c r="Q281" s="154">
        <f t="shared" si="17"/>
        <v>26.67</v>
      </c>
      <c r="R281" s="140">
        <f t="shared" si="15"/>
        <v>611.16999999999996</v>
      </c>
    </row>
    <row r="282" spans="1:19" x14ac:dyDescent="0.25">
      <c r="A282" s="114" t="s">
        <v>625</v>
      </c>
      <c r="B282" s="115" t="s">
        <v>312</v>
      </c>
      <c r="C282" s="115"/>
      <c r="D282" s="115">
        <v>1110</v>
      </c>
      <c r="E282" s="115">
        <v>2000</v>
      </c>
      <c r="G282" s="106"/>
      <c r="H282" s="106">
        <v>1</v>
      </c>
      <c r="J282" s="106">
        <v>1</v>
      </c>
      <c r="K282" s="106"/>
      <c r="L282" s="115"/>
      <c r="M282" s="127"/>
      <c r="N282" s="115">
        <v>1</v>
      </c>
      <c r="O282" s="127"/>
      <c r="P282" s="140">
        <v>584.5</v>
      </c>
      <c r="Q282" s="154">
        <f t="shared" si="17"/>
        <v>26.67</v>
      </c>
      <c r="R282" s="140">
        <f t="shared" si="15"/>
        <v>611.16999999999996</v>
      </c>
    </row>
    <row r="283" spans="1:19" x14ac:dyDescent="0.25">
      <c r="A283" s="114" t="s">
        <v>626</v>
      </c>
      <c r="B283" s="115" t="s">
        <v>312</v>
      </c>
      <c r="C283" s="115"/>
      <c r="D283" s="115">
        <v>1110</v>
      </c>
      <c r="E283" s="115">
        <v>2000</v>
      </c>
      <c r="G283" s="106"/>
      <c r="H283" s="106">
        <v>1</v>
      </c>
      <c r="J283" s="106">
        <v>1</v>
      </c>
      <c r="K283" s="106"/>
      <c r="L283" s="115"/>
      <c r="M283" s="127"/>
      <c r="N283" s="115">
        <v>1</v>
      </c>
      <c r="O283" s="127"/>
      <c r="P283" s="140">
        <v>584.5</v>
      </c>
      <c r="Q283" s="154">
        <f t="shared" si="17"/>
        <v>26.67</v>
      </c>
      <c r="R283" s="140">
        <f t="shared" si="15"/>
        <v>611.16999999999996</v>
      </c>
    </row>
    <row r="284" spans="1:19" x14ac:dyDescent="0.25">
      <c r="A284" s="114" t="s">
        <v>627</v>
      </c>
      <c r="B284" s="115" t="s">
        <v>312</v>
      </c>
      <c r="C284" s="115"/>
      <c r="D284" s="115">
        <v>1110</v>
      </c>
      <c r="E284" s="115">
        <v>2000</v>
      </c>
      <c r="G284" s="106"/>
      <c r="H284" s="106">
        <v>1</v>
      </c>
      <c r="J284" s="106">
        <v>1</v>
      </c>
      <c r="K284" s="106"/>
      <c r="L284" s="115"/>
      <c r="M284" s="127"/>
      <c r="N284" s="115">
        <v>1</v>
      </c>
      <c r="O284" s="127"/>
      <c r="P284" s="140">
        <v>584.5</v>
      </c>
      <c r="Q284" s="154">
        <f t="shared" si="17"/>
        <v>26.67</v>
      </c>
      <c r="R284" s="140">
        <f t="shared" si="15"/>
        <v>611.16999999999996</v>
      </c>
    </row>
    <row r="285" spans="1:19" x14ac:dyDescent="0.25">
      <c r="A285" s="114" t="s">
        <v>628</v>
      </c>
      <c r="B285" s="115" t="s">
        <v>312</v>
      </c>
      <c r="C285" s="115"/>
      <c r="D285" s="115">
        <v>1110</v>
      </c>
      <c r="E285" s="115">
        <v>2000</v>
      </c>
      <c r="G285" s="106"/>
      <c r="H285" s="106">
        <v>1</v>
      </c>
      <c r="J285" s="106">
        <v>1</v>
      </c>
      <c r="K285" s="106"/>
      <c r="L285" s="115"/>
      <c r="M285" s="127"/>
      <c r="N285" s="115">
        <v>1</v>
      </c>
      <c r="O285" s="127"/>
      <c r="P285" s="140">
        <v>584.5</v>
      </c>
      <c r="Q285" s="154">
        <f t="shared" si="17"/>
        <v>26.67</v>
      </c>
      <c r="R285" s="140">
        <f t="shared" si="15"/>
        <v>611.16999999999996</v>
      </c>
    </row>
    <row r="286" spans="1:19" x14ac:dyDescent="0.25">
      <c r="A286" s="114" t="s">
        <v>629</v>
      </c>
      <c r="B286" s="115" t="s">
        <v>312</v>
      </c>
      <c r="C286" s="115"/>
      <c r="D286" s="115">
        <v>1110</v>
      </c>
      <c r="E286" s="115">
        <v>2000</v>
      </c>
      <c r="G286" s="106"/>
      <c r="H286" s="106">
        <v>1</v>
      </c>
      <c r="J286" s="106">
        <v>1</v>
      </c>
      <c r="K286" s="106"/>
      <c r="L286" s="115"/>
      <c r="M286" s="127"/>
      <c r="N286" s="115">
        <v>1</v>
      </c>
      <c r="O286" s="127"/>
      <c r="P286" s="140">
        <v>584.5</v>
      </c>
      <c r="Q286" s="154">
        <f t="shared" si="17"/>
        <v>26.67</v>
      </c>
      <c r="R286" s="140">
        <f t="shared" si="15"/>
        <v>611.16999999999996</v>
      </c>
    </row>
    <row r="287" spans="1:19" x14ac:dyDescent="0.25">
      <c r="A287" s="114" t="s">
        <v>630</v>
      </c>
      <c r="B287" s="115" t="s">
        <v>312</v>
      </c>
      <c r="C287" s="115"/>
      <c r="D287" s="115">
        <v>1110</v>
      </c>
      <c r="E287" s="115">
        <v>2000</v>
      </c>
      <c r="G287" s="106"/>
      <c r="H287" s="106">
        <v>1</v>
      </c>
      <c r="J287" s="106">
        <v>1</v>
      </c>
      <c r="K287" s="106"/>
      <c r="L287" s="115"/>
      <c r="M287" s="127"/>
      <c r="N287" s="115">
        <v>1</v>
      </c>
      <c r="O287" s="127"/>
      <c r="P287" s="140">
        <v>584.5</v>
      </c>
      <c r="Q287" s="154">
        <f t="shared" si="17"/>
        <v>26.67</v>
      </c>
      <c r="R287" s="140">
        <f t="shared" si="15"/>
        <v>611.16999999999996</v>
      </c>
    </row>
    <row r="288" spans="1:19" x14ac:dyDescent="0.25">
      <c r="A288" s="114" t="s">
        <v>631</v>
      </c>
      <c r="B288" s="115" t="s">
        <v>476</v>
      </c>
      <c r="C288" s="115"/>
      <c r="D288" s="245">
        <v>1233</v>
      </c>
      <c r="E288" s="245">
        <v>2700</v>
      </c>
      <c r="G288" s="106"/>
      <c r="H288" s="106">
        <v>1</v>
      </c>
      <c r="K288" s="106">
        <v>1</v>
      </c>
      <c r="L288" s="115"/>
      <c r="M288" s="127"/>
      <c r="N288" s="115">
        <v>1</v>
      </c>
      <c r="O288" s="127"/>
      <c r="P288" s="140">
        <f>1255.31+436.3</f>
        <v>1691.61</v>
      </c>
      <c r="Q288" s="154"/>
      <c r="R288" s="140">
        <f t="shared" si="15"/>
        <v>1691.61</v>
      </c>
    </row>
    <row r="289" spans="1:18" x14ac:dyDescent="0.25">
      <c r="A289" s="114" t="s">
        <v>632</v>
      </c>
      <c r="B289" s="115" t="s">
        <v>358</v>
      </c>
      <c r="C289" s="115"/>
      <c r="D289" s="115">
        <v>628</v>
      </c>
      <c r="E289" s="115">
        <v>1308</v>
      </c>
      <c r="G289" s="106"/>
      <c r="H289" s="106">
        <v>1</v>
      </c>
      <c r="J289" s="106">
        <v>1</v>
      </c>
      <c r="K289" s="106"/>
      <c r="L289" s="115"/>
      <c r="M289" s="127"/>
      <c r="N289" s="115">
        <v>1</v>
      </c>
      <c r="O289" s="127"/>
      <c r="P289" s="140">
        <v>258.60000000000002</v>
      </c>
      <c r="Q289" s="154"/>
      <c r="R289" s="140">
        <f t="shared" si="15"/>
        <v>258.60000000000002</v>
      </c>
    </row>
    <row r="290" spans="1:18" x14ac:dyDescent="0.25">
      <c r="A290" s="114" t="s">
        <v>633</v>
      </c>
      <c r="B290" s="115" t="s">
        <v>484</v>
      </c>
      <c r="C290" s="115"/>
      <c r="D290" s="115">
        <v>1110</v>
      </c>
      <c r="E290" s="115">
        <v>2700</v>
      </c>
      <c r="G290" s="106"/>
      <c r="H290" s="106">
        <v>1</v>
      </c>
      <c r="K290" s="106"/>
      <c r="L290" s="115"/>
      <c r="M290" s="127"/>
      <c r="N290" s="115">
        <v>1</v>
      </c>
      <c r="O290" s="127"/>
      <c r="P290" s="140">
        <f>419.52+673.88</f>
        <v>1093.4000000000001</v>
      </c>
      <c r="Q290" s="154"/>
      <c r="R290" s="140">
        <f t="shared" si="15"/>
        <v>1093.4000000000001</v>
      </c>
    </row>
    <row r="291" spans="1:18" x14ac:dyDescent="0.25">
      <c r="A291" s="114" t="s">
        <v>634</v>
      </c>
      <c r="B291" s="115" t="s">
        <v>476</v>
      </c>
      <c r="C291" s="115"/>
      <c r="D291" s="245">
        <v>1233</v>
      </c>
      <c r="E291" s="245">
        <v>2700</v>
      </c>
      <c r="G291" s="106"/>
      <c r="H291" s="106">
        <v>1</v>
      </c>
      <c r="J291" s="106">
        <v>1</v>
      </c>
      <c r="K291" s="106"/>
      <c r="L291" s="115"/>
      <c r="M291" s="127"/>
      <c r="N291" s="115">
        <v>1</v>
      </c>
      <c r="O291" s="127"/>
      <c r="P291" s="140">
        <f>851.85+436.3</f>
        <v>1288.1500000000001</v>
      </c>
      <c r="Q291" s="154"/>
      <c r="R291" s="140">
        <f t="shared" si="15"/>
        <v>1288.1500000000001</v>
      </c>
    </row>
    <row r="292" spans="1:18" x14ac:dyDescent="0.25">
      <c r="A292" s="114" t="s">
        <v>635</v>
      </c>
      <c r="B292" s="115" t="s">
        <v>476</v>
      </c>
      <c r="C292" s="115"/>
      <c r="D292" s="115">
        <v>1110</v>
      </c>
      <c r="E292" s="115">
        <v>2700</v>
      </c>
      <c r="G292" s="106"/>
      <c r="H292" s="106">
        <v>1</v>
      </c>
      <c r="K292" s="106">
        <v>1</v>
      </c>
      <c r="L292" s="115"/>
      <c r="M292" s="127"/>
      <c r="N292" s="115">
        <v>1</v>
      </c>
      <c r="O292" s="127"/>
      <c r="P292" s="140">
        <f>886.48+419.52</f>
        <v>1306</v>
      </c>
      <c r="Q292" s="154"/>
      <c r="R292" s="140">
        <f t="shared" si="15"/>
        <v>1306</v>
      </c>
    </row>
    <row r="293" spans="1:18" x14ac:dyDescent="0.25">
      <c r="A293" s="114" t="s">
        <v>636</v>
      </c>
      <c r="B293" s="115" t="s">
        <v>279</v>
      </c>
      <c r="C293" s="115"/>
      <c r="D293" s="115">
        <v>628</v>
      </c>
      <c r="E293" s="115">
        <v>1123</v>
      </c>
      <c r="G293" s="106"/>
      <c r="H293" s="106">
        <v>1</v>
      </c>
      <c r="K293" s="106"/>
      <c r="L293" s="115"/>
      <c r="M293" s="127"/>
      <c r="N293" s="115">
        <v>1</v>
      </c>
      <c r="O293" s="127"/>
      <c r="P293" s="140">
        <v>242.55</v>
      </c>
      <c r="Q293" s="154"/>
      <c r="R293" s="140">
        <f t="shared" si="15"/>
        <v>242.55</v>
      </c>
    </row>
    <row r="294" spans="1:18" x14ac:dyDescent="0.25">
      <c r="A294" s="114" t="s">
        <v>637</v>
      </c>
      <c r="B294" s="115" t="s">
        <v>312</v>
      </c>
      <c r="C294" s="115"/>
      <c r="D294" s="115">
        <v>1110</v>
      </c>
      <c r="E294" s="115">
        <v>2000</v>
      </c>
      <c r="G294" s="106"/>
      <c r="H294" s="106">
        <v>1</v>
      </c>
      <c r="J294" s="106">
        <v>1</v>
      </c>
      <c r="K294" s="106"/>
      <c r="L294" s="115"/>
      <c r="M294" s="127"/>
      <c r="N294" s="115">
        <v>1</v>
      </c>
      <c r="O294" s="127"/>
      <c r="P294" s="140">
        <v>584.5</v>
      </c>
      <c r="Q294" s="154">
        <f>2160/81</f>
        <v>26.67</v>
      </c>
      <c r="R294" s="140">
        <f t="shared" si="15"/>
        <v>611.16999999999996</v>
      </c>
    </row>
    <row r="295" spans="1:18" x14ac:dyDescent="0.25">
      <c r="A295" s="114" t="s">
        <v>638</v>
      </c>
      <c r="B295" s="115" t="s">
        <v>476</v>
      </c>
      <c r="C295" s="115"/>
      <c r="D295" s="115">
        <v>1010</v>
      </c>
      <c r="E295" s="115">
        <v>2700</v>
      </c>
      <c r="G295" s="106"/>
      <c r="H295" s="106">
        <v>1</v>
      </c>
      <c r="K295" s="106"/>
      <c r="L295" s="115"/>
      <c r="M295" s="127"/>
      <c r="N295" s="115">
        <v>1</v>
      </c>
      <c r="O295" s="127"/>
      <c r="P295" s="140">
        <f>703.54+212.63</f>
        <v>916.17</v>
      </c>
      <c r="Q295" s="154"/>
      <c r="R295" s="140">
        <f t="shared" si="15"/>
        <v>916.17</v>
      </c>
    </row>
    <row r="296" spans="1:18" x14ac:dyDescent="0.25">
      <c r="A296" s="114" t="s">
        <v>639</v>
      </c>
      <c r="B296" s="115" t="s">
        <v>242</v>
      </c>
      <c r="C296" s="115"/>
      <c r="D296" s="115">
        <v>1100</v>
      </c>
      <c r="E296" s="115">
        <v>2300</v>
      </c>
      <c r="G296" s="106"/>
      <c r="H296" s="106">
        <v>1</v>
      </c>
      <c r="J296" s="106">
        <v>1</v>
      </c>
      <c r="K296" s="106"/>
      <c r="L296" s="115"/>
      <c r="M296" s="127"/>
      <c r="N296" s="115">
        <v>1</v>
      </c>
      <c r="O296" s="127"/>
      <c r="P296" s="140">
        <v>688.96</v>
      </c>
      <c r="Q296" s="154"/>
      <c r="R296" s="140">
        <f t="shared" si="15"/>
        <v>688.96</v>
      </c>
    </row>
    <row r="297" spans="1:18" x14ac:dyDescent="0.25">
      <c r="A297" s="114" t="s">
        <v>640</v>
      </c>
      <c r="B297" s="115" t="s">
        <v>242</v>
      </c>
      <c r="C297" s="115"/>
      <c r="D297" s="115">
        <v>1100</v>
      </c>
      <c r="E297" s="115">
        <v>2300</v>
      </c>
      <c r="G297" s="106"/>
      <c r="H297" s="106">
        <v>1</v>
      </c>
      <c r="J297" s="106">
        <v>1</v>
      </c>
      <c r="K297" s="106"/>
      <c r="L297" s="115"/>
      <c r="M297" s="127"/>
      <c r="N297" s="115">
        <v>1</v>
      </c>
      <c r="O297" s="127"/>
      <c r="P297" s="140">
        <v>688.96</v>
      </c>
      <c r="Q297" s="154"/>
      <c r="R297" s="140">
        <f t="shared" si="15"/>
        <v>688.96</v>
      </c>
    </row>
    <row r="298" spans="1:18" x14ac:dyDescent="0.25">
      <c r="A298" s="114" t="s">
        <v>641</v>
      </c>
      <c r="B298" s="115" t="s">
        <v>476</v>
      </c>
      <c r="C298" s="115"/>
      <c r="D298" s="115">
        <v>1010</v>
      </c>
      <c r="E298" s="115">
        <v>2700</v>
      </c>
      <c r="G298" s="106"/>
      <c r="H298" s="106">
        <v>1</v>
      </c>
      <c r="K298" s="106"/>
      <c r="L298" s="115"/>
      <c r="M298" s="127"/>
      <c r="N298" s="115">
        <v>1</v>
      </c>
      <c r="O298" s="127"/>
      <c r="P298" s="140">
        <f>613.08+405.9</f>
        <v>1018.98</v>
      </c>
      <c r="Q298" s="154"/>
      <c r="R298" s="140">
        <f t="shared" si="15"/>
        <v>1018.98</v>
      </c>
    </row>
    <row r="299" spans="1:18" x14ac:dyDescent="0.25">
      <c r="A299" s="114" t="s">
        <v>642</v>
      </c>
      <c r="B299" s="115" t="s">
        <v>312</v>
      </c>
      <c r="C299" s="115"/>
      <c r="D299" s="115">
        <v>1110</v>
      </c>
      <c r="E299" s="115">
        <v>2000</v>
      </c>
      <c r="G299" s="106"/>
      <c r="H299" s="106">
        <v>1</v>
      </c>
      <c r="J299" s="106">
        <v>1</v>
      </c>
      <c r="K299" s="106"/>
      <c r="L299" s="115"/>
      <c r="M299" s="127"/>
      <c r="N299" s="115">
        <v>1</v>
      </c>
      <c r="O299" s="127"/>
      <c r="P299" s="140">
        <v>584.5</v>
      </c>
      <c r="Q299" s="154">
        <f t="shared" ref="Q299:Q300" si="18">2160/81</f>
        <v>26.67</v>
      </c>
      <c r="R299" s="140">
        <f t="shared" si="15"/>
        <v>611.16999999999996</v>
      </c>
    </row>
    <row r="300" spans="1:18" x14ac:dyDescent="0.25">
      <c r="A300" s="114" t="s">
        <v>643</v>
      </c>
      <c r="B300" s="115" t="s">
        <v>312</v>
      </c>
      <c r="C300" s="115"/>
      <c r="D300" s="115">
        <v>1000</v>
      </c>
      <c r="E300" s="115">
        <v>2000</v>
      </c>
      <c r="G300" s="106"/>
      <c r="H300" s="106">
        <v>1</v>
      </c>
      <c r="K300" s="106"/>
      <c r="L300" s="115"/>
      <c r="M300" s="127"/>
      <c r="N300" s="115">
        <v>1</v>
      </c>
      <c r="O300" s="127"/>
      <c r="P300" s="140">
        <v>641.34</v>
      </c>
      <c r="Q300" s="154">
        <f t="shared" si="18"/>
        <v>26.67</v>
      </c>
      <c r="R300" s="140">
        <f t="shared" si="15"/>
        <v>668.01</v>
      </c>
    </row>
    <row r="301" spans="1:18" x14ac:dyDescent="0.25">
      <c r="A301" s="114" t="s">
        <v>644</v>
      </c>
      <c r="B301" s="115" t="s">
        <v>476</v>
      </c>
      <c r="C301" s="115"/>
      <c r="D301" s="245">
        <v>1233</v>
      </c>
      <c r="E301" s="245">
        <v>2700</v>
      </c>
      <c r="G301" s="106"/>
      <c r="H301" s="106">
        <v>1</v>
      </c>
      <c r="J301" s="106">
        <v>1</v>
      </c>
      <c r="K301" s="106"/>
      <c r="L301" s="115"/>
      <c r="M301" s="127"/>
      <c r="N301" s="115">
        <v>1</v>
      </c>
      <c r="O301" s="127"/>
      <c r="P301" s="140">
        <f>851.85+436.3</f>
        <v>1288.1500000000001</v>
      </c>
      <c r="Q301" s="154"/>
      <c r="R301" s="140">
        <f t="shared" si="15"/>
        <v>1288.1500000000001</v>
      </c>
    </row>
    <row r="302" spans="1:18" x14ac:dyDescent="0.25">
      <c r="A302" s="114" t="s">
        <v>645</v>
      </c>
      <c r="B302" s="115" t="s">
        <v>279</v>
      </c>
      <c r="C302" s="115"/>
      <c r="D302" s="115">
        <v>628</v>
      </c>
      <c r="E302" s="115">
        <v>1123</v>
      </c>
      <c r="G302" s="106"/>
      <c r="H302" s="106">
        <v>1</v>
      </c>
      <c r="K302" s="106"/>
      <c r="L302" s="115"/>
      <c r="M302" s="127"/>
      <c r="N302" s="115">
        <v>1</v>
      </c>
      <c r="O302" s="127"/>
      <c r="P302" s="140">
        <v>242.55</v>
      </c>
      <c r="Q302" s="154"/>
      <c r="R302" s="140">
        <f t="shared" si="15"/>
        <v>242.55</v>
      </c>
    </row>
    <row r="303" spans="1:18" x14ac:dyDescent="0.25">
      <c r="A303" s="114" t="s">
        <v>646</v>
      </c>
      <c r="B303" s="115" t="s">
        <v>358</v>
      </c>
      <c r="C303" s="115"/>
      <c r="D303" s="115">
        <v>628</v>
      </c>
      <c r="E303" s="115">
        <v>1308</v>
      </c>
      <c r="G303" s="106"/>
      <c r="H303" s="106">
        <v>1</v>
      </c>
      <c r="J303" s="106">
        <v>1</v>
      </c>
      <c r="K303" s="106"/>
      <c r="L303" s="115"/>
      <c r="M303" s="127"/>
      <c r="N303" s="115">
        <v>1</v>
      </c>
      <c r="O303" s="127"/>
      <c r="P303" s="140">
        <v>258.60000000000002</v>
      </c>
      <c r="Q303" s="154"/>
      <c r="R303" s="140">
        <f t="shared" si="15"/>
        <v>258.60000000000002</v>
      </c>
    </row>
    <row r="304" spans="1:18" x14ac:dyDescent="0.25">
      <c r="A304" s="114" t="s">
        <v>647</v>
      </c>
      <c r="B304" s="115" t="s">
        <v>476</v>
      </c>
      <c r="C304" s="115"/>
      <c r="D304" s="245">
        <v>1233</v>
      </c>
      <c r="E304" s="245">
        <v>2700</v>
      </c>
      <c r="G304" s="106"/>
      <c r="H304" s="106">
        <v>1</v>
      </c>
      <c r="J304" s="106">
        <v>1</v>
      </c>
      <c r="K304" s="106"/>
      <c r="L304" s="115"/>
      <c r="M304" s="127"/>
      <c r="N304" s="115">
        <v>1</v>
      </c>
      <c r="O304" s="127"/>
      <c r="P304" s="140">
        <f>851.85+436.3</f>
        <v>1288.1500000000001</v>
      </c>
      <c r="Q304" s="154"/>
      <c r="R304" s="140">
        <f t="shared" si="15"/>
        <v>1288.1500000000001</v>
      </c>
    </row>
    <row r="305" spans="1:19" x14ac:dyDescent="0.25">
      <c r="A305" s="114" t="s">
        <v>648</v>
      </c>
      <c r="B305" s="115"/>
      <c r="C305" s="115"/>
      <c r="D305" s="115"/>
      <c r="E305" s="115"/>
      <c r="G305" s="106"/>
      <c r="K305" s="106"/>
      <c r="L305" s="115"/>
      <c r="M305" s="127"/>
      <c r="N305" s="115"/>
      <c r="O305" s="127"/>
      <c r="Q305" s="154"/>
      <c r="S305" s="131" t="s">
        <v>752</v>
      </c>
    </row>
    <row r="306" spans="1:19" x14ac:dyDescent="0.25">
      <c r="A306" s="114" t="s">
        <v>649</v>
      </c>
      <c r="B306" s="115"/>
      <c r="C306" s="115"/>
      <c r="D306" s="115"/>
      <c r="E306" s="115"/>
      <c r="G306" s="106"/>
      <c r="K306" s="106"/>
      <c r="L306" s="115"/>
      <c r="M306" s="127"/>
      <c r="N306" s="115"/>
      <c r="O306" s="127"/>
      <c r="Q306" s="154"/>
      <c r="S306" s="131" t="s">
        <v>752</v>
      </c>
    </row>
    <row r="307" spans="1:19" x14ac:dyDescent="0.25">
      <c r="A307" s="114" t="s">
        <v>650</v>
      </c>
      <c r="B307" s="115"/>
      <c r="C307" s="115"/>
      <c r="D307" s="115"/>
      <c r="E307" s="115"/>
      <c r="G307" s="106"/>
      <c r="K307" s="106"/>
      <c r="L307" s="115"/>
      <c r="M307" s="127"/>
      <c r="N307" s="115"/>
      <c r="O307" s="127"/>
      <c r="Q307" s="154"/>
      <c r="S307" s="131" t="s">
        <v>752</v>
      </c>
    </row>
    <row r="308" spans="1:19" x14ac:dyDescent="0.25">
      <c r="A308" s="114" t="s">
        <v>651</v>
      </c>
      <c r="B308" s="115"/>
      <c r="C308" s="115"/>
      <c r="D308" s="115"/>
      <c r="E308" s="115"/>
      <c r="G308" s="106"/>
      <c r="K308" s="106"/>
      <c r="L308" s="115"/>
      <c r="M308" s="127"/>
      <c r="N308" s="115"/>
      <c r="O308" s="127"/>
      <c r="Q308" s="154"/>
      <c r="S308" s="131" t="s">
        <v>752</v>
      </c>
    </row>
    <row r="309" spans="1:19" x14ac:dyDescent="0.25">
      <c r="A309" s="114" t="s">
        <v>652</v>
      </c>
      <c r="B309" s="115"/>
      <c r="C309" s="115"/>
      <c r="D309" s="115"/>
      <c r="E309" s="115"/>
      <c r="G309" s="106"/>
      <c r="K309" s="106"/>
      <c r="L309" s="115"/>
      <c r="M309" s="127"/>
      <c r="N309" s="115"/>
      <c r="O309" s="127"/>
      <c r="Q309" s="154"/>
      <c r="S309" s="131" t="s">
        <v>752</v>
      </c>
    </row>
    <row r="310" spans="1:19" x14ac:dyDescent="0.25">
      <c r="A310" s="114" t="s">
        <v>653</v>
      </c>
      <c r="B310" s="115"/>
      <c r="C310" s="115"/>
      <c r="D310" s="115"/>
      <c r="E310" s="115"/>
      <c r="G310" s="106"/>
      <c r="K310" s="106"/>
      <c r="L310" s="115"/>
      <c r="M310" s="127"/>
      <c r="N310" s="115"/>
      <c r="O310" s="127"/>
      <c r="Q310" s="154"/>
      <c r="S310" s="131" t="s">
        <v>752</v>
      </c>
    </row>
    <row r="311" spans="1:19" x14ac:dyDescent="0.25">
      <c r="A311" s="114" t="s">
        <v>654</v>
      </c>
      <c r="B311" s="115"/>
      <c r="C311" s="115"/>
      <c r="D311" s="115"/>
      <c r="E311" s="115"/>
      <c r="G311" s="106"/>
      <c r="K311" s="106"/>
      <c r="L311" s="115"/>
      <c r="M311" s="127"/>
      <c r="N311" s="115"/>
      <c r="O311" s="127"/>
      <c r="Q311" s="154"/>
      <c r="S311" s="131" t="s">
        <v>752</v>
      </c>
    </row>
    <row r="312" spans="1:19" x14ac:dyDescent="0.25">
      <c r="A312" s="114" t="s">
        <v>655</v>
      </c>
      <c r="B312" s="115"/>
      <c r="C312" s="115"/>
      <c r="D312" s="115"/>
      <c r="E312" s="115"/>
      <c r="G312" s="106"/>
      <c r="K312" s="106"/>
      <c r="L312" s="115"/>
      <c r="M312" s="127"/>
      <c r="N312" s="115"/>
      <c r="O312" s="127"/>
      <c r="Q312" s="154"/>
      <c r="S312" s="131" t="s">
        <v>752</v>
      </c>
    </row>
    <row r="313" spans="1:19" x14ac:dyDescent="0.25">
      <c r="A313" s="114" t="s">
        <v>656</v>
      </c>
      <c r="B313" s="115"/>
      <c r="C313" s="115"/>
      <c r="D313" s="115"/>
      <c r="E313" s="115"/>
      <c r="G313" s="106"/>
      <c r="K313" s="106"/>
      <c r="L313" s="115"/>
      <c r="M313" s="127"/>
      <c r="N313" s="115"/>
      <c r="O313" s="127"/>
      <c r="Q313" s="154"/>
      <c r="S313" s="131" t="s">
        <v>752</v>
      </c>
    </row>
    <row r="314" spans="1:19" x14ac:dyDescent="0.25">
      <c r="A314" s="114" t="s">
        <v>657</v>
      </c>
      <c r="B314" s="115"/>
      <c r="C314" s="115"/>
      <c r="D314" s="115"/>
      <c r="E314" s="115"/>
      <c r="G314" s="106"/>
      <c r="K314" s="106"/>
      <c r="L314" s="115"/>
      <c r="M314" s="127"/>
      <c r="N314" s="115"/>
      <c r="O314" s="127"/>
      <c r="Q314" s="154"/>
      <c r="S314" s="131" t="s">
        <v>752</v>
      </c>
    </row>
    <row r="315" spans="1:19" x14ac:dyDescent="0.25">
      <c r="A315" s="114" t="s">
        <v>658</v>
      </c>
      <c r="B315" s="115"/>
      <c r="C315" s="115"/>
      <c r="D315" s="115"/>
      <c r="E315" s="115"/>
      <c r="G315" s="106"/>
      <c r="K315" s="106"/>
      <c r="L315" s="115"/>
      <c r="M315" s="127"/>
      <c r="N315" s="115"/>
      <c r="O315" s="127"/>
      <c r="Q315" s="154"/>
      <c r="S315" s="131" t="s">
        <v>752</v>
      </c>
    </row>
    <row r="316" spans="1:19" x14ac:dyDescent="0.25">
      <c r="A316" s="114" t="s">
        <v>659</v>
      </c>
      <c r="B316" s="115"/>
      <c r="C316" s="115"/>
      <c r="D316" s="115"/>
      <c r="E316" s="115"/>
      <c r="G316" s="106"/>
      <c r="K316" s="106"/>
      <c r="L316" s="115"/>
      <c r="M316" s="127"/>
      <c r="N316" s="115"/>
      <c r="O316" s="127"/>
      <c r="Q316" s="154"/>
      <c r="S316" s="131" t="s">
        <v>752</v>
      </c>
    </row>
    <row r="317" spans="1:19" x14ac:dyDescent="0.25">
      <c r="A317" s="114" t="s">
        <v>660</v>
      </c>
      <c r="B317" s="115"/>
      <c r="C317" s="115"/>
      <c r="D317" s="115"/>
      <c r="E317" s="115"/>
      <c r="G317" s="106"/>
      <c r="K317" s="106"/>
      <c r="L317" s="115"/>
      <c r="M317" s="127"/>
      <c r="N317" s="115"/>
      <c r="O317" s="127"/>
      <c r="Q317" s="154"/>
      <c r="S317" s="131" t="s">
        <v>752</v>
      </c>
    </row>
    <row r="318" spans="1:19" x14ac:dyDescent="0.25">
      <c r="A318" s="114" t="s">
        <v>661</v>
      </c>
      <c r="B318" s="115"/>
      <c r="C318" s="115"/>
      <c r="D318" s="115"/>
      <c r="E318" s="115"/>
      <c r="G318" s="106"/>
      <c r="K318" s="106"/>
      <c r="L318" s="115"/>
      <c r="M318" s="127"/>
      <c r="N318" s="115"/>
      <c r="O318" s="127"/>
      <c r="Q318" s="154"/>
      <c r="S318" s="131" t="s">
        <v>752</v>
      </c>
    </row>
    <row r="319" spans="1:19" x14ac:dyDescent="0.25">
      <c r="A319" s="114" t="s">
        <v>662</v>
      </c>
      <c r="B319" s="115" t="s">
        <v>284</v>
      </c>
      <c r="C319" s="115"/>
      <c r="D319" s="115"/>
      <c r="E319" s="115"/>
      <c r="G319" s="106"/>
      <c r="K319" s="106"/>
      <c r="L319" s="115"/>
      <c r="M319" s="127"/>
      <c r="N319" s="115"/>
      <c r="O319" s="127"/>
      <c r="Q319" s="154"/>
      <c r="S319" s="131" t="s">
        <v>750</v>
      </c>
    </row>
    <row r="320" spans="1:19" x14ac:dyDescent="0.25">
      <c r="A320" s="114" t="s">
        <v>666</v>
      </c>
      <c r="B320" s="115" t="s">
        <v>284</v>
      </c>
      <c r="C320" s="115"/>
      <c r="D320" s="115"/>
      <c r="E320" s="115"/>
      <c r="G320" s="106"/>
      <c r="K320" s="106"/>
      <c r="L320" s="115"/>
      <c r="M320" s="127"/>
      <c r="N320" s="115"/>
      <c r="O320" s="127"/>
      <c r="Q320" s="154"/>
      <c r="S320" s="131" t="s">
        <v>750</v>
      </c>
    </row>
    <row r="321" spans="1:19" x14ac:dyDescent="0.25">
      <c r="A321" s="114" t="s">
        <v>668</v>
      </c>
      <c r="B321" s="115" t="s">
        <v>455</v>
      </c>
      <c r="C321" s="115"/>
      <c r="D321" s="115"/>
      <c r="E321" s="115"/>
      <c r="G321" s="106"/>
      <c r="K321" s="106"/>
      <c r="L321" s="115"/>
      <c r="M321" s="127"/>
      <c r="N321" s="115"/>
      <c r="O321" s="127"/>
      <c r="Q321" s="154"/>
      <c r="S321" s="131" t="s">
        <v>750</v>
      </c>
    </row>
    <row r="322" spans="1:19" x14ac:dyDescent="0.25">
      <c r="A322" s="114" t="s">
        <v>669</v>
      </c>
      <c r="B322" s="115" t="s">
        <v>455</v>
      </c>
      <c r="C322" s="115"/>
      <c r="D322" s="115"/>
      <c r="E322" s="115"/>
      <c r="G322" s="106"/>
      <c r="K322" s="106"/>
      <c r="L322" s="115"/>
      <c r="M322" s="127"/>
      <c r="N322" s="115"/>
      <c r="O322" s="127"/>
      <c r="Q322" s="154"/>
      <c r="S322" s="131" t="s">
        <v>750</v>
      </c>
    </row>
    <row r="323" spans="1:19" x14ac:dyDescent="0.25">
      <c r="A323" s="114" t="s">
        <v>670</v>
      </c>
      <c r="B323" s="115" t="s">
        <v>312</v>
      </c>
      <c r="C323" s="115"/>
      <c r="D323" s="115">
        <v>1110</v>
      </c>
      <c r="E323" s="115">
        <v>2000</v>
      </c>
      <c r="G323" s="106"/>
      <c r="H323" s="106">
        <v>1</v>
      </c>
      <c r="J323" s="106">
        <v>1</v>
      </c>
      <c r="K323" s="106"/>
      <c r="L323" s="115"/>
      <c r="M323" s="127"/>
      <c r="N323" s="115">
        <v>1</v>
      </c>
      <c r="O323" s="127"/>
      <c r="P323" s="140">
        <v>584.5</v>
      </c>
      <c r="Q323" s="154">
        <f t="shared" ref="Q323:Q332" si="19">2160/81</f>
        <v>26.67</v>
      </c>
      <c r="R323" s="140">
        <f t="shared" ref="R323:R349" si="20">P323+Q323</f>
        <v>611.16999999999996</v>
      </c>
    </row>
    <row r="324" spans="1:19" x14ac:dyDescent="0.25">
      <c r="A324" s="114" t="s">
        <v>671</v>
      </c>
      <c r="B324" s="115" t="s">
        <v>312</v>
      </c>
      <c r="C324" s="115"/>
      <c r="D324" s="115">
        <v>1110</v>
      </c>
      <c r="E324" s="115">
        <v>2000</v>
      </c>
      <c r="G324" s="106"/>
      <c r="H324" s="106">
        <v>1</v>
      </c>
      <c r="J324" s="106">
        <v>1</v>
      </c>
      <c r="K324" s="106"/>
      <c r="L324" s="115"/>
      <c r="M324" s="127"/>
      <c r="N324" s="115">
        <v>1</v>
      </c>
      <c r="O324" s="127"/>
      <c r="P324" s="140">
        <v>584.5</v>
      </c>
      <c r="Q324" s="154">
        <f t="shared" si="19"/>
        <v>26.67</v>
      </c>
      <c r="R324" s="140">
        <f t="shared" si="20"/>
        <v>611.16999999999996</v>
      </c>
    </row>
    <row r="325" spans="1:19" x14ac:dyDescent="0.25">
      <c r="A325" s="114" t="s">
        <v>672</v>
      </c>
      <c r="B325" s="115" t="s">
        <v>312</v>
      </c>
      <c r="C325" s="115"/>
      <c r="D325" s="115">
        <v>1110</v>
      </c>
      <c r="E325" s="115">
        <v>2000</v>
      </c>
      <c r="G325" s="106"/>
      <c r="H325" s="106">
        <v>1</v>
      </c>
      <c r="J325" s="106">
        <v>1</v>
      </c>
      <c r="K325" s="106"/>
      <c r="L325" s="115"/>
      <c r="M325" s="127"/>
      <c r="N325" s="115">
        <v>1</v>
      </c>
      <c r="O325" s="127"/>
      <c r="P325" s="140">
        <v>584.5</v>
      </c>
      <c r="Q325" s="154">
        <f t="shared" si="19"/>
        <v>26.67</v>
      </c>
      <c r="R325" s="140">
        <f t="shared" si="20"/>
        <v>611.16999999999996</v>
      </c>
    </row>
    <row r="326" spans="1:19" x14ac:dyDescent="0.25">
      <c r="A326" s="114" t="s">
        <v>673</v>
      </c>
      <c r="B326" s="115" t="s">
        <v>312</v>
      </c>
      <c r="C326" s="115"/>
      <c r="D326" s="115">
        <v>1110</v>
      </c>
      <c r="E326" s="115">
        <v>2000</v>
      </c>
      <c r="G326" s="106"/>
      <c r="H326" s="106">
        <v>1</v>
      </c>
      <c r="J326" s="106">
        <v>1</v>
      </c>
      <c r="K326" s="106"/>
      <c r="L326" s="115"/>
      <c r="M326" s="127"/>
      <c r="N326" s="115">
        <v>1</v>
      </c>
      <c r="O326" s="127"/>
      <c r="P326" s="140">
        <v>584.5</v>
      </c>
      <c r="Q326" s="154">
        <f t="shared" si="19"/>
        <v>26.67</v>
      </c>
      <c r="R326" s="140">
        <f t="shared" si="20"/>
        <v>611.16999999999996</v>
      </c>
    </row>
    <row r="327" spans="1:19" x14ac:dyDescent="0.25">
      <c r="A327" s="114" t="s">
        <v>674</v>
      </c>
      <c r="B327" s="115" t="s">
        <v>312</v>
      </c>
      <c r="C327" s="115"/>
      <c r="D327" s="115">
        <v>1110</v>
      </c>
      <c r="E327" s="115">
        <v>2000</v>
      </c>
      <c r="G327" s="106"/>
      <c r="H327" s="106">
        <v>1</v>
      </c>
      <c r="J327" s="106">
        <v>1</v>
      </c>
      <c r="K327" s="106"/>
      <c r="L327" s="115"/>
      <c r="M327" s="127"/>
      <c r="N327" s="115">
        <v>1</v>
      </c>
      <c r="O327" s="127"/>
      <c r="P327" s="140">
        <v>584.5</v>
      </c>
      <c r="Q327" s="154">
        <f t="shared" si="19"/>
        <v>26.67</v>
      </c>
      <c r="R327" s="140">
        <f t="shared" si="20"/>
        <v>611.16999999999996</v>
      </c>
    </row>
    <row r="328" spans="1:19" x14ac:dyDescent="0.25">
      <c r="A328" s="114" t="s">
        <v>675</v>
      </c>
      <c r="B328" s="115" t="s">
        <v>312</v>
      </c>
      <c r="C328" s="115"/>
      <c r="D328" s="115">
        <v>1110</v>
      </c>
      <c r="E328" s="115">
        <v>2000</v>
      </c>
      <c r="G328" s="106"/>
      <c r="H328" s="106">
        <v>1</v>
      </c>
      <c r="J328" s="106">
        <v>1</v>
      </c>
      <c r="K328" s="106"/>
      <c r="L328" s="115"/>
      <c r="M328" s="127"/>
      <c r="N328" s="115">
        <v>1</v>
      </c>
      <c r="O328" s="127"/>
      <c r="P328" s="140">
        <v>584.5</v>
      </c>
      <c r="Q328" s="154">
        <f t="shared" si="19"/>
        <v>26.67</v>
      </c>
      <c r="R328" s="140">
        <f t="shared" si="20"/>
        <v>611.16999999999996</v>
      </c>
    </row>
    <row r="329" spans="1:19" x14ac:dyDescent="0.25">
      <c r="A329" s="114" t="s">
        <v>676</v>
      </c>
      <c r="B329" s="115" t="s">
        <v>312</v>
      </c>
      <c r="C329" s="115"/>
      <c r="D329" s="115">
        <v>1110</v>
      </c>
      <c r="E329" s="115">
        <v>2000</v>
      </c>
      <c r="G329" s="106"/>
      <c r="H329" s="106">
        <v>1</v>
      </c>
      <c r="J329" s="106">
        <v>1</v>
      </c>
      <c r="K329" s="106"/>
      <c r="L329" s="115"/>
      <c r="M329" s="127"/>
      <c r="N329" s="115">
        <v>1</v>
      </c>
      <c r="O329" s="127"/>
      <c r="P329" s="140">
        <v>584.5</v>
      </c>
      <c r="Q329" s="154">
        <f t="shared" si="19"/>
        <v>26.67</v>
      </c>
      <c r="R329" s="140">
        <f t="shared" si="20"/>
        <v>611.16999999999996</v>
      </c>
    </row>
    <row r="330" spans="1:19" x14ac:dyDescent="0.25">
      <c r="A330" s="114" t="s">
        <v>677</v>
      </c>
      <c r="B330" s="115" t="s">
        <v>312</v>
      </c>
      <c r="C330" s="115"/>
      <c r="D330" s="115">
        <v>1110</v>
      </c>
      <c r="E330" s="115">
        <v>2000</v>
      </c>
      <c r="G330" s="106"/>
      <c r="H330" s="106">
        <v>1</v>
      </c>
      <c r="J330" s="106">
        <v>1</v>
      </c>
      <c r="K330" s="106"/>
      <c r="L330" s="115"/>
      <c r="M330" s="127"/>
      <c r="N330" s="115">
        <v>1</v>
      </c>
      <c r="O330" s="127"/>
      <c r="P330" s="140">
        <v>584.5</v>
      </c>
      <c r="Q330" s="154">
        <f t="shared" si="19"/>
        <v>26.67</v>
      </c>
      <c r="R330" s="140">
        <f t="shared" si="20"/>
        <v>611.16999999999996</v>
      </c>
    </row>
    <row r="331" spans="1:19" x14ac:dyDescent="0.25">
      <c r="A331" s="114" t="s">
        <v>678</v>
      </c>
      <c r="B331" s="115" t="s">
        <v>312</v>
      </c>
      <c r="C331" s="115"/>
      <c r="D331" s="115">
        <v>1110</v>
      </c>
      <c r="E331" s="115">
        <v>2000</v>
      </c>
      <c r="G331" s="106"/>
      <c r="H331" s="106">
        <v>1</v>
      </c>
      <c r="J331" s="106">
        <v>1</v>
      </c>
      <c r="K331" s="106"/>
      <c r="L331" s="115"/>
      <c r="M331" s="127"/>
      <c r="N331" s="115">
        <v>1</v>
      </c>
      <c r="O331" s="127"/>
      <c r="P331" s="140">
        <v>584.5</v>
      </c>
      <c r="Q331" s="154">
        <f t="shared" si="19"/>
        <v>26.67</v>
      </c>
      <c r="R331" s="140">
        <f t="shared" si="20"/>
        <v>611.16999999999996</v>
      </c>
    </row>
    <row r="332" spans="1:19" x14ac:dyDescent="0.25">
      <c r="A332" s="114" t="s">
        <v>679</v>
      </c>
      <c r="B332" s="115" t="s">
        <v>312</v>
      </c>
      <c r="C332" s="115"/>
      <c r="D332" s="115">
        <v>1110</v>
      </c>
      <c r="E332" s="115">
        <v>2000</v>
      </c>
      <c r="G332" s="106"/>
      <c r="H332" s="106">
        <v>1</v>
      </c>
      <c r="J332" s="106">
        <v>1</v>
      </c>
      <c r="K332" s="106"/>
      <c r="L332" s="115"/>
      <c r="M332" s="127"/>
      <c r="N332" s="115">
        <v>1</v>
      </c>
      <c r="O332" s="127"/>
      <c r="P332" s="140">
        <v>584.5</v>
      </c>
      <c r="Q332" s="154">
        <f t="shared" si="19"/>
        <v>26.67</v>
      </c>
      <c r="R332" s="140">
        <f t="shared" si="20"/>
        <v>611.16999999999996</v>
      </c>
    </row>
    <row r="333" spans="1:19" x14ac:dyDescent="0.25">
      <c r="A333" s="114" t="s">
        <v>680</v>
      </c>
      <c r="B333" s="115" t="s">
        <v>476</v>
      </c>
      <c r="C333" s="115"/>
      <c r="D333" s="245">
        <v>1233</v>
      </c>
      <c r="E333" s="245">
        <v>2700</v>
      </c>
      <c r="G333" s="106"/>
      <c r="H333" s="106">
        <v>1</v>
      </c>
      <c r="K333" s="106">
        <v>1</v>
      </c>
      <c r="L333" s="115"/>
      <c r="M333" s="127"/>
      <c r="N333" s="115">
        <v>1</v>
      </c>
      <c r="O333" s="127"/>
      <c r="P333" s="140">
        <f>1255.31+436.3</f>
        <v>1691.61</v>
      </c>
      <c r="Q333" s="154"/>
      <c r="R333" s="140">
        <f t="shared" si="20"/>
        <v>1691.61</v>
      </c>
    </row>
    <row r="334" spans="1:19" x14ac:dyDescent="0.25">
      <c r="A334" s="114" t="s">
        <v>681</v>
      </c>
      <c r="B334" s="115" t="s">
        <v>358</v>
      </c>
      <c r="C334" s="115"/>
      <c r="D334" s="115">
        <v>628</v>
      </c>
      <c r="E334" s="115">
        <v>1308</v>
      </c>
      <c r="G334" s="106"/>
      <c r="H334" s="106">
        <v>1</v>
      </c>
      <c r="J334" s="106">
        <v>1</v>
      </c>
      <c r="K334" s="106"/>
      <c r="L334" s="115"/>
      <c r="M334" s="127"/>
      <c r="N334" s="115">
        <v>1</v>
      </c>
      <c r="O334" s="127"/>
      <c r="P334" s="140">
        <v>258.60000000000002</v>
      </c>
      <c r="Q334" s="154"/>
      <c r="R334" s="140">
        <f t="shared" si="20"/>
        <v>258.60000000000002</v>
      </c>
    </row>
    <row r="335" spans="1:19" x14ac:dyDescent="0.25">
      <c r="A335" s="114" t="s">
        <v>682</v>
      </c>
      <c r="B335" s="115" t="s">
        <v>484</v>
      </c>
      <c r="C335" s="115"/>
      <c r="D335" s="115">
        <v>1110</v>
      </c>
      <c r="E335" s="115">
        <v>2700</v>
      </c>
      <c r="G335" s="106"/>
      <c r="H335" s="106">
        <v>1</v>
      </c>
      <c r="K335" s="106"/>
      <c r="L335" s="115"/>
      <c r="M335" s="127"/>
      <c r="N335" s="115">
        <v>1</v>
      </c>
      <c r="O335" s="127"/>
      <c r="P335" s="140">
        <f>419.52+673.88</f>
        <v>1093.4000000000001</v>
      </c>
      <c r="Q335" s="154"/>
      <c r="R335" s="140">
        <f t="shared" si="20"/>
        <v>1093.4000000000001</v>
      </c>
    </row>
    <row r="336" spans="1:19" x14ac:dyDescent="0.25">
      <c r="A336" s="114" t="s">
        <v>683</v>
      </c>
      <c r="B336" s="115" t="s">
        <v>476</v>
      </c>
      <c r="C336" s="115"/>
      <c r="D336" s="245">
        <v>1233</v>
      </c>
      <c r="E336" s="245">
        <v>2700</v>
      </c>
      <c r="G336" s="106"/>
      <c r="H336" s="106">
        <v>1</v>
      </c>
      <c r="J336" s="106">
        <v>1</v>
      </c>
      <c r="K336" s="106"/>
      <c r="L336" s="115"/>
      <c r="M336" s="127"/>
      <c r="N336" s="115">
        <v>1</v>
      </c>
      <c r="O336" s="127"/>
      <c r="P336" s="140">
        <f>851.85+436.3</f>
        <v>1288.1500000000001</v>
      </c>
      <c r="Q336" s="154"/>
      <c r="R336" s="140">
        <f t="shared" si="20"/>
        <v>1288.1500000000001</v>
      </c>
    </row>
    <row r="337" spans="1:19" x14ac:dyDescent="0.25">
      <c r="A337" s="114" t="s">
        <v>684</v>
      </c>
      <c r="B337" s="115" t="s">
        <v>476</v>
      </c>
      <c r="C337" s="115"/>
      <c r="D337" s="115">
        <v>1110</v>
      </c>
      <c r="E337" s="115">
        <v>2700</v>
      </c>
      <c r="G337" s="106"/>
      <c r="H337" s="106">
        <v>1</v>
      </c>
      <c r="K337" s="106">
        <v>1</v>
      </c>
      <c r="L337" s="115"/>
      <c r="M337" s="127"/>
      <c r="N337" s="115">
        <v>1</v>
      </c>
      <c r="O337" s="127"/>
      <c r="P337" s="140">
        <f>886.48+419.52</f>
        <v>1306</v>
      </c>
      <c r="Q337" s="154"/>
      <c r="R337" s="140">
        <f t="shared" si="20"/>
        <v>1306</v>
      </c>
    </row>
    <row r="338" spans="1:19" x14ac:dyDescent="0.25">
      <c r="A338" s="114" t="s">
        <v>685</v>
      </c>
      <c r="B338" s="115" t="s">
        <v>279</v>
      </c>
      <c r="C338" s="115"/>
      <c r="D338" s="115">
        <v>628</v>
      </c>
      <c r="E338" s="115">
        <v>1123</v>
      </c>
      <c r="G338" s="106"/>
      <c r="H338" s="106">
        <v>1</v>
      </c>
      <c r="K338" s="106"/>
      <c r="L338" s="115"/>
      <c r="M338" s="127"/>
      <c r="N338" s="115">
        <v>1</v>
      </c>
      <c r="O338" s="127"/>
      <c r="P338" s="140">
        <v>242.55</v>
      </c>
      <c r="Q338" s="154"/>
      <c r="R338" s="140">
        <f t="shared" si="20"/>
        <v>242.55</v>
      </c>
    </row>
    <row r="339" spans="1:19" x14ac:dyDescent="0.25">
      <c r="A339" s="114" t="s">
        <v>686</v>
      </c>
      <c r="B339" s="115" t="s">
        <v>312</v>
      </c>
      <c r="C339" s="115"/>
      <c r="D339" s="115">
        <v>1110</v>
      </c>
      <c r="E339" s="115">
        <v>2000</v>
      </c>
      <c r="G339" s="106"/>
      <c r="H339" s="106">
        <v>1</v>
      </c>
      <c r="J339" s="106">
        <v>1</v>
      </c>
      <c r="K339" s="106"/>
      <c r="L339" s="115"/>
      <c r="M339" s="127"/>
      <c r="N339" s="115">
        <v>1</v>
      </c>
      <c r="O339" s="127"/>
      <c r="P339" s="140">
        <v>584.5</v>
      </c>
      <c r="Q339" s="154">
        <f>2160/81</f>
        <v>26.67</v>
      </c>
      <c r="R339" s="140">
        <f t="shared" si="20"/>
        <v>611.16999999999996</v>
      </c>
    </row>
    <row r="340" spans="1:19" x14ac:dyDescent="0.25">
      <c r="A340" s="114" t="s">
        <v>687</v>
      </c>
      <c r="B340" s="115" t="s">
        <v>476</v>
      </c>
      <c r="C340" s="115"/>
      <c r="D340" s="115">
        <v>1010</v>
      </c>
      <c r="E340" s="115">
        <v>2700</v>
      </c>
      <c r="G340" s="106"/>
      <c r="H340" s="106">
        <v>1</v>
      </c>
      <c r="K340" s="106"/>
      <c r="L340" s="115"/>
      <c r="M340" s="127"/>
      <c r="N340" s="115">
        <v>1</v>
      </c>
      <c r="O340" s="127"/>
      <c r="P340" s="140">
        <f>703.54+212.63</f>
        <v>916.17</v>
      </c>
      <c r="Q340" s="154"/>
      <c r="R340" s="140">
        <f t="shared" si="20"/>
        <v>916.17</v>
      </c>
    </row>
    <row r="341" spans="1:19" x14ac:dyDescent="0.25">
      <c r="A341" s="114" t="s">
        <v>688</v>
      </c>
      <c r="B341" s="115" t="s">
        <v>242</v>
      </c>
      <c r="C341" s="115"/>
      <c r="D341" s="115">
        <v>1100</v>
      </c>
      <c r="E341" s="115">
        <v>2300</v>
      </c>
      <c r="G341" s="106"/>
      <c r="H341" s="106">
        <v>1</v>
      </c>
      <c r="J341" s="106">
        <v>1</v>
      </c>
      <c r="K341" s="106"/>
      <c r="L341" s="115"/>
      <c r="M341" s="127"/>
      <c r="N341" s="115">
        <v>1</v>
      </c>
      <c r="O341" s="127"/>
      <c r="P341" s="140">
        <v>688.96</v>
      </c>
      <c r="Q341" s="154"/>
      <c r="R341" s="140">
        <f t="shared" si="20"/>
        <v>688.96</v>
      </c>
    </row>
    <row r="342" spans="1:19" x14ac:dyDescent="0.25">
      <c r="A342" s="114" t="s">
        <v>689</v>
      </c>
      <c r="B342" s="115" t="s">
        <v>242</v>
      </c>
      <c r="C342" s="115"/>
      <c r="D342" s="115">
        <v>1100</v>
      </c>
      <c r="E342" s="115">
        <v>2300</v>
      </c>
      <c r="G342" s="106"/>
      <c r="H342" s="106">
        <v>1</v>
      </c>
      <c r="J342" s="106">
        <v>1</v>
      </c>
      <c r="K342" s="106"/>
      <c r="L342" s="115"/>
      <c r="M342" s="127"/>
      <c r="N342" s="115">
        <v>1</v>
      </c>
      <c r="O342" s="127"/>
      <c r="P342" s="140">
        <v>688.96</v>
      </c>
      <c r="Q342" s="154"/>
      <c r="R342" s="140">
        <f t="shared" si="20"/>
        <v>688.96</v>
      </c>
    </row>
    <row r="343" spans="1:19" x14ac:dyDescent="0.25">
      <c r="A343" s="114" t="s">
        <v>690</v>
      </c>
      <c r="B343" s="115" t="s">
        <v>476</v>
      </c>
      <c r="C343" s="115"/>
      <c r="D343" s="115">
        <v>1010</v>
      </c>
      <c r="E343" s="115">
        <v>2700</v>
      </c>
      <c r="G343" s="106"/>
      <c r="H343" s="106">
        <v>1</v>
      </c>
      <c r="K343" s="106"/>
      <c r="L343" s="115"/>
      <c r="M343" s="127"/>
      <c r="N343" s="115">
        <v>1</v>
      </c>
      <c r="O343" s="127"/>
      <c r="P343" s="140">
        <f>613.08+405.9</f>
        <v>1018.98</v>
      </c>
      <c r="Q343" s="154"/>
      <c r="R343" s="140">
        <f t="shared" si="20"/>
        <v>1018.98</v>
      </c>
    </row>
    <row r="344" spans="1:19" x14ac:dyDescent="0.25">
      <c r="A344" s="114" t="s">
        <v>691</v>
      </c>
      <c r="B344" s="115" t="s">
        <v>312</v>
      </c>
      <c r="C344" s="115"/>
      <c r="D344" s="115">
        <v>1110</v>
      </c>
      <c r="E344" s="115">
        <v>2000</v>
      </c>
      <c r="G344" s="106"/>
      <c r="H344" s="106">
        <v>1</v>
      </c>
      <c r="J344" s="106">
        <v>1</v>
      </c>
      <c r="K344" s="106"/>
      <c r="L344" s="115"/>
      <c r="M344" s="127"/>
      <c r="N344" s="115">
        <v>1</v>
      </c>
      <c r="O344" s="127"/>
      <c r="P344" s="140">
        <v>584.5</v>
      </c>
      <c r="Q344" s="154">
        <f t="shared" ref="Q344:Q345" si="21">2160/81</f>
        <v>26.67</v>
      </c>
      <c r="R344" s="140">
        <f t="shared" si="20"/>
        <v>611.16999999999996</v>
      </c>
    </row>
    <row r="345" spans="1:19" x14ac:dyDescent="0.25">
      <c r="A345" s="114" t="s">
        <v>692</v>
      </c>
      <c r="B345" s="115" t="s">
        <v>312</v>
      </c>
      <c r="C345" s="115"/>
      <c r="D345" s="115">
        <v>1000</v>
      </c>
      <c r="E345" s="115">
        <v>2000</v>
      </c>
      <c r="G345" s="106"/>
      <c r="H345" s="106">
        <v>1</v>
      </c>
      <c r="K345" s="106"/>
      <c r="L345" s="115"/>
      <c r="M345" s="127"/>
      <c r="N345" s="115">
        <v>1</v>
      </c>
      <c r="O345" s="127"/>
      <c r="P345" s="140">
        <v>641.34</v>
      </c>
      <c r="Q345" s="154">
        <f t="shared" si="21"/>
        <v>26.67</v>
      </c>
      <c r="R345" s="140">
        <f t="shared" si="20"/>
        <v>668.01</v>
      </c>
    </row>
    <row r="346" spans="1:19" x14ac:dyDescent="0.25">
      <c r="A346" s="114" t="s">
        <v>693</v>
      </c>
      <c r="B346" s="115" t="s">
        <v>476</v>
      </c>
      <c r="C346" s="115"/>
      <c r="D346" s="245">
        <v>1233</v>
      </c>
      <c r="E346" s="245">
        <v>2700</v>
      </c>
      <c r="G346" s="106"/>
      <c r="H346" s="106">
        <v>1</v>
      </c>
      <c r="J346" s="106">
        <v>1</v>
      </c>
      <c r="K346" s="106"/>
      <c r="L346" s="115"/>
      <c r="M346" s="127"/>
      <c r="N346" s="115">
        <v>1</v>
      </c>
      <c r="O346" s="127"/>
      <c r="P346" s="140">
        <f>851.85+436.3</f>
        <v>1288.1500000000001</v>
      </c>
      <c r="Q346" s="154"/>
      <c r="R346" s="140">
        <f t="shared" si="20"/>
        <v>1288.1500000000001</v>
      </c>
    </row>
    <row r="347" spans="1:19" x14ac:dyDescent="0.25">
      <c r="A347" s="114" t="s">
        <v>694</v>
      </c>
      <c r="B347" s="115" t="s">
        <v>279</v>
      </c>
      <c r="C347" s="115"/>
      <c r="D347" s="115">
        <v>628</v>
      </c>
      <c r="E347" s="115">
        <v>1123</v>
      </c>
      <c r="G347" s="106"/>
      <c r="H347" s="106">
        <v>1</v>
      </c>
      <c r="K347" s="106"/>
      <c r="L347" s="115"/>
      <c r="M347" s="127"/>
      <c r="N347" s="115">
        <v>1</v>
      </c>
      <c r="O347" s="127"/>
      <c r="P347" s="140">
        <v>242.55</v>
      </c>
      <c r="Q347" s="154"/>
      <c r="R347" s="140">
        <f t="shared" si="20"/>
        <v>242.55</v>
      </c>
    </row>
    <row r="348" spans="1:19" x14ac:dyDescent="0.25">
      <c r="A348" s="114" t="s">
        <v>695</v>
      </c>
      <c r="B348" s="115" t="s">
        <v>358</v>
      </c>
      <c r="C348" s="115"/>
      <c r="D348" s="115">
        <v>628</v>
      </c>
      <c r="E348" s="115">
        <v>1308</v>
      </c>
      <c r="G348" s="106"/>
      <c r="H348" s="106">
        <v>1</v>
      </c>
      <c r="J348" s="106">
        <v>1</v>
      </c>
      <c r="K348" s="106"/>
      <c r="L348" s="115"/>
      <c r="M348" s="127"/>
      <c r="N348" s="115">
        <v>1</v>
      </c>
      <c r="O348" s="127"/>
      <c r="P348" s="140">
        <v>258.60000000000002</v>
      </c>
      <c r="Q348" s="154"/>
      <c r="R348" s="140">
        <f t="shared" si="20"/>
        <v>258.60000000000002</v>
      </c>
    </row>
    <row r="349" spans="1:19" x14ac:dyDescent="0.25">
      <c r="A349" s="114" t="s">
        <v>696</v>
      </c>
      <c r="B349" s="115" t="s">
        <v>476</v>
      </c>
      <c r="C349" s="115"/>
      <c r="D349" s="245">
        <v>1233</v>
      </c>
      <c r="E349" s="245">
        <v>2700</v>
      </c>
      <c r="G349" s="106"/>
      <c r="H349" s="106">
        <v>1</v>
      </c>
      <c r="J349" s="106">
        <v>1</v>
      </c>
      <c r="K349" s="106"/>
      <c r="L349" s="115"/>
      <c r="M349" s="127"/>
      <c r="N349" s="115">
        <v>1</v>
      </c>
      <c r="O349" s="127"/>
      <c r="P349" s="140">
        <f>851.85+436.3</f>
        <v>1288.1500000000001</v>
      </c>
      <c r="Q349" s="154"/>
      <c r="R349" s="140">
        <f t="shared" si="20"/>
        <v>1288.1500000000001</v>
      </c>
    </row>
    <row r="350" spans="1:19" x14ac:dyDescent="0.25">
      <c r="A350" s="114" t="s">
        <v>697</v>
      </c>
      <c r="B350" s="115"/>
      <c r="C350" s="115"/>
      <c r="D350" s="115"/>
      <c r="E350" s="115"/>
      <c r="G350" s="106"/>
      <c r="K350" s="106"/>
      <c r="L350" s="115"/>
      <c r="M350" s="127"/>
      <c r="N350" s="115"/>
      <c r="O350" s="127"/>
      <c r="Q350" s="154"/>
      <c r="S350" s="131" t="s">
        <v>752</v>
      </c>
    </row>
    <row r="351" spans="1:19" x14ac:dyDescent="0.25">
      <c r="A351" s="114" t="s">
        <v>698</v>
      </c>
      <c r="B351" s="115"/>
      <c r="C351" s="115"/>
      <c r="D351" s="115"/>
      <c r="E351" s="115"/>
      <c r="G351" s="106"/>
      <c r="K351" s="106"/>
      <c r="L351" s="115"/>
      <c r="M351" s="127"/>
      <c r="N351" s="115"/>
      <c r="O351" s="127"/>
      <c r="Q351" s="154"/>
      <c r="S351" s="131" t="s">
        <v>752</v>
      </c>
    </row>
    <row r="352" spans="1:19" x14ac:dyDescent="0.25">
      <c r="A352" s="114" t="s">
        <v>699</v>
      </c>
      <c r="B352" s="115"/>
      <c r="C352" s="115"/>
      <c r="D352" s="115"/>
      <c r="E352" s="115"/>
      <c r="G352" s="106"/>
      <c r="K352" s="106"/>
      <c r="L352" s="115"/>
      <c r="M352" s="127"/>
      <c r="N352" s="115"/>
      <c r="O352" s="127"/>
      <c r="Q352" s="154"/>
      <c r="S352" s="131" t="s">
        <v>752</v>
      </c>
    </row>
    <row r="353" spans="1:19" x14ac:dyDescent="0.25">
      <c r="A353" s="114" t="s">
        <v>700</v>
      </c>
      <c r="B353" s="115"/>
      <c r="C353" s="115"/>
      <c r="D353" s="115"/>
      <c r="E353" s="115"/>
      <c r="G353" s="106"/>
      <c r="K353" s="106"/>
      <c r="L353" s="115"/>
      <c r="M353" s="127"/>
      <c r="N353" s="115"/>
      <c r="O353" s="127"/>
      <c r="Q353" s="154"/>
      <c r="S353" s="131" t="s">
        <v>752</v>
      </c>
    </row>
    <row r="354" spans="1:19" x14ac:dyDescent="0.25">
      <c r="A354" s="114" t="s">
        <v>701</v>
      </c>
      <c r="B354" s="115"/>
      <c r="C354" s="115"/>
      <c r="D354" s="115"/>
      <c r="E354" s="115"/>
      <c r="G354" s="106"/>
      <c r="K354" s="106"/>
      <c r="L354" s="115"/>
      <c r="M354" s="127"/>
      <c r="N354" s="115"/>
      <c r="O354" s="127"/>
      <c r="Q354" s="154"/>
      <c r="S354" s="131" t="s">
        <v>752</v>
      </c>
    </row>
    <row r="355" spans="1:19" x14ac:dyDescent="0.25">
      <c r="A355" s="114" t="s">
        <v>702</v>
      </c>
      <c r="B355" s="115"/>
      <c r="C355" s="115"/>
      <c r="D355" s="115"/>
      <c r="E355" s="115"/>
      <c r="G355" s="106"/>
      <c r="K355" s="106"/>
      <c r="L355" s="115"/>
      <c r="M355" s="127"/>
      <c r="N355" s="115"/>
      <c r="O355" s="127"/>
      <c r="Q355" s="154"/>
      <c r="S355" s="131" t="s">
        <v>752</v>
      </c>
    </row>
    <row r="356" spans="1:19" x14ac:dyDescent="0.25">
      <c r="A356" s="114" t="s">
        <v>703</v>
      </c>
      <c r="B356" s="115"/>
      <c r="C356" s="115"/>
      <c r="D356" s="115"/>
      <c r="E356" s="115"/>
      <c r="G356" s="106"/>
      <c r="K356" s="106"/>
      <c r="L356" s="115"/>
      <c r="M356" s="127"/>
      <c r="N356" s="115"/>
      <c r="O356" s="127"/>
      <c r="Q356" s="154"/>
      <c r="S356" s="131" t="s">
        <v>752</v>
      </c>
    </row>
    <row r="357" spans="1:19" x14ac:dyDescent="0.25">
      <c r="A357" s="114" t="s">
        <v>704</v>
      </c>
      <c r="B357" s="115"/>
      <c r="C357" s="115"/>
      <c r="D357" s="115"/>
      <c r="E357" s="115"/>
      <c r="G357" s="106"/>
      <c r="K357" s="106"/>
      <c r="L357" s="115"/>
      <c r="M357" s="127"/>
      <c r="N357" s="115"/>
      <c r="O357" s="127"/>
      <c r="Q357" s="154"/>
      <c r="S357" s="131" t="s">
        <v>752</v>
      </c>
    </row>
    <row r="358" spans="1:19" x14ac:dyDescent="0.25">
      <c r="A358" s="114" t="s">
        <v>705</v>
      </c>
      <c r="B358" s="115"/>
      <c r="C358" s="115"/>
      <c r="D358" s="115"/>
      <c r="E358" s="115"/>
      <c r="G358" s="106"/>
      <c r="K358" s="106"/>
      <c r="L358" s="115"/>
      <c r="M358" s="127"/>
      <c r="N358" s="115"/>
      <c r="O358" s="127"/>
      <c r="Q358" s="154"/>
      <c r="S358" s="131" t="s">
        <v>752</v>
      </c>
    </row>
    <row r="359" spans="1:19" x14ac:dyDescent="0.25">
      <c r="A359" s="114" t="s">
        <v>706</v>
      </c>
      <c r="B359" s="115"/>
      <c r="C359" s="115"/>
      <c r="D359" s="115"/>
      <c r="E359" s="115"/>
      <c r="G359" s="106"/>
      <c r="K359" s="106"/>
      <c r="L359" s="115"/>
      <c r="M359" s="127"/>
      <c r="N359" s="115"/>
      <c r="O359" s="127"/>
      <c r="Q359" s="154"/>
      <c r="S359" s="131" t="s">
        <v>752</v>
      </c>
    </row>
    <row r="360" spans="1:19" x14ac:dyDescent="0.25">
      <c r="A360" s="114" t="s">
        <v>707</v>
      </c>
      <c r="B360" s="115"/>
      <c r="C360" s="115"/>
      <c r="D360" s="115"/>
      <c r="E360" s="115"/>
      <c r="G360" s="106"/>
      <c r="K360" s="106"/>
      <c r="L360" s="115"/>
      <c r="M360" s="127"/>
      <c r="N360" s="115"/>
      <c r="O360" s="127"/>
      <c r="Q360" s="154"/>
      <c r="S360" s="131" t="s">
        <v>752</v>
      </c>
    </row>
    <row r="361" spans="1:19" x14ac:dyDescent="0.25">
      <c r="A361" s="114" t="s">
        <v>708</v>
      </c>
      <c r="B361" s="115"/>
      <c r="C361" s="115"/>
      <c r="D361" s="115"/>
      <c r="E361" s="115"/>
      <c r="G361" s="106"/>
      <c r="K361" s="106"/>
      <c r="L361" s="115"/>
      <c r="M361" s="127"/>
      <c r="N361" s="115"/>
      <c r="O361" s="127"/>
      <c r="Q361" s="154"/>
      <c r="S361" s="131" t="s">
        <v>752</v>
      </c>
    </row>
    <row r="362" spans="1:19" x14ac:dyDescent="0.25">
      <c r="A362" s="114" t="s">
        <v>709</v>
      </c>
      <c r="B362" s="115"/>
      <c r="C362" s="115"/>
      <c r="D362" s="115"/>
      <c r="E362" s="115"/>
      <c r="G362" s="106"/>
      <c r="K362" s="106"/>
      <c r="L362" s="115"/>
      <c r="M362" s="127"/>
      <c r="N362" s="115"/>
      <c r="O362" s="127"/>
      <c r="Q362" s="154"/>
      <c r="S362" s="131" t="s">
        <v>752</v>
      </c>
    </row>
    <row r="363" spans="1:19" x14ac:dyDescent="0.25">
      <c r="A363" s="114" t="s">
        <v>710</v>
      </c>
      <c r="B363" s="115"/>
      <c r="C363" s="115"/>
      <c r="D363" s="115"/>
      <c r="E363" s="115"/>
      <c r="G363" s="106"/>
      <c r="K363" s="106"/>
      <c r="L363" s="115"/>
      <c r="M363" s="127"/>
      <c r="N363" s="115"/>
      <c r="O363" s="127"/>
      <c r="Q363" s="154"/>
      <c r="S363" s="131" t="s">
        <v>752</v>
      </c>
    </row>
    <row r="364" spans="1:19" x14ac:dyDescent="0.25">
      <c r="A364" s="114" t="s">
        <v>711</v>
      </c>
      <c r="B364" s="115" t="s">
        <v>284</v>
      </c>
      <c r="C364" s="115"/>
      <c r="D364" s="115"/>
      <c r="E364" s="115"/>
      <c r="G364" s="106"/>
      <c r="K364" s="106"/>
      <c r="L364" s="115"/>
      <c r="M364" s="127"/>
      <c r="N364" s="115"/>
      <c r="O364" s="127"/>
      <c r="Q364" s="154"/>
      <c r="S364" s="131" t="s">
        <v>750</v>
      </c>
    </row>
    <row r="365" spans="1:19" x14ac:dyDescent="0.25">
      <c r="A365" s="114" t="s">
        <v>713</v>
      </c>
      <c r="B365" s="115" t="s">
        <v>284</v>
      </c>
      <c r="C365" s="115"/>
      <c r="D365" s="115"/>
      <c r="E365" s="115"/>
      <c r="G365" s="106"/>
      <c r="K365" s="106"/>
      <c r="L365" s="115"/>
      <c r="M365" s="127"/>
      <c r="N365" s="115"/>
      <c r="O365" s="127"/>
      <c r="Q365" s="154"/>
      <c r="S365" s="131" t="s">
        <v>750</v>
      </c>
    </row>
    <row r="366" spans="1:19" x14ac:dyDescent="0.25">
      <c r="A366" s="114" t="s">
        <v>715</v>
      </c>
      <c r="B366" s="115" t="s">
        <v>284</v>
      </c>
      <c r="C366" s="115"/>
      <c r="D366" s="115"/>
      <c r="E366" s="115"/>
      <c r="G366" s="106"/>
      <c r="K366" s="106"/>
      <c r="L366" s="115"/>
      <c r="M366" s="127"/>
      <c r="N366" s="115"/>
      <c r="O366" s="127"/>
      <c r="Q366" s="154"/>
      <c r="S366" s="131" t="s">
        <v>750</v>
      </c>
    </row>
    <row r="367" spans="1:19" x14ac:dyDescent="0.25">
      <c r="A367" s="114" t="s">
        <v>716</v>
      </c>
      <c r="B367" s="115" t="s">
        <v>284</v>
      </c>
      <c r="C367" s="115"/>
      <c r="D367" s="115"/>
      <c r="E367" s="115"/>
      <c r="G367" s="106"/>
      <c r="K367" s="106"/>
      <c r="L367" s="115"/>
      <c r="M367" s="127"/>
      <c r="N367" s="115"/>
      <c r="O367" s="127"/>
      <c r="Q367" s="154"/>
      <c r="S367" s="131" t="s">
        <v>750</v>
      </c>
    </row>
    <row r="368" spans="1:19" x14ac:dyDescent="0.25">
      <c r="A368" s="114" t="s">
        <v>718</v>
      </c>
      <c r="B368" s="115" t="s">
        <v>284</v>
      </c>
      <c r="C368" s="115"/>
      <c r="D368" s="115"/>
      <c r="E368" s="115"/>
      <c r="G368" s="106"/>
      <c r="K368" s="106"/>
      <c r="L368" s="115"/>
      <c r="M368" s="127"/>
      <c r="N368" s="115"/>
      <c r="O368" s="127"/>
      <c r="Q368" s="154"/>
      <c r="S368" s="131" t="s">
        <v>750</v>
      </c>
    </row>
    <row r="369" spans="1:19" x14ac:dyDescent="0.25">
      <c r="A369" s="114" t="s">
        <v>719</v>
      </c>
      <c r="B369" s="115" t="s">
        <v>284</v>
      </c>
      <c r="C369" s="115"/>
      <c r="D369" s="115"/>
      <c r="E369" s="115"/>
      <c r="G369" s="106"/>
      <c r="K369" s="106"/>
      <c r="L369" s="115"/>
      <c r="M369" s="127"/>
      <c r="N369" s="115"/>
      <c r="O369" s="127"/>
      <c r="Q369" s="154"/>
      <c r="S369" s="131" t="s">
        <v>750</v>
      </c>
    </row>
    <row r="370" spans="1:19" x14ac:dyDescent="0.25">
      <c r="A370" s="114" t="s">
        <v>723</v>
      </c>
      <c r="B370" s="115" t="s">
        <v>284</v>
      </c>
      <c r="C370" s="115"/>
      <c r="D370" s="115"/>
      <c r="E370" s="115"/>
      <c r="G370" s="106"/>
      <c r="K370" s="106"/>
      <c r="L370" s="115"/>
      <c r="M370" s="127"/>
      <c r="N370" s="115"/>
      <c r="O370" s="127"/>
      <c r="Q370" s="154"/>
      <c r="S370" s="131" t="s">
        <v>750</v>
      </c>
    </row>
    <row r="371" spans="1:19" x14ac:dyDescent="0.25">
      <c r="A371" s="114" t="s">
        <v>728</v>
      </c>
      <c r="B371" s="115" t="s">
        <v>284</v>
      </c>
      <c r="C371" s="115"/>
      <c r="D371" s="115"/>
      <c r="E371" s="115"/>
      <c r="G371" s="106"/>
      <c r="K371" s="106"/>
      <c r="L371" s="115"/>
      <c r="M371" s="127"/>
      <c r="N371" s="115"/>
      <c r="O371" s="127"/>
      <c r="Q371" s="154"/>
      <c r="S371" s="131" t="s">
        <v>750</v>
      </c>
    </row>
    <row r="372" spans="1:19" x14ac:dyDescent="0.25">
      <c r="A372" s="114" t="s">
        <v>731</v>
      </c>
      <c r="B372" s="115" t="s">
        <v>284</v>
      </c>
      <c r="C372" s="115"/>
      <c r="D372" s="115"/>
      <c r="E372" s="115"/>
      <c r="G372" s="106"/>
      <c r="K372" s="106"/>
      <c r="L372" s="115"/>
      <c r="M372" s="127"/>
      <c r="N372" s="115"/>
      <c r="O372" s="127"/>
      <c r="Q372" s="154"/>
      <c r="S372" s="131" t="s">
        <v>750</v>
      </c>
    </row>
    <row r="373" spans="1:19" x14ac:dyDescent="0.25">
      <c r="A373" s="114" t="s">
        <v>735</v>
      </c>
      <c r="B373" s="115" t="s">
        <v>284</v>
      </c>
      <c r="C373" s="115"/>
      <c r="D373" s="115"/>
      <c r="E373" s="115"/>
      <c r="G373" s="106"/>
      <c r="K373" s="106"/>
      <c r="L373" s="115"/>
      <c r="M373" s="127"/>
      <c r="N373" s="115"/>
      <c r="O373" s="127"/>
      <c r="Q373" s="154"/>
      <c r="S373" s="131" t="s">
        <v>750</v>
      </c>
    </row>
    <row r="374" spans="1:19" x14ac:dyDescent="0.25">
      <c r="A374" s="114" t="s">
        <v>737</v>
      </c>
      <c r="B374" s="115" t="s">
        <v>284</v>
      </c>
      <c r="C374" s="115"/>
      <c r="D374" s="115"/>
      <c r="E374" s="115"/>
      <c r="G374" s="106"/>
      <c r="K374" s="106"/>
      <c r="L374" s="115"/>
      <c r="M374" s="127"/>
      <c r="N374" s="115"/>
      <c r="O374" s="127"/>
      <c r="Q374" s="154"/>
      <c r="S374" s="131" t="s">
        <v>750</v>
      </c>
    </row>
    <row r="375" spans="1:19" x14ac:dyDescent="0.25">
      <c r="A375" s="114" t="s">
        <v>748</v>
      </c>
      <c r="B375" s="115" t="s">
        <v>284</v>
      </c>
      <c r="C375" s="115"/>
      <c r="D375" s="115"/>
      <c r="E375" s="115"/>
      <c r="G375" s="106"/>
      <c r="K375" s="106"/>
      <c r="L375" s="115"/>
      <c r="M375" s="127"/>
      <c r="N375" s="115"/>
      <c r="O375" s="127"/>
      <c r="Q375" s="154"/>
      <c r="S375" s="131" t="s">
        <v>750</v>
      </c>
    </row>
    <row r="376" spans="1:19" x14ac:dyDescent="0.25">
      <c r="A376" s="114"/>
      <c r="E376" s="115"/>
      <c r="G376" s="106"/>
      <c r="L376" s="115"/>
      <c r="Q376" s="128"/>
    </row>
    <row r="377" spans="1:19" ht="13.8" thickBot="1" x14ac:dyDescent="0.3">
      <c r="L377" s="115"/>
      <c r="N377" s="138">
        <f>SUM(N9:N375)</f>
        <v>244</v>
      </c>
      <c r="P377" s="143">
        <f>SUM(P9:P375)</f>
        <v>162728.25</v>
      </c>
      <c r="R377" s="143">
        <f>SUM(R9:R375)</f>
        <v>164888.51999999999</v>
      </c>
    </row>
    <row r="378" spans="1:19" ht="13.8" thickTop="1" x14ac:dyDescent="0.25">
      <c r="L378" s="115"/>
    </row>
    <row r="379" spans="1:19" s="133" customFormat="1" x14ac:dyDescent="0.25">
      <c r="A379" s="118"/>
      <c r="B379" s="119"/>
      <c r="C379" s="119"/>
      <c r="D379" s="111"/>
      <c r="E379" s="111"/>
      <c r="F379" s="135"/>
      <c r="G379" s="135"/>
      <c r="H379" s="111"/>
      <c r="I379" s="135"/>
      <c r="J379" s="111"/>
      <c r="K379" s="108"/>
      <c r="L379" s="115"/>
      <c r="M379" s="128"/>
      <c r="N379" s="128"/>
      <c r="O379" s="128"/>
      <c r="P379" s="141"/>
      <c r="Q379" s="150"/>
      <c r="R379" s="141"/>
    </row>
    <row r="380" spans="1:19" x14ac:dyDescent="0.25">
      <c r="K380" s="106"/>
      <c r="L380" s="115"/>
      <c r="N380" s="139"/>
    </row>
    <row r="381" spans="1:19" x14ac:dyDescent="0.25">
      <c r="K381" s="106"/>
      <c r="L381" s="115"/>
      <c r="N381" s="139"/>
    </row>
    <row r="382" spans="1:19" x14ac:dyDescent="0.25">
      <c r="K382" s="106"/>
      <c r="L382" s="115"/>
      <c r="N382" s="139"/>
    </row>
    <row r="383" spans="1:19" x14ac:dyDescent="0.25">
      <c r="K383" s="106"/>
      <c r="L383" s="115"/>
      <c r="N383" s="112"/>
    </row>
    <row r="384" spans="1:19" x14ac:dyDescent="0.25">
      <c r="K384" s="106"/>
      <c r="L384" s="115"/>
      <c r="N384" s="112"/>
    </row>
    <row r="385" spans="11:17" x14ac:dyDescent="0.25">
      <c r="K385" s="106"/>
      <c r="L385" s="115"/>
      <c r="N385" s="112"/>
    </row>
    <row r="386" spans="11:17" x14ac:dyDescent="0.25">
      <c r="K386" s="106"/>
      <c r="L386" s="115"/>
      <c r="N386" s="112"/>
    </row>
    <row r="387" spans="11:17" x14ac:dyDescent="0.25">
      <c r="K387" s="106"/>
      <c r="L387" s="115"/>
      <c r="N387" s="112"/>
    </row>
    <row r="388" spans="11:17" hidden="1" x14ac:dyDescent="0.25">
      <c r="L388" s="115"/>
      <c r="Q388" s="128"/>
    </row>
    <row r="389" spans="11:17" hidden="1" x14ac:dyDescent="0.25">
      <c r="L389" s="115" t="s">
        <v>80</v>
      </c>
      <c r="Q389" s="128"/>
    </row>
    <row r="390" spans="11:17" hidden="1" x14ac:dyDescent="0.25">
      <c r="L390" s="115"/>
      <c r="Q390" s="128"/>
    </row>
    <row r="391" spans="11:17" x14ac:dyDescent="0.25">
      <c r="L391" s="115"/>
    </row>
    <row r="392" spans="11:17" x14ac:dyDescent="0.25">
      <c r="L392" s="115"/>
    </row>
    <row r="393" spans="11:17" x14ac:dyDescent="0.25">
      <c r="L393" s="115"/>
    </row>
  </sheetData>
  <autoFilter ref="A8:S377" xr:uid="{692AAE23-56B4-4421-BA04-1A5D72CA4ADC}"/>
  <phoneticPr fontId="0" type="noConversion"/>
  <pageMargins left="0.47244094488188981" right="0" top="0.51181102362204722" bottom="0.47244094488188981" header="0" footer="0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375"/>
  <sheetViews>
    <sheetView topLeftCell="A117" workbookViewId="0">
      <selection activeCell="N127" sqref="N127"/>
    </sheetView>
  </sheetViews>
  <sheetFormatPr defaultColWidth="10" defaultRowHeight="13.2" x14ac:dyDescent="0.25"/>
  <cols>
    <col min="1" max="1" width="12.44140625" style="234" customWidth="1"/>
    <col min="2" max="2" width="8.44140625" style="219" bestFit="1" customWidth="1"/>
    <col min="3" max="3" width="8.33203125" style="219" bestFit="1" customWidth="1"/>
    <col min="4" max="5" width="7" style="218" customWidth="1"/>
    <col min="6" max="6" width="1" style="219" customWidth="1"/>
    <col min="7" max="7" width="4.6640625" style="219" bestFit="1" customWidth="1"/>
    <col min="8" max="8" width="6.109375" style="219" bestFit="1" customWidth="1"/>
    <col min="9" max="9" width="1" style="219" customWidth="1"/>
    <col min="10" max="10" width="5.88671875" style="219" bestFit="1" customWidth="1"/>
    <col min="11" max="11" width="6.33203125" style="219" bestFit="1" customWidth="1"/>
    <col min="12" max="12" width="5.44140625" style="219" customWidth="1"/>
    <col min="13" max="13" width="1.109375" style="98" customWidth="1"/>
    <col min="14" max="14" width="8.44140625" style="97" bestFit="1" customWidth="1"/>
    <col min="15" max="15" width="1.109375" style="98" customWidth="1"/>
    <col min="16" max="16" width="7" style="98" customWidth="1"/>
    <col min="17" max="17" width="8.44140625" style="221" bestFit="1" customWidth="1"/>
    <col min="18" max="18" width="8.109375" style="222" hidden="1" customWidth="1"/>
    <col min="19" max="19" width="9" style="223" hidden="1" customWidth="1"/>
    <col min="20" max="20" width="8" style="224" customWidth="1"/>
    <col min="21" max="21" width="10" style="224" customWidth="1"/>
    <col min="22" max="23" width="7" style="98" customWidth="1"/>
    <col min="24" max="24" width="7" style="225" customWidth="1"/>
    <col min="25" max="25" width="9" style="226" customWidth="1"/>
    <col min="26" max="26" width="12.21875" style="98" bestFit="1" customWidth="1"/>
    <col min="27" max="16384" width="10" style="98"/>
  </cols>
  <sheetData>
    <row r="1" spans="1:33" x14ac:dyDescent="0.25">
      <c r="A1" s="216" t="str">
        <f>'Door Comparison'!A1</f>
        <v>BAM - CANNON STREET</v>
      </c>
      <c r="B1" s="217"/>
      <c r="C1" s="217"/>
      <c r="J1" s="220"/>
    </row>
    <row r="3" spans="1:33" x14ac:dyDescent="0.25">
      <c r="A3" s="227" t="s">
        <v>12</v>
      </c>
      <c r="B3" s="220"/>
      <c r="C3" s="228"/>
      <c r="D3" s="229"/>
      <c r="E3" s="230" t="s">
        <v>70</v>
      </c>
      <c r="G3" s="231"/>
      <c r="K3" s="232">
        <v>135</v>
      </c>
      <c r="L3" s="230" t="s">
        <v>71</v>
      </c>
      <c r="N3" s="98"/>
      <c r="S3" s="233"/>
      <c r="T3" s="222"/>
    </row>
    <row r="5" spans="1:33" x14ac:dyDescent="0.25">
      <c r="A5" s="128"/>
      <c r="B5" s="147" t="str">
        <f>'Door Comparison'!B5</f>
        <v>Door</v>
      </c>
      <c r="C5" s="147" t="str">
        <f>'Door Comparison'!C5</f>
        <v>Door</v>
      </c>
      <c r="D5" s="234" t="s">
        <v>0</v>
      </c>
      <c r="E5" s="234" t="s">
        <v>0</v>
      </c>
    </row>
    <row r="6" spans="1:33" x14ac:dyDescent="0.25">
      <c r="A6" s="127"/>
      <c r="B6" s="147" t="str">
        <f>'Door Comparison'!B6</f>
        <v>Type</v>
      </c>
      <c r="C6" s="147" t="str">
        <f>'Door Comparison'!C6</f>
        <v>Material</v>
      </c>
      <c r="D6" s="234" t="s">
        <v>1</v>
      </c>
      <c r="E6" s="234" t="s">
        <v>2</v>
      </c>
      <c r="G6" s="234" t="s">
        <v>3</v>
      </c>
      <c r="H6" s="234" t="s">
        <v>4</v>
      </c>
      <c r="J6" s="234" t="s">
        <v>5</v>
      </c>
      <c r="K6" s="234" t="s">
        <v>6</v>
      </c>
      <c r="L6" s="234" t="str">
        <f>'Door Comparison'!L6</f>
        <v>dB</v>
      </c>
      <c r="M6" s="235"/>
      <c r="N6" s="99" t="s">
        <v>13</v>
      </c>
      <c r="P6" s="235" t="s">
        <v>14</v>
      </c>
      <c r="Q6" s="123" t="s">
        <v>0</v>
      </c>
      <c r="R6" s="124"/>
      <c r="S6" s="125"/>
      <c r="T6" s="124" t="s">
        <v>29</v>
      </c>
      <c r="U6" s="99" t="s">
        <v>25</v>
      </c>
      <c r="V6" s="235" t="s">
        <v>10</v>
      </c>
      <c r="W6" s="235" t="s">
        <v>9</v>
      </c>
      <c r="X6" s="225" t="s">
        <v>28</v>
      </c>
      <c r="Y6" s="236" t="s">
        <v>15</v>
      </c>
    </row>
    <row r="7" spans="1:33" x14ac:dyDescent="0.25">
      <c r="A7" s="133"/>
      <c r="D7" s="234"/>
      <c r="E7" s="234"/>
      <c r="G7" s="234"/>
      <c r="H7" s="234"/>
      <c r="J7" s="234"/>
      <c r="K7" s="234"/>
      <c r="L7" s="234"/>
      <c r="M7" s="235"/>
      <c r="N7" s="99"/>
      <c r="P7" s="235"/>
      <c r="Q7" s="123"/>
      <c r="R7" s="237"/>
      <c r="S7" s="125"/>
      <c r="T7" s="99"/>
      <c r="U7" s="99"/>
      <c r="V7" s="235"/>
      <c r="W7" s="235"/>
      <c r="X7" s="238"/>
      <c r="Y7" s="236"/>
    </row>
    <row r="8" spans="1:33" ht="13.2" customHeight="1" x14ac:dyDescent="0.25">
      <c r="A8" s="131"/>
    </row>
    <row r="9" spans="1:33" ht="13.2" customHeight="1" x14ac:dyDescent="0.25">
      <c r="A9" s="115" t="str">
        <f>'Door Comparison'!A9</f>
        <v>DB.01</v>
      </c>
      <c r="B9" s="234" t="str">
        <f>'Door Comparison'!B9</f>
        <v>A3</v>
      </c>
      <c r="C9" s="234">
        <f>'Door Comparison'!C9</f>
        <v>0</v>
      </c>
      <c r="D9" s="234">
        <f>'Door Comparison'!D9</f>
        <v>1010</v>
      </c>
      <c r="E9" s="234">
        <f>'Door Comparison'!E9</f>
        <v>2300</v>
      </c>
      <c r="F9" s="234"/>
      <c r="G9" s="234">
        <f>'Door Comparison'!G9</f>
        <v>0</v>
      </c>
      <c r="H9" s="234">
        <f>'Door Comparison'!H9</f>
        <v>1</v>
      </c>
      <c r="I9" s="234" t="e">
        <f>'Door Comparison'!#REF!</f>
        <v>#REF!</v>
      </c>
      <c r="J9" s="234">
        <f>'Door Comparison'!J9</f>
        <v>0</v>
      </c>
      <c r="K9" s="234">
        <f>'Door Comparison'!K9</f>
        <v>1</v>
      </c>
      <c r="L9" s="234">
        <f>'Door Comparison'!L9</f>
        <v>0</v>
      </c>
      <c r="N9" s="96">
        <v>44</v>
      </c>
      <c r="O9" s="239"/>
      <c r="P9" s="224">
        <f t="shared" ref="P9" si="0">(D9+2*E9)*3.1/1000</f>
        <v>17.39</v>
      </c>
      <c r="Q9" s="221">
        <f>(((D9+2*E9)*((G9*2.9)+(H9*3.77))/1000))*2</f>
        <v>42.3</v>
      </c>
      <c r="R9" s="240"/>
      <c r="S9" s="241"/>
      <c r="T9" s="240">
        <f t="shared" ref="T9" si="1">((D9+2*E9)*((G9*1.91)+(H9*2.1))/1000)*2</f>
        <v>23.56</v>
      </c>
      <c r="V9" s="242">
        <f t="shared" ref="V9" si="2">(J9*((D9+2*E9)*1.11/1000))+(K9*((D9+2*E9)*2.22/1000))+(L9*((D9+2*E9)*1.11/1000))</f>
        <v>12.45</v>
      </c>
      <c r="W9" s="224">
        <f t="shared" ref="W9" si="3">(J9+K9+L9)*((D9+2*E9)*1.04/1000)</f>
        <v>5.83</v>
      </c>
      <c r="X9" s="240">
        <v>0</v>
      </c>
      <c r="Y9" s="243">
        <f t="shared" ref="Y9" si="4">SUM(N9:X9)</f>
        <v>145.53</v>
      </c>
      <c r="Z9" s="223"/>
      <c r="AA9" s="224"/>
      <c r="AB9" s="221"/>
      <c r="AC9" s="240"/>
      <c r="AD9" s="242"/>
      <c r="AF9" s="240"/>
      <c r="AG9" s="243"/>
    </row>
    <row r="10" spans="1:33" ht="13.2" customHeight="1" x14ac:dyDescent="0.25">
      <c r="A10" s="115" t="str">
        <f>'Door Comparison'!A10</f>
        <v>DB.02</v>
      </c>
      <c r="B10" s="234" t="str">
        <f>'Door Comparison'!B10</f>
        <v>A3</v>
      </c>
      <c r="C10" s="234">
        <f>'Door Comparison'!C10</f>
        <v>0</v>
      </c>
      <c r="D10" s="234">
        <f>'Door Comparison'!D10</f>
        <v>1010</v>
      </c>
      <c r="E10" s="234">
        <f>'Door Comparison'!E10</f>
        <v>2300</v>
      </c>
      <c r="F10" s="234"/>
      <c r="G10" s="234">
        <f>'Door Comparison'!G10</f>
        <v>0</v>
      </c>
      <c r="H10" s="234">
        <f>'Door Comparison'!H10</f>
        <v>1</v>
      </c>
      <c r="I10" s="234" t="e">
        <f>'Door Comparison'!#REF!</f>
        <v>#REF!</v>
      </c>
      <c r="J10" s="234">
        <f>'Door Comparison'!J10</f>
        <v>0</v>
      </c>
      <c r="K10" s="234">
        <f>'Door Comparison'!K10</f>
        <v>1</v>
      </c>
      <c r="L10" s="234">
        <f>'Door Comparison'!L10</f>
        <v>0</v>
      </c>
      <c r="N10" s="96">
        <v>44</v>
      </c>
      <c r="O10" s="239"/>
      <c r="P10" s="224">
        <f t="shared" ref="P10:P67" si="5">(D10+2*E10)*3.1/1000</f>
        <v>17.39</v>
      </c>
      <c r="Q10" s="221">
        <f t="shared" ref="Q10:Q67" si="6">(((D10+2*E10)*((G10*2.9)+(H10*3.77))/1000))*2</f>
        <v>42.3</v>
      </c>
      <c r="R10" s="240"/>
      <c r="S10" s="241"/>
      <c r="T10" s="240">
        <f t="shared" ref="T10:T67" si="7">((D10+2*E10)*((G10*1.91)+(H10*2.1))/1000)*2</f>
        <v>23.56</v>
      </c>
      <c r="V10" s="242">
        <f t="shared" ref="V10:V67" si="8">(J10*((D10+2*E10)*1.11/1000))+(K10*((D10+2*E10)*2.22/1000))+(L10*((D10+2*E10)*1.11/1000))</f>
        <v>12.45</v>
      </c>
      <c r="W10" s="224">
        <f t="shared" ref="W10:W67" si="9">(J10+K10+L10)*((D10+2*E10)*1.04/1000)</f>
        <v>5.83</v>
      </c>
      <c r="X10" s="240">
        <v>0</v>
      </c>
      <c r="Y10" s="243">
        <f t="shared" ref="Y10:Y67" si="10">SUM(N10:X10)</f>
        <v>145.53</v>
      </c>
      <c r="Z10" s="223"/>
    </row>
    <row r="11" spans="1:33" ht="13.2" customHeight="1" x14ac:dyDescent="0.25">
      <c r="A11" s="115" t="str">
        <f>'Door Comparison'!A11</f>
        <v>DB.03</v>
      </c>
      <c r="B11" s="234" t="str">
        <f>'Door Comparison'!B11</f>
        <v>A1</v>
      </c>
      <c r="C11" s="234">
        <f>'Door Comparison'!C11</f>
        <v>0</v>
      </c>
      <c r="D11" s="234">
        <f>'Door Comparison'!D11</f>
        <v>1233</v>
      </c>
      <c r="E11" s="234">
        <f>'Door Comparison'!E11</f>
        <v>2300</v>
      </c>
      <c r="F11" s="234"/>
      <c r="G11" s="234">
        <f>'Door Comparison'!G11</f>
        <v>0</v>
      </c>
      <c r="H11" s="234">
        <f>'Door Comparison'!H11</f>
        <v>1</v>
      </c>
      <c r="I11" s="234" t="e">
        <f>'Door Comparison'!#REF!</f>
        <v>#REF!</v>
      </c>
      <c r="J11" s="234">
        <f>'Door Comparison'!J11</f>
        <v>0</v>
      </c>
      <c r="K11" s="234">
        <f>'Door Comparison'!K11</f>
        <v>0</v>
      </c>
      <c r="L11" s="234">
        <f>'Door Comparison'!L11</f>
        <v>0</v>
      </c>
      <c r="N11" s="96">
        <v>44</v>
      </c>
      <c r="O11" s="239"/>
      <c r="P11" s="224">
        <f t="shared" si="5"/>
        <v>18.079999999999998</v>
      </c>
      <c r="Q11" s="221">
        <f t="shared" si="6"/>
        <v>43.98</v>
      </c>
      <c r="R11" s="240"/>
      <c r="S11" s="241"/>
      <c r="T11" s="240">
        <f t="shared" si="7"/>
        <v>24.5</v>
      </c>
      <c r="V11" s="242">
        <f t="shared" si="8"/>
        <v>0</v>
      </c>
      <c r="W11" s="224">
        <f t="shared" si="9"/>
        <v>0</v>
      </c>
      <c r="X11" s="240">
        <v>0</v>
      </c>
      <c r="Y11" s="243">
        <f t="shared" si="10"/>
        <v>130.56</v>
      </c>
      <c r="Z11" s="223"/>
    </row>
    <row r="12" spans="1:33" ht="13.2" customHeight="1" x14ac:dyDescent="0.25">
      <c r="A12" s="115" t="str">
        <f>'Door Comparison'!A12</f>
        <v>DB.04</v>
      </c>
      <c r="B12" s="234" t="str">
        <f>'Door Comparison'!B12</f>
        <v>A1</v>
      </c>
      <c r="C12" s="234">
        <f>'Door Comparison'!C12</f>
        <v>0</v>
      </c>
      <c r="D12" s="234">
        <f>'Door Comparison'!D12</f>
        <v>1130</v>
      </c>
      <c r="E12" s="234">
        <f>'Door Comparison'!E12</f>
        <v>2300</v>
      </c>
      <c r="F12" s="234"/>
      <c r="G12" s="234">
        <f>'Door Comparison'!G12</f>
        <v>0</v>
      </c>
      <c r="H12" s="234">
        <f>'Door Comparison'!H12</f>
        <v>1</v>
      </c>
      <c r="I12" s="234" t="e">
        <f>'Door Comparison'!#REF!</f>
        <v>#REF!</v>
      </c>
      <c r="J12" s="234">
        <f>'Door Comparison'!J12</f>
        <v>0</v>
      </c>
      <c r="K12" s="234">
        <f>'Door Comparison'!K12</f>
        <v>1</v>
      </c>
      <c r="L12" s="234">
        <f>'Door Comparison'!L12</f>
        <v>0</v>
      </c>
      <c r="N12" s="96">
        <v>44</v>
      </c>
      <c r="O12" s="239"/>
      <c r="P12" s="224">
        <f t="shared" si="5"/>
        <v>17.760000000000002</v>
      </c>
      <c r="Q12" s="221">
        <f t="shared" si="6"/>
        <v>43.2</v>
      </c>
      <c r="R12" s="240"/>
      <c r="S12" s="241"/>
      <c r="T12" s="240">
        <f t="shared" si="7"/>
        <v>24.07</v>
      </c>
      <c r="V12" s="242">
        <f t="shared" si="8"/>
        <v>12.72</v>
      </c>
      <c r="W12" s="224">
        <f t="shared" si="9"/>
        <v>5.96</v>
      </c>
      <c r="X12" s="240">
        <v>0</v>
      </c>
      <c r="Y12" s="243">
        <f t="shared" si="10"/>
        <v>147.71</v>
      </c>
      <c r="Z12" s="223"/>
    </row>
    <row r="13" spans="1:33" ht="13.2" customHeight="1" x14ac:dyDescent="0.25">
      <c r="A13" s="115" t="str">
        <f>'Door Comparison'!A13</f>
        <v>DB.05</v>
      </c>
      <c r="B13" s="234" t="str">
        <f>'Door Comparison'!B13</f>
        <v>B1</v>
      </c>
      <c r="C13" s="234">
        <f>'Door Comparison'!C13</f>
        <v>0</v>
      </c>
      <c r="D13" s="234">
        <f>'Door Comparison'!D13</f>
        <v>895</v>
      </c>
      <c r="E13" s="234">
        <f>'Door Comparison'!E13</f>
        <v>2300</v>
      </c>
      <c r="F13" s="234"/>
      <c r="G13" s="234">
        <f>'Door Comparison'!G13</f>
        <v>0</v>
      </c>
      <c r="H13" s="234">
        <f>'Door Comparison'!H13</f>
        <v>1</v>
      </c>
      <c r="I13" s="234" t="e">
        <f>'Door Comparison'!#REF!</f>
        <v>#REF!</v>
      </c>
      <c r="J13" s="234">
        <f>'Door Comparison'!J13</f>
        <v>0</v>
      </c>
      <c r="K13" s="234">
        <f>'Door Comparison'!K13</f>
        <v>0</v>
      </c>
      <c r="L13" s="234">
        <f>'Door Comparison'!L13</f>
        <v>0</v>
      </c>
      <c r="N13" s="96">
        <v>44</v>
      </c>
      <c r="O13" s="239"/>
      <c r="P13" s="224">
        <f t="shared" si="5"/>
        <v>17.03</v>
      </c>
      <c r="Q13" s="221">
        <f t="shared" si="6"/>
        <v>41.43</v>
      </c>
      <c r="R13" s="240"/>
      <c r="S13" s="241"/>
      <c r="T13" s="240">
        <f t="shared" si="7"/>
        <v>23.08</v>
      </c>
      <c r="V13" s="242">
        <f t="shared" si="8"/>
        <v>0</v>
      </c>
      <c r="W13" s="224">
        <f t="shared" si="9"/>
        <v>0</v>
      </c>
      <c r="X13" s="240">
        <v>0</v>
      </c>
      <c r="Y13" s="243">
        <f t="shared" si="10"/>
        <v>125.54</v>
      </c>
      <c r="Z13" s="223"/>
    </row>
    <row r="14" spans="1:33" ht="13.2" customHeight="1" x14ac:dyDescent="0.25">
      <c r="A14" s="115" t="str">
        <f>'Door Comparison'!A14</f>
        <v>DB.06</v>
      </c>
      <c r="B14" s="234" t="str">
        <f>'Door Comparison'!B14</f>
        <v>B1</v>
      </c>
      <c r="C14" s="234">
        <f>'Door Comparison'!C14</f>
        <v>0</v>
      </c>
      <c r="D14" s="234">
        <f>'Door Comparison'!D14</f>
        <v>895</v>
      </c>
      <c r="E14" s="234">
        <f>'Door Comparison'!E14</f>
        <v>2300</v>
      </c>
      <c r="F14" s="234"/>
      <c r="G14" s="234">
        <f>'Door Comparison'!G14</f>
        <v>0</v>
      </c>
      <c r="H14" s="234">
        <f>'Door Comparison'!H14</f>
        <v>1</v>
      </c>
      <c r="I14" s="234" t="e">
        <f>'Door Comparison'!#REF!</f>
        <v>#REF!</v>
      </c>
      <c r="J14" s="234">
        <f>'Door Comparison'!J14</f>
        <v>0</v>
      </c>
      <c r="K14" s="234">
        <f>'Door Comparison'!K14</f>
        <v>0</v>
      </c>
      <c r="L14" s="234">
        <f>'Door Comparison'!L14</f>
        <v>0</v>
      </c>
      <c r="N14" s="96">
        <v>44</v>
      </c>
      <c r="O14" s="239"/>
      <c r="P14" s="224">
        <f t="shared" si="5"/>
        <v>17.03</v>
      </c>
      <c r="Q14" s="221">
        <f t="shared" si="6"/>
        <v>41.43</v>
      </c>
      <c r="R14" s="240"/>
      <c r="S14" s="241"/>
      <c r="T14" s="240">
        <f t="shared" si="7"/>
        <v>23.08</v>
      </c>
      <c r="V14" s="242">
        <f t="shared" si="8"/>
        <v>0</v>
      </c>
      <c r="W14" s="224">
        <f t="shared" si="9"/>
        <v>0</v>
      </c>
      <c r="X14" s="240">
        <v>0</v>
      </c>
      <c r="Y14" s="243">
        <f t="shared" si="10"/>
        <v>125.54</v>
      </c>
      <c r="Z14" s="223"/>
    </row>
    <row r="15" spans="1:33" ht="13.2" customHeight="1" x14ac:dyDescent="0.25">
      <c r="A15" s="115" t="str">
        <f>'Door Comparison'!A15</f>
        <v>DB.07</v>
      </c>
      <c r="B15" s="234" t="str">
        <f>'Door Comparison'!B15</f>
        <v>B1</v>
      </c>
      <c r="C15" s="234">
        <f>'Door Comparison'!C15</f>
        <v>0</v>
      </c>
      <c r="D15" s="234">
        <f>'Door Comparison'!D15</f>
        <v>895</v>
      </c>
      <c r="E15" s="234">
        <f>'Door Comparison'!E15</f>
        <v>2300</v>
      </c>
      <c r="F15" s="234"/>
      <c r="G15" s="234">
        <f>'Door Comparison'!G15</f>
        <v>0</v>
      </c>
      <c r="H15" s="234">
        <f>'Door Comparison'!H15</f>
        <v>1</v>
      </c>
      <c r="I15" s="234" t="e">
        <f>'Door Comparison'!#REF!</f>
        <v>#REF!</v>
      </c>
      <c r="J15" s="234">
        <f>'Door Comparison'!J15</f>
        <v>0</v>
      </c>
      <c r="K15" s="234">
        <f>'Door Comparison'!K15</f>
        <v>0</v>
      </c>
      <c r="L15" s="234">
        <f>'Door Comparison'!L15</f>
        <v>0</v>
      </c>
      <c r="N15" s="96">
        <v>44</v>
      </c>
      <c r="O15" s="239"/>
      <c r="P15" s="224">
        <f t="shared" si="5"/>
        <v>17.03</v>
      </c>
      <c r="Q15" s="221">
        <f t="shared" si="6"/>
        <v>41.43</v>
      </c>
      <c r="R15" s="240"/>
      <c r="S15" s="241"/>
      <c r="T15" s="240">
        <f t="shared" si="7"/>
        <v>23.08</v>
      </c>
      <c r="V15" s="242">
        <f t="shared" si="8"/>
        <v>0</v>
      </c>
      <c r="W15" s="224">
        <f t="shared" si="9"/>
        <v>0</v>
      </c>
      <c r="X15" s="240">
        <v>0</v>
      </c>
      <c r="Y15" s="243">
        <f t="shared" si="10"/>
        <v>125.54</v>
      </c>
      <c r="Z15" s="223"/>
    </row>
    <row r="16" spans="1:33" ht="13.2" customHeight="1" x14ac:dyDescent="0.25">
      <c r="A16" s="115" t="str">
        <f>'Door Comparison'!A16</f>
        <v>DB.08</v>
      </c>
      <c r="B16" s="234" t="str">
        <f>'Door Comparison'!B16</f>
        <v>B5</v>
      </c>
      <c r="C16" s="234">
        <f>'Door Comparison'!C16</f>
        <v>0</v>
      </c>
      <c r="D16" s="234">
        <f>'Door Comparison'!D16</f>
        <v>1665</v>
      </c>
      <c r="E16" s="234">
        <f>'Door Comparison'!E16</f>
        <v>2300</v>
      </c>
      <c r="F16" s="234"/>
      <c r="G16" s="234">
        <f>'Door Comparison'!G16</f>
        <v>0</v>
      </c>
      <c r="H16" s="234">
        <f>'Door Comparison'!H16</f>
        <v>1</v>
      </c>
      <c r="I16" s="234" t="e">
        <f>'Door Comparison'!#REF!</f>
        <v>#REF!</v>
      </c>
      <c r="J16" s="234">
        <f>'Door Comparison'!J16</f>
        <v>0</v>
      </c>
      <c r="K16" s="234">
        <f>'Door Comparison'!K16</f>
        <v>1</v>
      </c>
      <c r="L16" s="234">
        <f>'Door Comparison'!L16</f>
        <v>0</v>
      </c>
      <c r="N16" s="96">
        <v>88</v>
      </c>
      <c r="O16" s="239"/>
      <c r="P16" s="224">
        <f t="shared" si="5"/>
        <v>19.420000000000002</v>
      </c>
      <c r="Q16" s="221">
        <f t="shared" si="6"/>
        <v>47.24</v>
      </c>
      <c r="R16" s="240"/>
      <c r="S16" s="241"/>
      <c r="T16" s="240">
        <f t="shared" si="7"/>
        <v>26.31</v>
      </c>
      <c r="V16" s="242">
        <f t="shared" si="8"/>
        <v>13.91</v>
      </c>
      <c r="W16" s="224">
        <f t="shared" si="9"/>
        <v>6.52</v>
      </c>
      <c r="X16" s="240">
        <v>0</v>
      </c>
      <c r="Y16" s="243">
        <f t="shared" si="10"/>
        <v>201.4</v>
      </c>
      <c r="Z16" s="223"/>
    </row>
    <row r="17" spans="1:27" ht="13.2" customHeight="1" x14ac:dyDescent="0.25">
      <c r="A17" s="115" t="str">
        <f>'Door Comparison'!A17</f>
        <v>DB.09</v>
      </c>
      <c r="B17" s="234" t="str">
        <f>'Door Comparison'!B17</f>
        <v>B5</v>
      </c>
      <c r="C17" s="234">
        <f>'Door Comparison'!C17</f>
        <v>0</v>
      </c>
      <c r="D17" s="234">
        <f>'Door Comparison'!D17</f>
        <v>2020</v>
      </c>
      <c r="E17" s="234">
        <f>'Door Comparison'!E17</f>
        <v>2300</v>
      </c>
      <c r="F17" s="234"/>
      <c r="G17" s="234">
        <f>'Door Comparison'!G17</f>
        <v>0</v>
      </c>
      <c r="H17" s="234">
        <f>'Door Comparison'!H17</f>
        <v>1</v>
      </c>
      <c r="I17" s="234" t="e">
        <f>'Door Comparison'!#REF!</f>
        <v>#REF!</v>
      </c>
      <c r="J17" s="234">
        <f>'Door Comparison'!J17</f>
        <v>0</v>
      </c>
      <c r="K17" s="234">
        <f>'Door Comparison'!K17</f>
        <v>0</v>
      </c>
      <c r="L17" s="234">
        <f>'Door Comparison'!L17</f>
        <v>0</v>
      </c>
      <c r="N17" s="96">
        <v>88</v>
      </c>
      <c r="O17" s="239"/>
      <c r="P17" s="224">
        <f t="shared" si="5"/>
        <v>20.52</v>
      </c>
      <c r="Q17" s="221">
        <f t="shared" si="6"/>
        <v>49.91</v>
      </c>
      <c r="R17" s="240"/>
      <c r="S17" s="241"/>
      <c r="T17" s="240">
        <f t="shared" si="7"/>
        <v>27.8</v>
      </c>
      <c r="V17" s="242">
        <f t="shared" si="8"/>
        <v>0</v>
      </c>
      <c r="W17" s="224">
        <f t="shared" si="9"/>
        <v>0</v>
      </c>
      <c r="X17" s="240">
        <v>0</v>
      </c>
      <c r="Y17" s="243">
        <f t="shared" si="10"/>
        <v>186.23</v>
      </c>
      <c r="Z17" s="223"/>
    </row>
    <row r="18" spans="1:27" ht="13.2" customHeight="1" x14ac:dyDescent="0.25">
      <c r="A18" s="115" t="str">
        <f>'Door Comparison'!A18</f>
        <v>DB.10</v>
      </c>
      <c r="B18" s="234" t="str">
        <f>'Door Comparison'!B18</f>
        <v>B5</v>
      </c>
      <c r="C18" s="234">
        <f>'Door Comparison'!C18</f>
        <v>0</v>
      </c>
      <c r="D18" s="234">
        <f>'Door Comparison'!D18</f>
        <v>2020</v>
      </c>
      <c r="E18" s="234">
        <f>'Door Comparison'!E18</f>
        <v>2300</v>
      </c>
      <c r="F18" s="234"/>
      <c r="G18" s="234">
        <f>'Door Comparison'!G18</f>
        <v>0</v>
      </c>
      <c r="H18" s="234">
        <f>'Door Comparison'!H18</f>
        <v>1</v>
      </c>
      <c r="I18" s="234" t="e">
        <f>'Door Comparison'!#REF!</f>
        <v>#REF!</v>
      </c>
      <c r="J18" s="234">
        <f>'Door Comparison'!J18</f>
        <v>0</v>
      </c>
      <c r="K18" s="234">
        <f>'Door Comparison'!K18</f>
        <v>0</v>
      </c>
      <c r="L18" s="234">
        <f>'Door Comparison'!L18</f>
        <v>0</v>
      </c>
      <c r="N18" s="96">
        <v>88</v>
      </c>
      <c r="O18" s="239"/>
      <c r="P18" s="224">
        <f t="shared" si="5"/>
        <v>20.52</v>
      </c>
      <c r="Q18" s="221">
        <f t="shared" si="6"/>
        <v>49.91</v>
      </c>
      <c r="R18" s="240"/>
      <c r="S18" s="241"/>
      <c r="T18" s="240">
        <f t="shared" si="7"/>
        <v>27.8</v>
      </c>
      <c r="V18" s="242">
        <f t="shared" si="8"/>
        <v>0</v>
      </c>
      <c r="W18" s="224">
        <f t="shared" si="9"/>
        <v>0</v>
      </c>
      <c r="X18" s="240">
        <v>0</v>
      </c>
      <c r="Y18" s="243">
        <f t="shared" si="10"/>
        <v>186.23</v>
      </c>
      <c r="Z18" s="223"/>
      <c r="AA18" s="240"/>
    </row>
    <row r="19" spans="1:27" ht="13.2" customHeight="1" x14ac:dyDescent="0.25">
      <c r="A19" s="115" t="str">
        <f>'Door Comparison'!A19</f>
        <v>DB.11</v>
      </c>
      <c r="B19" s="234" t="str">
        <f>'Door Comparison'!B19</f>
        <v>B1</v>
      </c>
      <c r="C19" s="234">
        <f>'Door Comparison'!C19</f>
        <v>0</v>
      </c>
      <c r="D19" s="234">
        <f>'Door Comparison'!D19</f>
        <v>1060</v>
      </c>
      <c r="E19" s="234">
        <f>'Door Comparison'!E19</f>
        <v>2300</v>
      </c>
      <c r="F19" s="234"/>
      <c r="G19" s="234">
        <f>'Door Comparison'!G19</f>
        <v>0</v>
      </c>
      <c r="H19" s="234">
        <f>'Door Comparison'!H19</f>
        <v>1</v>
      </c>
      <c r="I19" s="234" t="e">
        <f>'Door Comparison'!#REF!</f>
        <v>#REF!</v>
      </c>
      <c r="J19" s="234">
        <f>'Door Comparison'!J19</f>
        <v>0</v>
      </c>
      <c r="K19" s="234">
        <f>'Door Comparison'!K19</f>
        <v>1</v>
      </c>
      <c r="L19" s="234">
        <f>'Door Comparison'!L19</f>
        <v>0</v>
      </c>
      <c r="N19" s="96">
        <v>44</v>
      </c>
      <c r="O19" s="239"/>
      <c r="P19" s="224">
        <f t="shared" si="5"/>
        <v>17.55</v>
      </c>
      <c r="Q19" s="221">
        <f t="shared" si="6"/>
        <v>42.68</v>
      </c>
      <c r="R19" s="240"/>
      <c r="S19" s="241"/>
      <c r="T19" s="240">
        <f t="shared" si="7"/>
        <v>23.77</v>
      </c>
      <c r="V19" s="242">
        <f t="shared" si="8"/>
        <v>12.57</v>
      </c>
      <c r="W19" s="224">
        <f t="shared" si="9"/>
        <v>5.89</v>
      </c>
      <c r="X19" s="240">
        <v>0</v>
      </c>
      <c r="Y19" s="243">
        <f t="shared" si="10"/>
        <v>146.46</v>
      </c>
      <c r="Z19" s="223"/>
    </row>
    <row r="20" spans="1:27" ht="13.2" customHeight="1" x14ac:dyDescent="0.25">
      <c r="A20" s="115" t="str">
        <f>'Door Comparison'!A20</f>
        <v>DB.12</v>
      </c>
      <c r="B20" s="234" t="str">
        <f>'Door Comparison'!B20</f>
        <v>B2</v>
      </c>
      <c r="C20" s="234">
        <f>'Door Comparison'!C20</f>
        <v>0</v>
      </c>
      <c r="D20" s="234">
        <f>'Door Comparison'!D20</f>
        <v>2020</v>
      </c>
      <c r="E20" s="234">
        <f>'Door Comparison'!E20</f>
        <v>2300</v>
      </c>
      <c r="F20" s="234"/>
      <c r="G20" s="234">
        <f>'Door Comparison'!G20</f>
        <v>0</v>
      </c>
      <c r="H20" s="234">
        <f>'Door Comparison'!H20</f>
        <v>1</v>
      </c>
      <c r="I20" s="234" t="e">
        <f>'Door Comparison'!#REF!</f>
        <v>#REF!</v>
      </c>
      <c r="J20" s="234">
        <f>'Door Comparison'!J20</f>
        <v>0</v>
      </c>
      <c r="K20" s="234">
        <f>'Door Comparison'!K20</f>
        <v>1</v>
      </c>
      <c r="L20" s="234">
        <f>'Door Comparison'!L20</f>
        <v>0</v>
      </c>
      <c r="N20" s="96">
        <v>88</v>
      </c>
      <c r="O20" s="239"/>
      <c r="P20" s="224">
        <f t="shared" si="5"/>
        <v>20.52</v>
      </c>
      <c r="Q20" s="221">
        <f t="shared" si="6"/>
        <v>49.91</v>
      </c>
      <c r="R20" s="240"/>
      <c r="S20" s="241"/>
      <c r="T20" s="240">
        <f t="shared" si="7"/>
        <v>27.8</v>
      </c>
      <c r="V20" s="242">
        <f t="shared" si="8"/>
        <v>14.7</v>
      </c>
      <c r="W20" s="224">
        <f t="shared" si="9"/>
        <v>6.88</v>
      </c>
      <c r="X20" s="240">
        <v>0</v>
      </c>
      <c r="Y20" s="243">
        <f t="shared" si="10"/>
        <v>207.81</v>
      </c>
      <c r="Z20" s="223"/>
    </row>
    <row r="21" spans="1:27" ht="13.2" customHeight="1" x14ac:dyDescent="0.25">
      <c r="A21" s="115" t="str">
        <f>'Door Comparison'!A21</f>
        <v>DB.13</v>
      </c>
      <c r="B21" s="234" t="str">
        <f>'Door Comparison'!B21</f>
        <v>B1</v>
      </c>
      <c r="C21" s="234">
        <f>'Door Comparison'!C21</f>
        <v>0</v>
      </c>
      <c r="D21" s="234">
        <f>'Door Comparison'!D21</f>
        <v>1060</v>
      </c>
      <c r="E21" s="234">
        <f>'Door Comparison'!E21</f>
        <v>2300</v>
      </c>
      <c r="F21" s="234"/>
      <c r="G21" s="234">
        <f>'Door Comparison'!G21</f>
        <v>0</v>
      </c>
      <c r="H21" s="234">
        <f>'Door Comparison'!H21</f>
        <v>1</v>
      </c>
      <c r="I21" s="234" t="e">
        <f>'Door Comparison'!#REF!</f>
        <v>#REF!</v>
      </c>
      <c r="J21" s="234">
        <f>'Door Comparison'!J21</f>
        <v>0</v>
      </c>
      <c r="K21" s="234">
        <f>'Door Comparison'!K21</f>
        <v>1</v>
      </c>
      <c r="L21" s="234">
        <f>'Door Comparison'!L21</f>
        <v>0</v>
      </c>
      <c r="N21" s="96">
        <v>44</v>
      </c>
      <c r="O21" s="239"/>
      <c r="P21" s="224">
        <f t="shared" si="5"/>
        <v>17.55</v>
      </c>
      <c r="Q21" s="221">
        <f t="shared" si="6"/>
        <v>42.68</v>
      </c>
      <c r="R21" s="240"/>
      <c r="S21" s="241"/>
      <c r="T21" s="240">
        <f t="shared" si="7"/>
        <v>23.77</v>
      </c>
      <c r="V21" s="242">
        <f t="shared" si="8"/>
        <v>12.57</v>
      </c>
      <c r="W21" s="224">
        <f t="shared" si="9"/>
        <v>5.89</v>
      </c>
      <c r="X21" s="240">
        <v>0</v>
      </c>
      <c r="Y21" s="243">
        <f t="shared" si="10"/>
        <v>146.46</v>
      </c>
      <c r="Z21" s="223"/>
    </row>
    <row r="22" spans="1:27" ht="13.2" customHeight="1" x14ac:dyDescent="0.25">
      <c r="A22" s="115" t="str">
        <f>'Door Comparison'!A22</f>
        <v>DB.14</v>
      </c>
      <c r="B22" s="234" t="str">
        <f>'Door Comparison'!B22</f>
        <v>B5</v>
      </c>
      <c r="C22" s="234">
        <f>'Door Comparison'!C22</f>
        <v>0</v>
      </c>
      <c r="D22" s="234">
        <f>'Door Comparison'!D22</f>
        <v>2020</v>
      </c>
      <c r="E22" s="234">
        <f>'Door Comparison'!E22</f>
        <v>2300</v>
      </c>
      <c r="F22" s="234"/>
      <c r="G22" s="234">
        <f>'Door Comparison'!G22</f>
        <v>0</v>
      </c>
      <c r="H22" s="234">
        <f>'Door Comparison'!H22</f>
        <v>1</v>
      </c>
      <c r="I22" s="234" t="e">
        <f>'Door Comparison'!#REF!</f>
        <v>#REF!</v>
      </c>
      <c r="J22" s="234">
        <f>'Door Comparison'!J22</f>
        <v>0</v>
      </c>
      <c r="K22" s="234">
        <f>'Door Comparison'!K22</f>
        <v>1</v>
      </c>
      <c r="L22" s="234">
        <f>'Door Comparison'!L22</f>
        <v>0</v>
      </c>
      <c r="N22" s="96">
        <v>88</v>
      </c>
      <c r="O22" s="239"/>
      <c r="P22" s="224">
        <f t="shared" si="5"/>
        <v>20.52</v>
      </c>
      <c r="Q22" s="221">
        <f t="shared" si="6"/>
        <v>49.91</v>
      </c>
      <c r="R22" s="240"/>
      <c r="S22" s="241"/>
      <c r="T22" s="240">
        <f t="shared" si="7"/>
        <v>27.8</v>
      </c>
      <c r="V22" s="242">
        <f t="shared" si="8"/>
        <v>14.7</v>
      </c>
      <c r="W22" s="224">
        <f t="shared" si="9"/>
        <v>6.88</v>
      </c>
      <c r="X22" s="240">
        <v>0</v>
      </c>
      <c r="Y22" s="243">
        <f t="shared" si="10"/>
        <v>207.81</v>
      </c>
      <c r="Z22" s="223"/>
    </row>
    <row r="23" spans="1:27" ht="13.2" customHeight="1" x14ac:dyDescent="0.25">
      <c r="A23" s="115" t="str">
        <f>'Door Comparison'!A23</f>
        <v>DB.15</v>
      </c>
      <c r="B23" s="234" t="str">
        <f>'Door Comparison'!B23</f>
        <v>B2</v>
      </c>
      <c r="C23" s="234">
        <f>'Door Comparison'!C23</f>
        <v>0</v>
      </c>
      <c r="D23" s="234">
        <f>'Door Comparison'!D23</f>
        <v>1060</v>
      </c>
      <c r="E23" s="234">
        <f>'Door Comparison'!E23</f>
        <v>2300</v>
      </c>
      <c r="F23" s="234"/>
      <c r="G23" s="234">
        <f>'Door Comparison'!G23</f>
        <v>0</v>
      </c>
      <c r="H23" s="234">
        <f>'Door Comparison'!H23</f>
        <v>1</v>
      </c>
      <c r="I23" s="234" t="e">
        <f>'Door Comparison'!#REF!</f>
        <v>#REF!</v>
      </c>
      <c r="J23" s="234">
        <f>'Door Comparison'!J23</f>
        <v>0</v>
      </c>
      <c r="K23" s="234">
        <f>'Door Comparison'!K23</f>
        <v>1</v>
      </c>
      <c r="L23" s="234">
        <f>'Door Comparison'!L23</f>
        <v>0</v>
      </c>
      <c r="N23" s="96">
        <v>88</v>
      </c>
      <c r="O23" s="239"/>
      <c r="P23" s="224">
        <f t="shared" si="5"/>
        <v>17.55</v>
      </c>
      <c r="Q23" s="221">
        <f t="shared" si="6"/>
        <v>42.68</v>
      </c>
      <c r="R23" s="240"/>
      <c r="S23" s="241"/>
      <c r="T23" s="240">
        <f t="shared" si="7"/>
        <v>23.77</v>
      </c>
      <c r="V23" s="242">
        <f t="shared" si="8"/>
        <v>12.57</v>
      </c>
      <c r="W23" s="224">
        <f t="shared" si="9"/>
        <v>5.89</v>
      </c>
      <c r="X23" s="240">
        <v>0</v>
      </c>
      <c r="Y23" s="243">
        <f t="shared" si="10"/>
        <v>190.46</v>
      </c>
      <c r="Z23" s="223"/>
    </row>
    <row r="24" spans="1:27" ht="13.2" customHeight="1" x14ac:dyDescent="0.25">
      <c r="A24" s="115" t="str">
        <f>'Door Comparison'!A24</f>
        <v>DB.16</v>
      </c>
      <c r="B24" s="234" t="str">
        <f>'Door Comparison'!B24</f>
        <v>B2</v>
      </c>
      <c r="C24" s="234">
        <f>'Door Comparison'!C24</f>
        <v>0</v>
      </c>
      <c r="D24" s="234">
        <f>'Door Comparison'!D24</f>
        <v>2020</v>
      </c>
      <c r="E24" s="234">
        <f>'Door Comparison'!E24</f>
        <v>2300</v>
      </c>
      <c r="F24" s="234"/>
      <c r="G24" s="234">
        <f>'Door Comparison'!G24</f>
        <v>0</v>
      </c>
      <c r="H24" s="234">
        <f>'Door Comparison'!H24</f>
        <v>1</v>
      </c>
      <c r="I24" s="234" t="e">
        <f>'Door Comparison'!#REF!</f>
        <v>#REF!</v>
      </c>
      <c r="J24" s="234">
        <f>'Door Comparison'!J24</f>
        <v>0</v>
      </c>
      <c r="K24" s="234">
        <f>'Door Comparison'!K24</f>
        <v>1</v>
      </c>
      <c r="L24" s="234">
        <f>'Door Comparison'!L24</f>
        <v>0</v>
      </c>
      <c r="N24" s="96">
        <v>88</v>
      </c>
      <c r="O24" s="239"/>
      <c r="P24" s="224">
        <f t="shared" si="5"/>
        <v>20.52</v>
      </c>
      <c r="Q24" s="221">
        <f t="shared" si="6"/>
        <v>49.91</v>
      </c>
      <c r="R24" s="240"/>
      <c r="S24" s="241"/>
      <c r="T24" s="240">
        <f t="shared" si="7"/>
        <v>27.8</v>
      </c>
      <c r="V24" s="242">
        <f t="shared" si="8"/>
        <v>14.7</v>
      </c>
      <c r="W24" s="224">
        <f t="shared" si="9"/>
        <v>6.88</v>
      </c>
      <c r="X24" s="240">
        <v>0</v>
      </c>
      <c r="Y24" s="243">
        <f t="shared" si="10"/>
        <v>207.81</v>
      </c>
      <c r="Z24" s="223"/>
    </row>
    <row r="25" spans="1:27" ht="13.2" customHeight="1" x14ac:dyDescent="0.25">
      <c r="A25" s="115" t="str">
        <f>'Door Comparison'!A25</f>
        <v>DB.17</v>
      </c>
      <c r="B25" s="234" t="str">
        <f>'Door Comparison'!B25</f>
        <v>B2</v>
      </c>
      <c r="C25" s="234">
        <f>'Door Comparison'!C25</f>
        <v>0</v>
      </c>
      <c r="D25" s="234">
        <f>'Door Comparison'!D25</f>
        <v>2020</v>
      </c>
      <c r="E25" s="234">
        <f>'Door Comparison'!E25</f>
        <v>2300</v>
      </c>
      <c r="F25" s="234"/>
      <c r="G25" s="234">
        <f>'Door Comparison'!G25</f>
        <v>0</v>
      </c>
      <c r="H25" s="234">
        <f>'Door Comparison'!H25</f>
        <v>1</v>
      </c>
      <c r="I25" s="234" t="e">
        <f>'Door Comparison'!#REF!</f>
        <v>#REF!</v>
      </c>
      <c r="J25" s="234">
        <f>'Door Comparison'!J25</f>
        <v>0</v>
      </c>
      <c r="K25" s="234">
        <f>'Door Comparison'!K25</f>
        <v>1</v>
      </c>
      <c r="L25" s="234">
        <f>'Door Comparison'!L25</f>
        <v>0</v>
      </c>
      <c r="N25" s="96">
        <v>88</v>
      </c>
      <c r="O25" s="239"/>
      <c r="P25" s="224">
        <f t="shared" si="5"/>
        <v>20.52</v>
      </c>
      <c r="Q25" s="221">
        <f t="shared" si="6"/>
        <v>49.91</v>
      </c>
      <c r="R25" s="240"/>
      <c r="S25" s="241"/>
      <c r="T25" s="240">
        <f t="shared" si="7"/>
        <v>27.8</v>
      </c>
      <c r="V25" s="242">
        <f t="shared" si="8"/>
        <v>14.7</v>
      </c>
      <c r="W25" s="224">
        <f t="shared" si="9"/>
        <v>6.88</v>
      </c>
      <c r="X25" s="240">
        <v>0</v>
      </c>
      <c r="Y25" s="243">
        <f t="shared" si="10"/>
        <v>207.81</v>
      </c>
      <c r="Z25" s="223"/>
    </row>
    <row r="26" spans="1:27" ht="13.2" customHeight="1" x14ac:dyDescent="0.25">
      <c r="A26" s="115" t="str">
        <f>'Door Comparison'!A26</f>
        <v>DB.18</v>
      </c>
      <c r="B26" s="234" t="str">
        <f>'Door Comparison'!B26</f>
        <v>B1</v>
      </c>
      <c r="C26" s="234">
        <f>'Door Comparison'!C26</f>
        <v>0</v>
      </c>
      <c r="D26" s="234">
        <f>'Door Comparison'!D26</f>
        <v>910</v>
      </c>
      <c r="E26" s="234">
        <f>'Door Comparison'!E26</f>
        <v>2300</v>
      </c>
      <c r="F26" s="234"/>
      <c r="G26" s="234">
        <f>'Door Comparison'!G26</f>
        <v>0</v>
      </c>
      <c r="H26" s="234">
        <f>'Door Comparison'!H26</f>
        <v>1</v>
      </c>
      <c r="I26" s="234" t="e">
        <f>'Door Comparison'!#REF!</f>
        <v>#REF!</v>
      </c>
      <c r="J26" s="234">
        <f>'Door Comparison'!J26</f>
        <v>0</v>
      </c>
      <c r="K26" s="234">
        <f>'Door Comparison'!K26</f>
        <v>0</v>
      </c>
      <c r="L26" s="234">
        <f>'Door Comparison'!L26</f>
        <v>0</v>
      </c>
      <c r="N26" s="96">
        <v>44</v>
      </c>
      <c r="O26" s="239"/>
      <c r="P26" s="224">
        <f t="shared" si="5"/>
        <v>17.079999999999998</v>
      </c>
      <c r="Q26" s="221">
        <f t="shared" si="6"/>
        <v>41.55</v>
      </c>
      <c r="R26" s="240"/>
      <c r="S26" s="241"/>
      <c r="T26" s="240">
        <f t="shared" si="7"/>
        <v>23.14</v>
      </c>
      <c r="V26" s="242">
        <f t="shared" si="8"/>
        <v>0</v>
      </c>
      <c r="W26" s="224">
        <f t="shared" si="9"/>
        <v>0</v>
      </c>
      <c r="X26" s="240">
        <v>0</v>
      </c>
      <c r="Y26" s="243">
        <f t="shared" si="10"/>
        <v>125.77</v>
      </c>
      <c r="Z26" s="223"/>
    </row>
    <row r="27" spans="1:27" ht="13.2" customHeight="1" x14ac:dyDescent="0.25">
      <c r="A27" s="115" t="str">
        <f>'Door Comparison'!A27</f>
        <v>DB.19</v>
      </c>
      <c r="B27" s="234" t="str">
        <f>'Door Comparison'!B27</f>
        <v>B5</v>
      </c>
      <c r="C27" s="234">
        <f>'Door Comparison'!C27</f>
        <v>0</v>
      </c>
      <c r="D27" s="234">
        <f>'Door Comparison'!D27</f>
        <v>2020</v>
      </c>
      <c r="E27" s="234">
        <f>'Door Comparison'!E27</f>
        <v>2300</v>
      </c>
      <c r="F27" s="234"/>
      <c r="G27" s="234">
        <f>'Door Comparison'!G27</f>
        <v>0</v>
      </c>
      <c r="H27" s="234">
        <f>'Door Comparison'!H27</f>
        <v>1</v>
      </c>
      <c r="I27" s="234" t="e">
        <f>'Door Comparison'!#REF!</f>
        <v>#REF!</v>
      </c>
      <c r="J27" s="234">
        <f>'Door Comparison'!J27</f>
        <v>0</v>
      </c>
      <c r="K27" s="234">
        <f>'Door Comparison'!K27</f>
        <v>0</v>
      </c>
      <c r="L27" s="234">
        <f>'Door Comparison'!L27</f>
        <v>0</v>
      </c>
      <c r="N27" s="96">
        <v>88</v>
      </c>
      <c r="O27" s="239"/>
      <c r="P27" s="224">
        <f t="shared" si="5"/>
        <v>20.52</v>
      </c>
      <c r="Q27" s="221">
        <f t="shared" si="6"/>
        <v>49.91</v>
      </c>
      <c r="R27" s="240"/>
      <c r="S27" s="241"/>
      <c r="T27" s="240">
        <f t="shared" si="7"/>
        <v>27.8</v>
      </c>
      <c r="V27" s="242">
        <f t="shared" si="8"/>
        <v>0</v>
      </c>
      <c r="W27" s="224">
        <f t="shared" si="9"/>
        <v>0</v>
      </c>
      <c r="X27" s="240">
        <v>0</v>
      </c>
      <c r="Y27" s="243">
        <f t="shared" si="10"/>
        <v>186.23</v>
      </c>
      <c r="Z27" s="223"/>
    </row>
    <row r="28" spans="1:27" ht="13.2" customHeight="1" x14ac:dyDescent="0.25">
      <c r="A28" s="115" t="str">
        <f>'Door Comparison'!A28</f>
        <v>DB.20</v>
      </c>
      <c r="B28" s="234" t="str">
        <f>'Door Comparison'!B28</f>
        <v>OMITTED</v>
      </c>
      <c r="C28" s="234">
        <f>'Door Comparison'!C28</f>
        <v>0</v>
      </c>
      <c r="D28" s="234">
        <f>'Door Comparison'!D28</f>
        <v>0</v>
      </c>
      <c r="E28" s="234">
        <f>'Door Comparison'!E28</f>
        <v>0</v>
      </c>
      <c r="F28" s="234"/>
      <c r="G28" s="234">
        <f>'Door Comparison'!G28</f>
        <v>0</v>
      </c>
      <c r="H28" s="234">
        <f>'Door Comparison'!H28</f>
        <v>0</v>
      </c>
      <c r="I28" s="234" t="e">
        <f>'Door Comparison'!#REF!</f>
        <v>#REF!</v>
      </c>
      <c r="J28" s="234">
        <f>'Door Comparison'!J28</f>
        <v>0</v>
      </c>
      <c r="K28" s="234">
        <f>'Door Comparison'!K28</f>
        <v>0</v>
      </c>
      <c r="L28" s="234">
        <f>'Door Comparison'!L28</f>
        <v>0</v>
      </c>
      <c r="N28" s="96"/>
      <c r="O28" s="239"/>
      <c r="P28" s="224">
        <f t="shared" si="5"/>
        <v>0</v>
      </c>
      <c r="Q28" s="221">
        <f t="shared" si="6"/>
        <v>0</v>
      </c>
      <c r="R28" s="240"/>
      <c r="S28" s="241"/>
      <c r="T28" s="240">
        <f t="shared" si="7"/>
        <v>0</v>
      </c>
      <c r="V28" s="242">
        <f t="shared" si="8"/>
        <v>0</v>
      </c>
      <c r="W28" s="224">
        <f t="shared" si="9"/>
        <v>0</v>
      </c>
      <c r="X28" s="240">
        <v>0</v>
      </c>
      <c r="Y28" s="243">
        <f t="shared" si="10"/>
        <v>0</v>
      </c>
      <c r="Z28" s="223"/>
    </row>
    <row r="29" spans="1:27" ht="13.2" customHeight="1" x14ac:dyDescent="0.25">
      <c r="A29" s="115" t="str">
        <f>'Door Comparison'!A29</f>
        <v>DB.21</v>
      </c>
      <c r="B29" s="234" t="str">
        <f>'Door Comparison'!B29</f>
        <v>B2</v>
      </c>
      <c r="C29" s="234">
        <f>'Door Comparison'!C29</f>
        <v>0</v>
      </c>
      <c r="D29" s="234">
        <f>'Door Comparison'!D29</f>
        <v>2020</v>
      </c>
      <c r="E29" s="234">
        <f>'Door Comparison'!E29</f>
        <v>2300</v>
      </c>
      <c r="F29" s="234"/>
      <c r="G29" s="234">
        <f>'Door Comparison'!G29</f>
        <v>0</v>
      </c>
      <c r="H29" s="234">
        <f>'Door Comparison'!H29</f>
        <v>1</v>
      </c>
      <c r="I29" s="234" t="e">
        <f>'Door Comparison'!#REF!</f>
        <v>#REF!</v>
      </c>
      <c r="J29" s="234">
        <f>'Door Comparison'!J29</f>
        <v>0</v>
      </c>
      <c r="K29" s="234">
        <f>'Door Comparison'!K29</f>
        <v>1</v>
      </c>
      <c r="L29" s="234">
        <f>'Door Comparison'!L29</f>
        <v>0</v>
      </c>
      <c r="N29" s="96">
        <v>88</v>
      </c>
      <c r="O29" s="239"/>
      <c r="P29" s="224">
        <f t="shared" si="5"/>
        <v>20.52</v>
      </c>
      <c r="Q29" s="221">
        <f t="shared" si="6"/>
        <v>49.91</v>
      </c>
      <c r="R29" s="240"/>
      <c r="S29" s="241"/>
      <c r="T29" s="240">
        <f t="shared" si="7"/>
        <v>27.8</v>
      </c>
      <c r="V29" s="242">
        <f t="shared" si="8"/>
        <v>14.7</v>
      </c>
      <c r="W29" s="224">
        <f t="shared" si="9"/>
        <v>6.88</v>
      </c>
      <c r="X29" s="240">
        <v>0</v>
      </c>
      <c r="Y29" s="243">
        <f t="shared" si="10"/>
        <v>207.81</v>
      </c>
      <c r="Z29" s="223"/>
    </row>
    <row r="30" spans="1:27" ht="13.2" customHeight="1" x14ac:dyDescent="0.25">
      <c r="A30" s="115" t="str">
        <f>'Door Comparison'!A30</f>
        <v>DB.22</v>
      </c>
      <c r="B30" s="234" t="str">
        <f>'Door Comparison'!B30</f>
        <v>B2</v>
      </c>
      <c r="C30" s="234">
        <f>'Door Comparison'!C30</f>
        <v>0</v>
      </c>
      <c r="D30" s="234">
        <f>'Door Comparison'!D30</f>
        <v>2020</v>
      </c>
      <c r="E30" s="234">
        <f>'Door Comparison'!E30</f>
        <v>2300</v>
      </c>
      <c r="F30" s="234"/>
      <c r="G30" s="234">
        <f>'Door Comparison'!G30</f>
        <v>0</v>
      </c>
      <c r="H30" s="234">
        <f>'Door Comparison'!H30</f>
        <v>1</v>
      </c>
      <c r="I30" s="234" t="e">
        <f>'Door Comparison'!#REF!</f>
        <v>#REF!</v>
      </c>
      <c r="J30" s="234">
        <f>'Door Comparison'!J30</f>
        <v>0</v>
      </c>
      <c r="K30" s="234">
        <f>'Door Comparison'!K30</f>
        <v>1</v>
      </c>
      <c r="L30" s="234">
        <f>'Door Comparison'!L30</f>
        <v>0</v>
      </c>
      <c r="N30" s="96">
        <v>88</v>
      </c>
      <c r="O30" s="239"/>
      <c r="P30" s="224">
        <f t="shared" si="5"/>
        <v>20.52</v>
      </c>
      <c r="Q30" s="221">
        <f t="shared" si="6"/>
        <v>49.91</v>
      </c>
      <c r="R30" s="240"/>
      <c r="S30" s="241"/>
      <c r="T30" s="240">
        <f t="shared" si="7"/>
        <v>27.8</v>
      </c>
      <c r="V30" s="242">
        <f t="shared" si="8"/>
        <v>14.7</v>
      </c>
      <c r="W30" s="224">
        <f t="shared" si="9"/>
        <v>6.88</v>
      </c>
      <c r="X30" s="240">
        <v>0</v>
      </c>
      <c r="Y30" s="243">
        <f t="shared" si="10"/>
        <v>207.81</v>
      </c>
      <c r="Z30" s="223"/>
    </row>
    <row r="31" spans="1:27" ht="13.2" customHeight="1" x14ac:dyDescent="0.25">
      <c r="A31" s="115" t="str">
        <f>'Door Comparison'!A31</f>
        <v>DB.23</v>
      </c>
      <c r="B31" s="234" t="str">
        <f>'Door Comparison'!B31</f>
        <v>B1</v>
      </c>
      <c r="C31" s="234">
        <f>'Door Comparison'!C31</f>
        <v>0</v>
      </c>
      <c r="D31" s="234">
        <f>'Door Comparison'!D31</f>
        <v>1060</v>
      </c>
      <c r="E31" s="234">
        <f>'Door Comparison'!E31</f>
        <v>2300</v>
      </c>
      <c r="F31" s="234"/>
      <c r="G31" s="234">
        <f>'Door Comparison'!G31</f>
        <v>0</v>
      </c>
      <c r="H31" s="234">
        <f>'Door Comparison'!H31</f>
        <v>1</v>
      </c>
      <c r="I31" s="234" t="e">
        <f>'Door Comparison'!#REF!</f>
        <v>#REF!</v>
      </c>
      <c r="J31" s="234">
        <f>'Door Comparison'!J31</f>
        <v>0</v>
      </c>
      <c r="K31" s="234">
        <f>'Door Comparison'!K31</f>
        <v>1</v>
      </c>
      <c r="L31" s="234">
        <f>'Door Comparison'!L31</f>
        <v>0</v>
      </c>
      <c r="N31" s="96">
        <v>44</v>
      </c>
      <c r="O31" s="239"/>
      <c r="P31" s="224">
        <f t="shared" si="5"/>
        <v>17.55</v>
      </c>
      <c r="Q31" s="221">
        <f t="shared" si="6"/>
        <v>42.68</v>
      </c>
      <c r="R31" s="240"/>
      <c r="S31" s="241"/>
      <c r="T31" s="240">
        <f t="shared" si="7"/>
        <v>23.77</v>
      </c>
      <c r="V31" s="242">
        <f t="shared" si="8"/>
        <v>12.57</v>
      </c>
      <c r="W31" s="224">
        <f t="shared" si="9"/>
        <v>5.89</v>
      </c>
      <c r="X31" s="240">
        <v>0</v>
      </c>
      <c r="Y31" s="243">
        <f t="shared" si="10"/>
        <v>146.46</v>
      </c>
      <c r="Z31" s="223"/>
    </row>
    <row r="32" spans="1:27" ht="13.2" customHeight="1" x14ac:dyDescent="0.25">
      <c r="A32" s="115" t="str">
        <f>'Door Comparison'!A32</f>
        <v>DB.24</v>
      </c>
      <c r="B32" s="234" t="str">
        <f>'Door Comparison'!B32</f>
        <v>B2</v>
      </c>
      <c r="C32" s="234">
        <f>'Door Comparison'!C32</f>
        <v>0</v>
      </c>
      <c r="D32" s="234">
        <f>'Door Comparison'!D32</f>
        <v>2020</v>
      </c>
      <c r="E32" s="234">
        <f>'Door Comparison'!E32</f>
        <v>2300</v>
      </c>
      <c r="F32" s="234"/>
      <c r="G32" s="234">
        <f>'Door Comparison'!G32</f>
        <v>0</v>
      </c>
      <c r="H32" s="234">
        <f>'Door Comparison'!H32</f>
        <v>1</v>
      </c>
      <c r="I32" s="234" t="e">
        <f>'Door Comparison'!#REF!</f>
        <v>#REF!</v>
      </c>
      <c r="J32" s="234">
        <f>'Door Comparison'!J32</f>
        <v>0</v>
      </c>
      <c r="K32" s="234">
        <f>'Door Comparison'!K32</f>
        <v>1</v>
      </c>
      <c r="L32" s="234">
        <f>'Door Comparison'!L32</f>
        <v>0</v>
      </c>
      <c r="N32" s="96">
        <v>88</v>
      </c>
      <c r="O32" s="239"/>
      <c r="P32" s="224">
        <f t="shared" si="5"/>
        <v>20.52</v>
      </c>
      <c r="Q32" s="221">
        <f t="shared" si="6"/>
        <v>49.91</v>
      </c>
      <c r="R32" s="240"/>
      <c r="S32" s="241"/>
      <c r="T32" s="240">
        <f t="shared" si="7"/>
        <v>27.8</v>
      </c>
      <c r="V32" s="242">
        <f t="shared" si="8"/>
        <v>14.7</v>
      </c>
      <c r="W32" s="224">
        <f t="shared" si="9"/>
        <v>6.88</v>
      </c>
      <c r="X32" s="240">
        <v>0</v>
      </c>
      <c r="Y32" s="243">
        <f t="shared" si="10"/>
        <v>207.81</v>
      </c>
      <c r="Z32" s="223"/>
    </row>
    <row r="33" spans="1:26" ht="13.2" customHeight="1" x14ac:dyDescent="0.25">
      <c r="A33" s="115" t="str">
        <f>'Door Comparison'!A33</f>
        <v>DB.25</v>
      </c>
      <c r="B33" s="234" t="str">
        <f>'Door Comparison'!B33</f>
        <v>B2</v>
      </c>
      <c r="C33" s="234">
        <f>'Door Comparison'!C33</f>
        <v>0</v>
      </c>
      <c r="D33" s="234">
        <f>'Door Comparison'!D33</f>
        <v>2020</v>
      </c>
      <c r="E33" s="234">
        <f>'Door Comparison'!E33</f>
        <v>2300</v>
      </c>
      <c r="F33" s="234"/>
      <c r="G33" s="234">
        <f>'Door Comparison'!G33</f>
        <v>0</v>
      </c>
      <c r="H33" s="234">
        <f>'Door Comparison'!H33</f>
        <v>1</v>
      </c>
      <c r="I33" s="234" t="e">
        <f>'Door Comparison'!#REF!</f>
        <v>#REF!</v>
      </c>
      <c r="J33" s="234">
        <f>'Door Comparison'!J33</f>
        <v>0</v>
      </c>
      <c r="K33" s="234">
        <f>'Door Comparison'!K33</f>
        <v>1</v>
      </c>
      <c r="L33" s="234">
        <f>'Door Comparison'!L33</f>
        <v>0</v>
      </c>
      <c r="N33" s="96">
        <v>88</v>
      </c>
      <c r="O33" s="239"/>
      <c r="P33" s="224">
        <f t="shared" si="5"/>
        <v>20.52</v>
      </c>
      <c r="Q33" s="221">
        <f t="shared" si="6"/>
        <v>49.91</v>
      </c>
      <c r="R33" s="240"/>
      <c r="S33" s="241"/>
      <c r="T33" s="240">
        <f t="shared" si="7"/>
        <v>27.8</v>
      </c>
      <c r="V33" s="242">
        <f t="shared" si="8"/>
        <v>14.7</v>
      </c>
      <c r="W33" s="224">
        <f t="shared" si="9"/>
        <v>6.88</v>
      </c>
      <c r="X33" s="240">
        <v>0</v>
      </c>
      <c r="Y33" s="243">
        <f t="shared" si="10"/>
        <v>207.81</v>
      </c>
      <c r="Z33" s="223"/>
    </row>
    <row r="34" spans="1:26" ht="13.2" customHeight="1" x14ac:dyDescent="0.25">
      <c r="A34" s="115" t="str">
        <f>'Door Comparison'!A34</f>
        <v>DB.26</v>
      </c>
      <c r="B34" s="234" t="str">
        <f>'Door Comparison'!B34</f>
        <v>B1</v>
      </c>
      <c r="C34" s="234">
        <f>'Door Comparison'!C34</f>
        <v>0</v>
      </c>
      <c r="D34" s="234">
        <f>'Door Comparison'!D34</f>
        <v>1060</v>
      </c>
      <c r="E34" s="234">
        <f>'Door Comparison'!E34</f>
        <v>2300</v>
      </c>
      <c r="F34" s="234"/>
      <c r="G34" s="234">
        <f>'Door Comparison'!G34</f>
        <v>0</v>
      </c>
      <c r="H34" s="234">
        <f>'Door Comparison'!H34</f>
        <v>1</v>
      </c>
      <c r="I34" s="234" t="e">
        <f>'Door Comparison'!#REF!</f>
        <v>#REF!</v>
      </c>
      <c r="J34" s="234">
        <f>'Door Comparison'!J34</f>
        <v>0</v>
      </c>
      <c r="K34" s="234">
        <f>'Door Comparison'!K34</f>
        <v>1</v>
      </c>
      <c r="L34" s="234">
        <f>'Door Comparison'!L34</f>
        <v>0</v>
      </c>
      <c r="N34" s="96">
        <v>44</v>
      </c>
      <c r="O34" s="239"/>
      <c r="P34" s="224">
        <f t="shared" si="5"/>
        <v>17.55</v>
      </c>
      <c r="Q34" s="221">
        <f t="shared" si="6"/>
        <v>42.68</v>
      </c>
      <c r="R34" s="240"/>
      <c r="S34" s="241"/>
      <c r="T34" s="240">
        <f t="shared" si="7"/>
        <v>23.77</v>
      </c>
      <c r="V34" s="242">
        <f t="shared" si="8"/>
        <v>12.57</v>
      </c>
      <c r="W34" s="224">
        <f t="shared" si="9"/>
        <v>5.89</v>
      </c>
      <c r="X34" s="240">
        <v>0</v>
      </c>
      <c r="Y34" s="243">
        <f t="shared" si="10"/>
        <v>146.46</v>
      </c>
      <c r="Z34" s="223"/>
    </row>
    <row r="35" spans="1:26" ht="13.2" customHeight="1" x14ac:dyDescent="0.25">
      <c r="A35" s="115" t="str">
        <f>'Door Comparison'!A35</f>
        <v>DB.27</v>
      </c>
      <c r="B35" s="234" t="str">
        <f>'Door Comparison'!B35</f>
        <v>B2</v>
      </c>
      <c r="C35" s="234">
        <f>'Door Comparison'!C35</f>
        <v>0</v>
      </c>
      <c r="D35" s="234">
        <f>'Door Comparison'!D35</f>
        <v>2020</v>
      </c>
      <c r="E35" s="234">
        <f>'Door Comparison'!E35</f>
        <v>2300</v>
      </c>
      <c r="F35" s="234"/>
      <c r="G35" s="234">
        <f>'Door Comparison'!G35</f>
        <v>0</v>
      </c>
      <c r="H35" s="234">
        <f>'Door Comparison'!H35</f>
        <v>1</v>
      </c>
      <c r="I35" s="234" t="e">
        <f>'Door Comparison'!#REF!</f>
        <v>#REF!</v>
      </c>
      <c r="J35" s="234">
        <f>'Door Comparison'!J35</f>
        <v>0</v>
      </c>
      <c r="K35" s="234">
        <f>'Door Comparison'!K35</f>
        <v>1</v>
      </c>
      <c r="L35" s="234">
        <f>'Door Comparison'!L35</f>
        <v>0</v>
      </c>
      <c r="N35" s="96">
        <v>88</v>
      </c>
      <c r="O35" s="239"/>
      <c r="P35" s="224">
        <f t="shared" si="5"/>
        <v>20.52</v>
      </c>
      <c r="Q35" s="221">
        <f t="shared" si="6"/>
        <v>49.91</v>
      </c>
      <c r="R35" s="240"/>
      <c r="S35" s="241"/>
      <c r="T35" s="240">
        <f t="shared" si="7"/>
        <v>27.8</v>
      </c>
      <c r="V35" s="242">
        <f t="shared" si="8"/>
        <v>14.7</v>
      </c>
      <c r="W35" s="224">
        <f t="shared" si="9"/>
        <v>6.88</v>
      </c>
      <c r="X35" s="240">
        <v>0</v>
      </c>
      <c r="Y35" s="243">
        <f t="shared" si="10"/>
        <v>207.81</v>
      </c>
      <c r="Z35" s="223"/>
    </row>
    <row r="36" spans="1:26" ht="13.2" customHeight="1" x14ac:dyDescent="0.25">
      <c r="A36" s="115" t="str">
        <f>'Door Comparison'!A36</f>
        <v>DB.28</v>
      </c>
      <c r="B36" s="234" t="str">
        <f>'Door Comparison'!B36</f>
        <v>B1</v>
      </c>
      <c r="C36" s="234">
        <f>'Door Comparison'!C36</f>
        <v>0</v>
      </c>
      <c r="D36" s="234">
        <f>'Door Comparison'!D36</f>
        <v>1010</v>
      </c>
      <c r="E36" s="234">
        <f>'Door Comparison'!E36</f>
        <v>2300</v>
      </c>
      <c r="F36" s="234"/>
      <c r="G36" s="234">
        <f>'Door Comparison'!G36</f>
        <v>0</v>
      </c>
      <c r="H36" s="234">
        <f>'Door Comparison'!H36</f>
        <v>1</v>
      </c>
      <c r="I36" s="234" t="e">
        <f>'Door Comparison'!#REF!</f>
        <v>#REF!</v>
      </c>
      <c r="J36" s="234">
        <f>'Door Comparison'!J36</f>
        <v>0</v>
      </c>
      <c r="K36" s="234">
        <f>'Door Comparison'!K36</f>
        <v>1</v>
      </c>
      <c r="L36" s="234">
        <f>'Door Comparison'!L36</f>
        <v>0</v>
      </c>
      <c r="N36" s="96">
        <v>44</v>
      </c>
      <c r="O36" s="239"/>
      <c r="P36" s="224">
        <f t="shared" si="5"/>
        <v>17.39</v>
      </c>
      <c r="Q36" s="221">
        <f t="shared" si="6"/>
        <v>42.3</v>
      </c>
      <c r="R36" s="240"/>
      <c r="S36" s="241"/>
      <c r="T36" s="240">
        <f t="shared" si="7"/>
        <v>23.56</v>
      </c>
      <c r="V36" s="242">
        <f t="shared" si="8"/>
        <v>12.45</v>
      </c>
      <c r="W36" s="224">
        <f t="shared" si="9"/>
        <v>5.83</v>
      </c>
      <c r="X36" s="240">
        <v>0</v>
      </c>
      <c r="Y36" s="243">
        <f t="shared" si="10"/>
        <v>145.53</v>
      </c>
      <c r="Z36" s="223"/>
    </row>
    <row r="37" spans="1:26" ht="13.2" customHeight="1" x14ac:dyDescent="0.25">
      <c r="A37" s="115" t="str">
        <f>'Door Comparison'!A37</f>
        <v>DB.29</v>
      </c>
      <c r="B37" s="234" t="str">
        <f>'Door Comparison'!B37</f>
        <v>A3</v>
      </c>
      <c r="C37" s="234">
        <f>'Door Comparison'!C37</f>
        <v>0</v>
      </c>
      <c r="D37" s="234">
        <f>'Door Comparison'!D37</f>
        <v>1010</v>
      </c>
      <c r="E37" s="234">
        <f>'Door Comparison'!E37</f>
        <v>2300</v>
      </c>
      <c r="F37" s="234"/>
      <c r="G37" s="234">
        <f>'Door Comparison'!G37</f>
        <v>0</v>
      </c>
      <c r="H37" s="234">
        <f>'Door Comparison'!H37</f>
        <v>1</v>
      </c>
      <c r="I37" s="234" t="e">
        <f>'Door Comparison'!#REF!</f>
        <v>#REF!</v>
      </c>
      <c r="J37" s="234">
        <f>'Door Comparison'!J37</f>
        <v>0</v>
      </c>
      <c r="K37" s="234">
        <f>'Door Comparison'!K37</f>
        <v>1</v>
      </c>
      <c r="L37" s="234">
        <f>'Door Comparison'!L37</f>
        <v>0</v>
      </c>
      <c r="N37" s="96">
        <v>44</v>
      </c>
      <c r="O37" s="239"/>
      <c r="P37" s="224">
        <f t="shared" si="5"/>
        <v>17.39</v>
      </c>
      <c r="Q37" s="221">
        <f t="shared" si="6"/>
        <v>42.3</v>
      </c>
      <c r="R37" s="240"/>
      <c r="S37" s="241"/>
      <c r="T37" s="240">
        <f t="shared" si="7"/>
        <v>23.56</v>
      </c>
      <c r="V37" s="242">
        <f t="shared" si="8"/>
        <v>12.45</v>
      </c>
      <c r="W37" s="224">
        <f t="shared" si="9"/>
        <v>5.83</v>
      </c>
      <c r="X37" s="240">
        <v>0</v>
      </c>
      <c r="Y37" s="243">
        <f t="shared" si="10"/>
        <v>145.53</v>
      </c>
      <c r="Z37" s="223"/>
    </row>
    <row r="38" spans="1:26" ht="13.2" customHeight="1" x14ac:dyDescent="0.25">
      <c r="A38" s="115" t="str">
        <f>'Door Comparison'!A38</f>
        <v>DB.30</v>
      </c>
      <c r="B38" s="234" t="str">
        <f>'Door Comparison'!B38</f>
        <v>A2</v>
      </c>
      <c r="C38" s="234">
        <f>'Door Comparison'!C38</f>
        <v>0</v>
      </c>
      <c r="D38" s="234">
        <f>'Door Comparison'!D38</f>
        <v>2020</v>
      </c>
      <c r="E38" s="234">
        <f>'Door Comparison'!E38</f>
        <v>2300</v>
      </c>
      <c r="F38" s="234"/>
      <c r="G38" s="234">
        <f>'Door Comparison'!G38</f>
        <v>0</v>
      </c>
      <c r="H38" s="234">
        <f>'Door Comparison'!H38</f>
        <v>1</v>
      </c>
      <c r="I38" s="234" t="e">
        <f>'Door Comparison'!#REF!</f>
        <v>#REF!</v>
      </c>
      <c r="J38" s="234">
        <f>'Door Comparison'!J38</f>
        <v>0</v>
      </c>
      <c r="K38" s="234">
        <f>'Door Comparison'!K38</f>
        <v>1</v>
      </c>
      <c r="L38" s="234">
        <f>'Door Comparison'!L38</f>
        <v>0</v>
      </c>
      <c r="N38" s="96">
        <v>88</v>
      </c>
      <c r="O38" s="239"/>
      <c r="P38" s="224">
        <f t="shared" si="5"/>
        <v>20.52</v>
      </c>
      <c r="Q38" s="221">
        <f t="shared" si="6"/>
        <v>49.91</v>
      </c>
      <c r="R38" s="240"/>
      <c r="S38" s="241"/>
      <c r="T38" s="240">
        <f t="shared" si="7"/>
        <v>27.8</v>
      </c>
      <c r="V38" s="242">
        <f t="shared" si="8"/>
        <v>14.7</v>
      </c>
      <c r="W38" s="224">
        <f t="shared" si="9"/>
        <v>6.88</v>
      </c>
      <c r="X38" s="240">
        <v>0</v>
      </c>
      <c r="Y38" s="243">
        <f t="shared" si="10"/>
        <v>207.81</v>
      </c>
      <c r="Z38" s="223"/>
    </row>
    <row r="39" spans="1:26" ht="13.2" customHeight="1" x14ac:dyDescent="0.25">
      <c r="A39" s="115" t="str">
        <f>'Door Comparison'!A39</f>
        <v>DB.31</v>
      </c>
      <c r="B39" s="234" t="str">
        <f>'Door Comparison'!B39</f>
        <v>A5</v>
      </c>
      <c r="C39" s="234">
        <f>'Door Comparison'!C39</f>
        <v>0</v>
      </c>
      <c r="D39" s="234">
        <f>'Door Comparison'!D39</f>
        <v>1060</v>
      </c>
      <c r="E39" s="234">
        <f>'Door Comparison'!E39</f>
        <v>2300</v>
      </c>
      <c r="F39" s="234"/>
      <c r="G39" s="234">
        <f>'Door Comparison'!G39</f>
        <v>0</v>
      </c>
      <c r="H39" s="234">
        <f>'Door Comparison'!H39</f>
        <v>1</v>
      </c>
      <c r="I39" s="234" t="e">
        <f>'Door Comparison'!#REF!</f>
        <v>#REF!</v>
      </c>
      <c r="J39" s="234">
        <f>'Door Comparison'!J39</f>
        <v>0</v>
      </c>
      <c r="K39" s="234">
        <f>'Door Comparison'!K39</f>
        <v>1</v>
      </c>
      <c r="L39" s="234">
        <f>'Door Comparison'!L39</f>
        <v>0</v>
      </c>
      <c r="N39" s="96">
        <v>44</v>
      </c>
      <c r="O39" s="239"/>
      <c r="P39" s="224">
        <f t="shared" si="5"/>
        <v>17.55</v>
      </c>
      <c r="Q39" s="221">
        <f t="shared" si="6"/>
        <v>42.68</v>
      </c>
      <c r="R39" s="240"/>
      <c r="S39" s="241"/>
      <c r="T39" s="240">
        <f t="shared" si="7"/>
        <v>23.77</v>
      </c>
      <c r="V39" s="242">
        <f t="shared" si="8"/>
        <v>12.57</v>
      </c>
      <c r="W39" s="224">
        <f t="shared" si="9"/>
        <v>5.89</v>
      </c>
      <c r="X39" s="240">
        <v>0</v>
      </c>
      <c r="Y39" s="243">
        <f t="shared" si="10"/>
        <v>146.46</v>
      </c>
      <c r="Z39" s="223"/>
    </row>
    <row r="40" spans="1:26" ht="13.2" customHeight="1" x14ac:dyDescent="0.25">
      <c r="A40" s="115" t="str">
        <f>'Door Comparison'!A40</f>
        <v>DB.32</v>
      </c>
      <c r="B40" s="234" t="str">
        <f>'Door Comparison'!B40</f>
        <v>A1</v>
      </c>
      <c r="C40" s="234">
        <f>'Door Comparison'!C40</f>
        <v>0</v>
      </c>
      <c r="D40" s="234">
        <f>'Door Comparison'!D40</f>
        <v>1010</v>
      </c>
      <c r="E40" s="234">
        <f>'Door Comparison'!E40</f>
        <v>2300</v>
      </c>
      <c r="F40" s="234"/>
      <c r="G40" s="234">
        <f>'Door Comparison'!G40</f>
        <v>0</v>
      </c>
      <c r="H40" s="234">
        <f>'Door Comparison'!H40</f>
        <v>1</v>
      </c>
      <c r="I40" s="234" t="e">
        <f>'Door Comparison'!#REF!</f>
        <v>#REF!</v>
      </c>
      <c r="J40" s="234">
        <f>'Door Comparison'!J40</f>
        <v>0</v>
      </c>
      <c r="K40" s="234">
        <f>'Door Comparison'!K40</f>
        <v>0</v>
      </c>
      <c r="L40" s="234">
        <f>'Door Comparison'!L40</f>
        <v>0</v>
      </c>
      <c r="N40" s="96">
        <v>44</v>
      </c>
      <c r="O40" s="239"/>
      <c r="P40" s="224">
        <f t="shared" si="5"/>
        <v>17.39</v>
      </c>
      <c r="Q40" s="221">
        <f t="shared" si="6"/>
        <v>42.3</v>
      </c>
      <c r="R40" s="240"/>
      <c r="S40" s="241"/>
      <c r="T40" s="240">
        <f t="shared" si="7"/>
        <v>23.56</v>
      </c>
      <c r="V40" s="242">
        <f t="shared" si="8"/>
        <v>0</v>
      </c>
      <c r="W40" s="224">
        <f t="shared" si="9"/>
        <v>0</v>
      </c>
      <c r="X40" s="240">
        <v>0</v>
      </c>
      <c r="Y40" s="243">
        <f t="shared" si="10"/>
        <v>127.25</v>
      </c>
      <c r="Z40" s="223"/>
    </row>
    <row r="41" spans="1:26" ht="13.2" customHeight="1" x14ac:dyDescent="0.25">
      <c r="A41" s="115" t="str">
        <f>'Door Comparison'!A41</f>
        <v>DB.33</v>
      </c>
      <c r="B41" s="234" t="str">
        <f>'Door Comparison'!B41</f>
        <v>A1</v>
      </c>
      <c r="C41" s="234">
        <f>'Door Comparison'!C41</f>
        <v>0</v>
      </c>
      <c r="D41" s="234">
        <f>'Door Comparison'!D41</f>
        <v>910</v>
      </c>
      <c r="E41" s="234">
        <f>'Door Comparison'!E41</f>
        <v>2300</v>
      </c>
      <c r="F41" s="234"/>
      <c r="G41" s="234">
        <f>'Door Comparison'!G41</f>
        <v>0</v>
      </c>
      <c r="H41" s="234">
        <f>'Door Comparison'!H41</f>
        <v>1</v>
      </c>
      <c r="I41" s="234" t="e">
        <f>'Door Comparison'!#REF!</f>
        <v>#REF!</v>
      </c>
      <c r="J41" s="234">
        <f>'Door Comparison'!J41</f>
        <v>0</v>
      </c>
      <c r="K41" s="234">
        <f>'Door Comparison'!K41</f>
        <v>1</v>
      </c>
      <c r="L41" s="234">
        <f>'Door Comparison'!L41</f>
        <v>0</v>
      </c>
      <c r="N41" s="96">
        <v>44</v>
      </c>
      <c r="O41" s="239"/>
      <c r="P41" s="224">
        <f t="shared" si="5"/>
        <v>17.079999999999998</v>
      </c>
      <c r="Q41" s="221">
        <f t="shared" si="6"/>
        <v>41.55</v>
      </c>
      <c r="R41" s="240"/>
      <c r="S41" s="241"/>
      <c r="T41" s="240">
        <f t="shared" si="7"/>
        <v>23.14</v>
      </c>
      <c r="V41" s="242">
        <f t="shared" si="8"/>
        <v>12.23</v>
      </c>
      <c r="W41" s="224">
        <f t="shared" si="9"/>
        <v>5.73</v>
      </c>
      <c r="X41" s="240">
        <v>0</v>
      </c>
      <c r="Y41" s="243">
        <f t="shared" si="10"/>
        <v>143.72999999999999</v>
      </c>
      <c r="Z41" s="223"/>
    </row>
    <row r="42" spans="1:26" ht="13.2" customHeight="1" x14ac:dyDescent="0.25">
      <c r="A42" s="115" t="str">
        <f>'Door Comparison'!A42</f>
        <v>DB.34</v>
      </c>
      <c r="B42" s="234" t="str">
        <f>'Door Comparison'!B42</f>
        <v>A1</v>
      </c>
      <c r="C42" s="234">
        <f>'Door Comparison'!C42</f>
        <v>0</v>
      </c>
      <c r="D42" s="234">
        <f>'Door Comparison'!D42</f>
        <v>1010</v>
      </c>
      <c r="E42" s="234">
        <f>'Door Comparison'!E42</f>
        <v>2300</v>
      </c>
      <c r="F42" s="234"/>
      <c r="G42" s="234">
        <f>'Door Comparison'!G42</f>
        <v>0</v>
      </c>
      <c r="H42" s="234">
        <f>'Door Comparison'!H42</f>
        <v>1</v>
      </c>
      <c r="I42" s="234" t="e">
        <f>'Door Comparison'!#REF!</f>
        <v>#REF!</v>
      </c>
      <c r="J42" s="234">
        <f>'Door Comparison'!J42</f>
        <v>0</v>
      </c>
      <c r="K42" s="234">
        <f>'Door Comparison'!K42</f>
        <v>1</v>
      </c>
      <c r="L42" s="234">
        <f>'Door Comparison'!L42</f>
        <v>0</v>
      </c>
      <c r="N42" s="96">
        <v>44</v>
      </c>
      <c r="O42" s="239"/>
      <c r="P42" s="224">
        <f t="shared" si="5"/>
        <v>17.39</v>
      </c>
      <c r="Q42" s="221">
        <f t="shared" si="6"/>
        <v>42.3</v>
      </c>
      <c r="R42" s="240"/>
      <c r="S42" s="241"/>
      <c r="T42" s="240">
        <f t="shared" si="7"/>
        <v>23.56</v>
      </c>
      <c r="V42" s="242">
        <f t="shared" si="8"/>
        <v>12.45</v>
      </c>
      <c r="W42" s="224">
        <f t="shared" si="9"/>
        <v>5.83</v>
      </c>
      <c r="X42" s="240">
        <v>0</v>
      </c>
      <c r="Y42" s="243">
        <f t="shared" si="10"/>
        <v>145.53</v>
      </c>
      <c r="Z42" s="223"/>
    </row>
    <row r="43" spans="1:26" ht="13.2" customHeight="1" x14ac:dyDescent="0.25">
      <c r="A43" s="115" t="str">
        <f>'Door Comparison'!A43</f>
        <v>DB.35</v>
      </c>
      <c r="B43" s="234" t="str">
        <f>'Door Comparison'!B43</f>
        <v>A1</v>
      </c>
      <c r="C43" s="234">
        <f>'Door Comparison'!C43</f>
        <v>0</v>
      </c>
      <c r="D43" s="234">
        <f>'Door Comparison'!D43</f>
        <v>910</v>
      </c>
      <c r="E43" s="234">
        <f>'Door Comparison'!E43</f>
        <v>2300</v>
      </c>
      <c r="F43" s="234"/>
      <c r="G43" s="234">
        <f>'Door Comparison'!G43</f>
        <v>0</v>
      </c>
      <c r="H43" s="234">
        <f>'Door Comparison'!H43</f>
        <v>1</v>
      </c>
      <c r="I43" s="234" t="e">
        <f>'Door Comparison'!#REF!</f>
        <v>#REF!</v>
      </c>
      <c r="J43" s="234">
        <f>'Door Comparison'!J43</f>
        <v>0</v>
      </c>
      <c r="K43" s="234">
        <f>'Door Comparison'!K43</f>
        <v>1</v>
      </c>
      <c r="L43" s="234">
        <f>'Door Comparison'!L43</f>
        <v>0</v>
      </c>
      <c r="N43" s="96">
        <v>44</v>
      </c>
      <c r="O43" s="239"/>
      <c r="P43" s="224">
        <f t="shared" si="5"/>
        <v>17.079999999999998</v>
      </c>
      <c r="Q43" s="221">
        <f t="shared" si="6"/>
        <v>41.55</v>
      </c>
      <c r="R43" s="240"/>
      <c r="S43" s="241"/>
      <c r="T43" s="240">
        <f t="shared" si="7"/>
        <v>23.14</v>
      </c>
      <c r="V43" s="242">
        <f t="shared" si="8"/>
        <v>12.23</v>
      </c>
      <c r="W43" s="224">
        <f t="shared" si="9"/>
        <v>5.73</v>
      </c>
      <c r="X43" s="240">
        <v>0</v>
      </c>
      <c r="Y43" s="243">
        <f t="shared" si="10"/>
        <v>143.72999999999999</v>
      </c>
      <c r="Z43" s="223"/>
    </row>
    <row r="44" spans="1:26" ht="13.2" customHeight="1" x14ac:dyDescent="0.25">
      <c r="A44" s="115" t="str">
        <f>'Door Comparison'!A44</f>
        <v>DB.36</v>
      </c>
      <c r="B44" s="234" t="str">
        <f>'Door Comparison'!B44</f>
        <v>A1</v>
      </c>
      <c r="C44" s="234">
        <f>'Door Comparison'!C44</f>
        <v>0</v>
      </c>
      <c r="D44" s="234">
        <f>'Door Comparison'!D44</f>
        <v>910</v>
      </c>
      <c r="E44" s="234">
        <f>'Door Comparison'!E44</f>
        <v>2300</v>
      </c>
      <c r="F44" s="234"/>
      <c r="G44" s="234">
        <f>'Door Comparison'!G44</f>
        <v>0</v>
      </c>
      <c r="H44" s="234">
        <f>'Door Comparison'!H44</f>
        <v>1</v>
      </c>
      <c r="I44" s="234" t="e">
        <f>'Door Comparison'!#REF!</f>
        <v>#REF!</v>
      </c>
      <c r="J44" s="234">
        <f>'Door Comparison'!J44</f>
        <v>0</v>
      </c>
      <c r="K44" s="234">
        <f>'Door Comparison'!K44</f>
        <v>0</v>
      </c>
      <c r="L44" s="234">
        <f>'Door Comparison'!L44</f>
        <v>0</v>
      </c>
      <c r="N44" s="96">
        <v>44</v>
      </c>
      <c r="O44" s="239"/>
      <c r="P44" s="224">
        <f t="shared" si="5"/>
        <v>17.079999999999998</v>
      </c>
      <c r="Q44" s="221">
        <f t="shared" si="6"/>
        <v>41.55</v>
      </c>
      <c r="R44" s="240"/>
      <c r="S44" s="241"/>
      <c r="T44" s="240">
        <f t="shared" si="7"/>
        <v>23.14</v>
      </c>
      <c r="V44" s="242">
        <f t="shared" si="8"/>
        <v>0</v>
      </c>
      <c r="W44" s="224">
        <f t="shared" si="9"/>
        <v>0</v>
      </c>
      <c r="X44" s="240">
        <v>0</v>
      </c>
      <c r="Y44" s="243">
        <f t="shared" si="10"/>
        <v>125.77</v>
      </c>
      <c r="Z44" s="223"/>
    </row>
    <row r="45" spans="1:26" ht="13.2" customHeight="1" x14ac:dyDescent="0.25">
      <c r="A45" s="115" t="str">
        <f>'Door Comparison'!A45</f>
        <v>DB.37</v>
      </c>
      <c r="B45" s="234" t="str">
        <f>'Door Comparison'!B45</f>
        <v>A3</v>
      </c>
      <c r="C45" s="234">
        <f>'Door Comparison'!C45</f>
        <v>0</v>
      </c>
      <c r="D45" s="234">
        <f>'Door Comparison'!D45</f>
        <v>820</v>
      </c>
      <c r="E45" s="234">
        <f>'Door Comparison'!E45</f>
        <v>2300</v>
      </c>
      <c r="F45" s="234"/>
      <c r="G45" s="234">
        <f>'Door Comparison'!G45</f>
        <v>0</v>
      </c>
      <c r="H45" s="234">
        <f>'Door Comparison'!H45</f>
        <v>1</v>
      </c>
      <c r="I45" s="234" t="e">
        <f>'Door Comparison'!#REF!</f>
        <v>#REF!</v>
      </c>
      <c r="J45" s="234">
        <f>'Door Comparison'!J45</f>
        <v>0</v>
      </c>
      <c r="K45" s="234">
        <f>'Door Comparison'!K45</f>
        <v>0</v>
      </c>
      <c r="L45" s="234">
        <f>'Door Comparison'!L45</f>
        <v>0</v>
      </c>
      <c r="N45" s="96">
        <v>44</v>
      </c>
      <c r="O45" s="239"/>
      <c r="P45" s="224">
        <f t="shared" si="5"/>
        <v>16.8</v>
      </c>
      <c r="Q45" s="221">
        <f t="shared" si="6"/>
        <v>40.869999999999997</v>
      </c>
      <c r="R45" s="240"/>
      <c r="S45" s="241"/>
      <c r="T45" s="240">
        <f t="shared" si="7"/>
        <v>22.76</v>
      </c>
      <c r="V45" s="242">
        <f t="shared" si="8"/>
        <v>0</v>
      </c>
      <c r="W45" s="224">
        <f t="shared" si="9"/>
        <v>0</v>
      </c>
      <c r="X45" s="240">
        <v>0</v>
      </c>
      <c r="Y45" s="243">
        <f t="shared" si="10"/>
        <v>124.43</v>
      </c>
      <c r="Z45" s="223"/>
    </row>
    <row r="46" spans="1:26" ht="13.2" customHeight="1" x14ac:dyDescent="0.25">
      <c r="A46" s="115" t="str">
        <f>'Door Comparison'!A46</f>
        <v>DB.38</v>
      </c>
      <c r="B46" s="234" t="str">
        <f>'Door Comparison'!B46</f>
        <v>A3</v>
      </c>
      <c r="C46" s="234">
        <f>'Door Comparison'!C46</f>
        <v>0</v>
      </c>
      <c r="D46" s="234">
        <f>'Door Comparison'!D46</f>
        <v>820</v>
      </c>
      <c r="E46" s="234">
        <f>'Door Comparison'!E46</f>
        <v>2300</v>
      </c>
      <c r="F46" s="234"/>
      <c r="G46" s="234">
        <f>'Door Comparison'!G46</f>
        <v>0</v>
      </c>
      <c r="H46" s="234">
        <f>'Door Comparison'!H46</f>
        <v>1</v>
      </c>
      <c r="I46" s="234" t="e">
        <f>'Door Comparison'!#REF!</f>
        <v>#REF!</v>
      </c>
      <c r="J46" s="234">
        <f>'Door Comparison'!J46</f>
        <v>0</v>
      </c>
      <c r="K46" s="234">
        <f>'Door Comparison'!K46</f>
        <v>0</v>
      </c>
      <c r="L46" s="234">
        <f>'Door Comparison'!L46</f>
        <v>0</v>
      </c>
      <c r="N46" s="96">
        <v>44</v>
      </c>
      <c r="O46" s="239"/>
      <c r="P46" s="224">
        <f t="shared" si="5"/>
        <v>16.8</v>
      </c>
      <c r="Q46" s="221">
        <f t="shared" si="6"/>
        <v>40.869999999999997</v>
      </c>
      <c r="R46" s="240"/>
      <c r="S46" s="241"/>
      <c r="T46" s="240">
        <f t="shared" si="7"/>
        <v>22.76</v>
      </c>
      <c r="V46" s="242">
        <f t="shared" si="8"/>
        <v>0</v>
      </c>
      <c r="W46" s="224">
        <f t="shared" si="9"/>
        <v>0</v>
      </c>
      <c r="X46" s="240">
        <v>0</v>
      </c>
      <c r="Y46" s="243">
        <f t="shared" si="10"/>
        <v>124.43</v>
      </c>
      <c r="Z46" s="223"/>
    </row>
    <row r="47" spans="1:26" ht="13.2" customHeight="1" x14ac:dyDescent="0.25">
      <c r="A47" s="115" t="str">
        <f>'Door Comparison'!A47</f>
        <v>DB.39</v>
      </c>
      <c r="B47" s="234" t="str">
        <f>'Door Comparison'!B47</f>
        <v>F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N47" s="96"/>
      <c r="O47" s="239"/>
      <c r="P47" s="224"/>
      <c r="R47" s="240"/>
      <c r="S47" s="241"/>
      <c r="T47" s="240"/>
      <c r="V47" s="242"/>
      <c r="W47" s="224"/>
      <c r="X47" s="240"/>
      <c r="Y47" s="243"/>
      <c r="Z47" s="247" t="s">
        <v>751</v>
      </c>
    </row>
    <row r="48" spans="1:26" ht="13.2" customHeight="1" x14ac:dyDescent="0.25">
      <c r="A48" s="115" t="str">
        <f>'Door Comparison'!A48</f>
        <v>DB.40</v>
      </c>
      <c r="B48" s="234" t="str">
        <f>'Door Comparison'!B48</f>
        <v>F</v>
      </c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N48" s="96"/>
      <c r="O48" s="239"/>
      <c r="P48" s="224"/>
      <c r="R48" s="240"/>
      <c r="S48" s="241"/>
      <c r="T48" s="240"/>
      <c r="V48" s="242"/>
      <c r="W48" s="224"/>
      <c r="X48" s="240"/>
      <c r="Y48" s="243"/>
      <c r="Z48" s="247" t="s">
        <v>751</v>
      </c>
    </row>
    <row r="49" spans="1:27" ht="13.2" customHeight="1" x14ac:dyDescent="0.25">
      <c r="A49" s="115" t="str">
        <f>'Door Comparison'!A49</f>
        <v>DB.41</v>
      </c>
      <c r="B49" s="234" t="str">
        <f>'Door Comparison'!B49</f>
        <v>F</v>
      </c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N49" s="96"/>
      <c r="O49" s="239"/>
      <c r="P49" s="224"/>
      <c r="R49" s="240"/>
      <c r="S49" s="241"/>
      <c r="T49" s="240"/>
      <c r="V49" s="242"/>
      <c r="W49" s="224"/>
      <c r="X49" s="240"/>
      <c r="Y49" s="243"/>
      <c r="Z49" s="247" t="s">
        <v>751</v>
      </c>
    </row>
    <row r="50" spans="1:27" ht="13.2" customHeight="1" x14ac:dyDescent="0.25">
      <c r="A50" s="115" t="str">
        <f>'Door Comparison'!A50</f>
        <v>DB.42</v>
      </c>
      <c r="B50" s="234" t="str">
        <f>'Door Comparison'!B50</f>
        <v>F</v>
      </c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N50" s="96"/>
      <c r="O50" s="239"/>
      <c r="P50" s="224"/>
      <c r="R50" s="240"/>
      <c r="S50" s="241"/>
      <c r="T50" s="240"/>
      <c r="V50" s="242"/>
      <c r="W50" s="224"/>
      <c r="X50" s="240"/>
      <c r="Y50" s="243"/>
      <c r="Z50" s="247" t="s">
        <v>751</v>
      </c>
    </row>
    <row r="51" spans="1:27" ht="13.2" customHeight="1" x14ac:dyDescent="0.25">
      <c r="A51" s="115" t="str">
        <f>'Door Comparison'!A51</f>
        <v>DB.43</v>
      </c>
      <c r="B51" s="234" t="str">
        <f>'Door Comparison'!B51</f>
        <v>F</v>
      </c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N51" s="96"/>
      <c r="O51" s="239"/>
      <c r="P51" s="224"/>
      <c r="R51" s="240"/>
      <c r="S51" s="241"/>
      <c r="T51" s="240"/>
      <c r="V51" s="242"/>
      <c r="W51" s="224"/>
      <c r="X51" s="240"/>
      <c r="Y51" s="243"/>
      <c r="Z51" s="247" t="s">
        <v>751</v>
      </c>
    </row>
    <row r="52" spans="1:27" ht="13.2" customHeight="1" x14ac:dyDescent="0.25">
      <c r="A52" s="115" t="str">
        <f>'Door Comparison'!A52</f>
        <v>DB.44</v>
      </c>
      <c r="B52" s="234" t="str">
        <f>'Door Comparison'!B52</f>
        <v>F</v>
      </c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N52" s="96"/>
      <c r="O52" s="239"/>
      <c r="P52" s="224"/>
      <c r="R52" s="240"/>
      <c r="S52" s="241"/>
      <c r="T52" s="240"/>
      <c r="V52" s="242"/>
      <c r="W52" s="224"/>
      <c r="X52" s="240"/>
      <c r="Y52" s="243"/>
      <c r="Z52" s="247" t="s">
        <v>751</v>
      </c>
    </row>
    <row r="53" spans="1:27" ht="13.2" customHeight="1" x14ac:dyDescent="0.25">
      <c r="A53" s="115" t="str">
        <f>'Door Comparison'!A53</f>
        <v>DB.45</v>
      </c>
      <c r="B53" s="234" t="str">
        <f>'Door Comparison'!B53</f>
        <v>F</v>
      </c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N53" s="96"/>
      <c r="O53" s="239"/>
      <c r="P53" s="224"/>
      <c r="R53" s="240"/>
      <c r="S53" s="241"/>
      <c r="T53" s="240"/>
      <c r="V53" s="242"/>
      <c r="W53" s="224"/>
      <c r="X53" s="240"/>
      <c r="Y53" s="243"/>
      <c r="Z53" s="247" t="s">
        <v>751</v>
      </c>
    </row>
    <row r="54" spans="1:27" ht="13.2" customHeight="1" x14ac:dyDescent="0.25">
      <c r="A54" s="115" t="str">
        <f>'Door Comparison'!A54</f>
        <v>DB.46</v>
      </c>
      <c r="B54" s="234" t="str">
        <f>'Door Comparison'!B54</f>
        <v>F</v>
      </c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N54" s="96"/>
      <c r="O54" s="239"/>
      <c r="P54" s="224"/>
      <c r="R54" s="240"/>
      <c r="S54" s="241"/>
      <c r="T54" s="240"/>
      <c r="V54" s="242"/>
      <c r="W54" s="224"/>
      <c r="X54" s="240"/>
      <c r="Y54" s="243"/>
      <c r="Z54" s="247" t="s">
        <v>751</v>
      </c>
    </row>
    <row r="55" spans="1:27" ht="13.2" customHeight="1" x14ac:dyDescent="0.25">
      <c r="A55" s="115" t="str">
        <f>'Door Comparison'!A55</f>
        <v>DB.47</v>
      </c>
      <c r="B55" s="234" t="str">
        <f>'Door Comparison'!B55</f>
        <v>F</v>
      </c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N55" s="96"/>
      <c r="O55" s="239"/>
      <c r="P55" s="224"/>
      <c r="R55" s="240"/>
      <c r="S55" s="241"/>
      <c r="T55" s="240"/>
      <c r="V55" s="242"/>
      <c r="W55" s="224"/>
      <c r="X55" s="240"/>
      <c r="Y55" s="243"/>
      <c r="Z55" s="247" t="s">
        <v>751</v>
      </c>
    </row>
    <row r="56" spans="1:27" ht="13.2" customHeight="1" x14ac:dyDescent="0.25">
      <c r="A56" s="115" t="str">
        <f>'Door Comparison'!A56</f>
        <v>DB.48</v>
      </c>
      <c r="B56" s="234" t="str">
        <f>'Door Comparison'!B56</f>
        <v>F</v>
      </c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N56" s="96"/>
      <c r="O56" s="239"/>
      <c r="P56" s="224"/>
      <c r="R56" s="240"/>
      <c r="S56" s="241"/>
      <c r="T56" s="240"/>
      <c r="V56" s="242"/>
      <c r="W56" s="224"/>
      <c r="X56" s="240"/>
      <c r="Y56" s="243"/>
      <c r="Z56" s="247" t="s">
        <v>751</v>
      </c>
    </row>
    <row r="57" spans="1:27" ht="13.2" customHeight="1" x14ac:dyDescent="0.25">
      <c r="A57" s="115" t="str">
        <f>'Door Comparison'!A57</f>
        <v>DB.49</v>
      </c>
      <c r="B57" s="234" t="str">
        <f>'Door Comparison'!B57</f>
        <v>F</v>
      </c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N57" s="96"/>
      <c r="O57" s="239"/>
      <c r="P57" s="224"/>
      <c r="R57" s="240"/>
      <c r="S57" s="241"/>
      <c r="T57" s="240"/>
      <c r="V57" s="242"/>
      <c r="W57" s="224"/>
      <c r="X57" s="240"/>
      <c r="Y57" s="243"/>
      <c r="Z57" s="247" t="s">
        <v>751</v>
      </c>
    </row>
    <row r="58" spans="1:27" ht="13.2" customHeight="1" x14ac:dyDescent="0.25">
      <c r="A58" s="115" t="str">
        <f>'Door Comparison'!A58</f>
        <v>DB.50</v>
      </c>
      <c r="B58" s="234" t="str">
        <f>'Door Comparison'!B58</f>
        <v>A1</v>
      </c>
      <c r="C58" s="234">
        <f>'Door Comparison'!C58</f>
        <v>0</v>
      </c>
      <c r="D58" s="234">
        <f>'Door Comparison'!D58</f>
        <v>910</v>
      </c>
      <c r="E58" s="234">
        <f>'Door Comparison'!E58</f>
        <v>2300</v>
      </c>
      <c r="F58" s="234"/>
      <c r="G58" s="234">
        <f>'Door Comparison'!G58</f>
        <v>0</v>
      </c>
      <c r="H58" s="234">
        <f>'Door Comparison'!H58</f>
        <v>1</v>
      </c>
      <c r="I58" s="234" t="e">
        <f>'Door Comparison'!#REF!</f>
        <v>#REF!</v>
      </c>
      <c r="J58" s="234">
        <f>'Door Comparison'!J58</f>
        <v>0</v>
      </c>
      <c r="K58" s="234">
        <f>'Door Comparison'!K58</f>
        <v>0</v>
      </c>
      <c r="L58" s="234">
        <f>'Door Comparison'!L58</f>
        <v>0</v>
      </c>
      <c r="N58" s="96">
        <v>44</v>
      </c>
      <c r="O58" s="239"/>
      <c r="P58" s="224">
        <f t="shared" si="5"/>
        <v>17.079999999999998</v>
      </c>
      <c r="Q58" s="221">
        <f t="shared" si="6"/>
        <v>41.55</v>
      </c>
      <c r="R58" s="240"/>
      <c r="S58" s="241"/>
      <c r="T58" s="240">
        <f t="shared" si="7"/>
        <v>23.14</v>
      </c>
      <c r="V58" s="242">
        <f t="shared" si="8"/>
        <v>0</v>
      </c>
      <c r="W58" s="224">
        <f t="shared" si="9"/>
        <v>0</v>
      </c>
      <c r="X58" s="240">
        <v>0</v>
      </c>
      <c r="Y58" s="243">
        <f t="shared" si="10"/>
        <v>125.77</v>
      </c>
      <c r="Z58" s="223"/>
    </row>
    <row r="59" spans="1:27" ht="13.2" customHeight="1" x14ac:dyDescent="0.25">
      <c r="A59" s="115" t="str">
        <f>'Door Comparison'!A59</f>
        <v>DB.51</v>
      </c>
      <c r="B59" s="234" t="str">
        <f>'Door Comparison'!B59</f>
        <v>A4</v>
      </c>
      <c r="C59" s="234">
        <f>'Door Comparison'!C59</f>
        <v>0</v>
      </c>
      <c r="D59" s="234">
        <f>'Door Comparison'!D59</f>
        <v>950</v>
      </c>
      <c r="E59" s="234">
        <f>'Door Comparison'!E59</f>
        <v>2300</v>
      </c>
      <c r="F59" s="234"/>
      <c r="G59" s="234">
        <f>'Door Comparison'!G59</f>
        <v>0</v>
      </c>
      <c r="H59" s="234">
        <f>'Door Comparison'!H59</f>
        <v>1</v>
      </c>
      <c r="I59" s="234" t="e">
        <f>'Door Comparison'!#REF!</f>
        <v>#REF!</v>
      </c>
      <c r="J59" s="234">
        <f>'Door Comparison'!J59</f>
        <v>0</v>
      </c>
      <c r="K59" s="234">
        <f>'Door Comparison'!K59</f>
        <v>0</v>
      </c>
      <c r="L59" s="234">
        <f>'Door Comparison'!L59</f>
        <v>0</v>
      </c>
      <c r="N59" s="96">
        <v>88</v>
      </c>
      <c r="O59" s="239"/>
      <c r="P59" s="224">
        <f t="shared" si="5"/>
        <v>17.21</v>
      </c>
      <c r="Q59" s="221">
        <f t="shared" si="6"/>
        <v>41.85</v>
      </c>
      <c r="R59" s="240"/>
      <c r="S59" s="241"/>
      <c r="T59" s="240">
        <f t="shared" si="7"/>
        <v>23.31</v>
      </c>
      <c r="V59" s="242">
        <f t="shared" si="8"/>
        <v>0</v>
      </c>
      <c r="W59" s="224">
        <f t="shared" si="9"/>
        <v>0</v>
      </c>
      <c r="X59" s="240">
        <v>0</v>
      </c>
      <c r="Y59" s="243">
        <f t="shared" si="10"/>
        <v>170.37</v>
      </c>
      <c r="Z59" s="223"/>
      <c r="AA59" s="243"/>
    </row>
    <row r="60" spans="1:27" ht="13.2" customHeight="1" x14ac:dyDescent="0.25">
      <c r="A60" s="115" t="str">
        <f>'Door Comparison'!A60</f>
        <v>DB.52</v>
      </c>
      <c r="B60" s="234" t="str">
        <f>'Door Comparison'!B60</f>
        <v>A3</v>
      </c>
      <c r="C60" s="234">
        <f>'Door Comparison'!C60</f>
        <v>0</v>
      </c>
      <c r="D60" s="234">
        <f>'Door Comparison'!D60</f>
        <v>820</v>
      </c>
      <c r="E60" s="234">
        <f>'Door Comparison'!E60</f>
        <v>2300</v>
      </c>
      <c r="F60" s="234"/>
      <c r="G60" s="234">
        <f>'Door Comparison'!G60</f>
        <v>0</v>
      </c>
      <c r="H60" s="234">
        <f>'Door Comparison'!H60</f>
        <v>1</v>
      </c>
      <c r="I60" s="234" t="e">
        <f>'Door Comparison'!#REF!</f>
        <v>#REF!</v>
      </c>
      <c r="J60" s="234">
        <f>'Door Comparison'!J60</f>
        <v>0</v>
      </c>
      <c r="K60" s="234">
        <f>'Door Comparison'!K60</f>
        <v>0</v>
      </c>
      <c r="L60" s="234">
        <f>'Door Comparison'!L60</f>
        <v>0</v>
      </c>
      <c r="N60" s="96">
        <v>44</v>
      </c>
      <c r="O60" s="239"/>
      <c r="P60" s="224">
        <f t="shared" si="5"/>
        <v>16.8</v>
      </c>
      <c r="Q60" s="221">
        <f t="shared" si="6"/>
        <v>40.869999999999997</v>
      </c>
      <c r="R60" s="240"/>
      <c r="S60" s="241"/>
      <c r="T60" s="240">
        <f t="shared" si="7"/>
        <v>22.76</v>
      </c>
      <c r="V60" s="242">
        <f t="shared" si="8"/>
        <v>0</v>
      </c>
      <c r="W60" s="224">
        <f t="shared" si="9"/>
        <v>0</v>
      </c>
      <c r="X60" s="240">
        <v>0</v>
      </c>
      <c r="Y60" s="243">
        <f t="shared" si="10"/>
        <v>124.43</v>
      </c>
      <c r="Z60" s="223"/>
    </row>
    <row r="61" spans="1:27" ht="13.2" customHeight="1" x14ac:dyDescent="0.25">
      <c r="A61" s="115" t="str">
        <f>'Door Comparison'!A61</f>
        <v>DB.53</v>
      </c>
      <c r="B61" s="234" t="str">
        <f>'Door Comparison'!B61</f>
        <v>A3</v>
      </c>
      <c r="C61" s="234">
        <f>'Door Comparison'!C61</f>
        <v>0</v>
      </c>
      <c r="D61" s="234">
        <f>'Door Comparison'!D61</f>
        <v>820</v>
      </c>
      <c r="E61" s="234">
        <f>'Door Comparison'!E61</f>
        <v>2300</v>
      </c>
      <c r="F61" s="234"/>
      <c r="G61" s="234">
        <f>'Door Comparison'!G61</f>
        <v>0</v>
      </c>
      <c r="H61" s="234">
        <f>'Door Comparison'!H61</f>
        <v>1</v>
      </c>
      <c r="I61" s="234" t="e">
        <f>'Door Comparison'!#REF!</f>
        <v>#REF!</v>
      </c>
      <c r="J61" s="234">
        <f>'Door Comparison'!J61</f>
        <v>0</v>
      </c>
      <c r="K61" s="234">
        <f>'Door Comparison'!K61</f>
        <v>0</v>
      </c>
      <c r="L61" s="234">
        <f>'Door Comparison'!L61</f>
        <v>0</v>
      </c>
      <c r="N61" s="96">
        <v>44</v>
      </c>
      <c r="O61" s="239"/>
      <c r="P61" s="224">
        <f t="shared" si="5"/>
        <v>16.8</v>
      </c>
      <c r="Q61" s="221">
        <f t="shared" si="6"/>
        <v>40.869999999999997</v>
      </c>
      <c r="R61" s="240"/>
      <c r="S61" s="241"/>
      <c r="T61" s="240">
        <f t="shared" si="7"/>
        <v>22.76</v>
      </c>
      <c r="V61" s="242">
        <f t="shared" si="8"/>
        <v>0</v>
      </c>
      <c r="W61" s="224">
        <f t="shared" si="9"/>
        <v>0</v>
      </c>
      <c r="X61" s="240">
        <v>0</v>
      </c>
      <c r="Y61" s="243">
        <f t="shared" si="10"/>
        <v>124.43</v>
      </c>
      <c r="Z61" s="223"/>
    </row>
    <row r="62" spans="1:27" ht="13.2" customHeight="1" x14ac:dyDescent="0.25">
      <c r="A62" s="115" t="str">
        <f>'Door Comparison'!A62</f>
        <v>DB.54</v>
      </c>
      <c r="B62" s="234" t="str">
        <f>'Door Comparison'!B62</f>
        <v>F</v>
      </c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N62" s="96"/>
      <c r="O62" s="239"/>
      <c r="P62" s="224"/>
      <c r="R62" s="240"/>
      <c r="S62" s="241"/>
      <c r="T62" s="240"/>
      <c r="V62" s="242"/>
      <c r="W62" s="224"/>
      <c r="X62" s="240"/>
      <c r="Y62" s="243"/>
      <c r="Z62" s="247" t="s">
        <v>751</v>
      </c>
    </row>
    <row r="63" spans="1:27" ht="13.2" customHeight="1" x14ac:dyDescent="0.25">
      <c r="A63" s="115" t="str">
        <f>'Door Comparison'!A63</f>
        <v>DB.55</v>
      </c>
      <c r="B63" s="234" t="str">
        <f>'Door Comparison'!B63</f>
        <v>F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N63" s="96"/>
      <c r="O63" s="239"/>
      <c r="P63" s="224"/>
      <c r="R63" s="240"/>
      <c r="S63" s="241"/>
      <c r="T63" s="240"/>
      <c r="V63" s="242"/>
      <c r="W63" s="224"/>
      <c r="X63" s="240"/>
      <c r="Y63" s="243"/>
      <c r="Z63" s="247" t="s">
        <v>751</v>
      </c>
    </row>
    <row r="64" spans="1:27" ht="13.2" customHeight="1" x14ac:dyDescent="0.25">
      <c r="A64" s="115" t="str">
        <f>'Door Comparison'!A64</f>
        <v>DB.56</v>
      </c>
      <c r="B64" s="234" t="str">
        <f>'Door Comparison'!B64</f>
        <v>F</v>
      </c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N64" s="96"/>
      <c r="O64" s="239"/>
      <c r="P64" s="224"/>
      <c r="R64" s="240"/>
      <c r="S64" s="241"/>
      <c r="T64" s="240"/>
      <c r="V64" s="242"/>
      <c r="W64" s="224"/>
      <c r="X64" s="240"/>
      <c r="Y64" s="243"/>
      <c r="Z64" s="247" t="s">
        <v>751</v>
      </c>
    </row>
    <row r="65" spans="1:26" ht="13.2" customHeight="1" x14ac:dyDescent="0.25">
      <c r="A65" s="115" t="str">
        <f>'Door Comparison'!A65</f>
        <v>DB.57</v>
      </c>
      <c r="B65" s="234" t="str">
        <f>'Door Comparison'!B65</f>
        <v>F</v>
      </c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N65" s="96"/>
      <c r="O65" s="239"/>
      <c r="P65" s="224"/>
      <c r="R65" s="240"/>
      <c r="S65" s="241"/>
      <c r="T65" s="240"/>
      <c r="V65" s="242"/>
      <c r="W65" s="224"/>
      <c r="X65" s="240"/>
      <c r="Y65" s="243"/>
      <c r="Z65" s="247" t="s">
        <v>751</v>
      </c>
    </row>
    <row r="66" spans="1:26" ht="13.2" customHeight="1" x14ac:dyDescent="0.25">
      <c r="A66" s="115" t="str">
        <f>'Door Comparison'!A66</f>
        <v>DB.58</v>
      </c>
      <c r="B66" s="234" t="str">
        <f>'Door Comparison'!B66</f>
        <v>F</v>
      </c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N66" s="96"/>
      <c r="O66" s="239"/>
      <c r="P66" s="224"/>
      <c r="R66" s="240"/>
      <c r="S66" s="241"/>
      <c r="T66" s="240"/>
      <c r="V66" s="242"/>
      <c r="W66" s="224"/>
      <c r="X66" s="240"/>
      <c r="Y66" s="243"/>
      <c r="Z66" s="247" t="s">
        <v>751</v>
      </c>
    </row>
    <row r="67" spans="1:26" ht="13.2" customHeight="1" x14ac:dyDescent="0.25">
      <c r="A67" s="115" t="str">
        <f>'Door Comparison'!A67</f>
        <v>DB.59</v>
      </c>
      <c r="B67" s="234" t="str">
        <f>'Door Comparison'!B67</f>
        <v>OMITTED</v>
      </c>
      <c r="C67" s="234">
        <f>'Door Comparison'!C67</f>
        <v>0</v>
      </c>
      <c r="D67" s="234">
        <f>'Door Comparison'!D67</f>
        <v>0</v>
      </c>
      <c r="E67" s="234">
        <f>'Door Comparison'!E67</f>
        <v>0</v>
      </c>
      <c r="F67" s="234"/>
      <c r="G67" s="234">
        <f>'Door Comparison'!G67</f>
        <v>0</v>
      </c>
      <c r="H67" s="234">
        <f>'Door Comparison'!H67</f>
        <v>0</v>
      </c>
      <c r="I67" s="234" t="e">
        <f>'Door Comparison'!#REF!</f>
        <v>#REF!</v>
      </c>
      <c r="J67" s="234">
        <f>'Door Comparison'!J67</f>
        <v>0</v>
      </c>
      <c r="K67" s="234">
        <f>'Door Comparison'!K67</f>
        <v>0</v>
      </c>
      <c r="L67" s="234">
        <f>'Door Comparison'!L67</f>
        <v>0</v>
      </c>
      <c r="N67" s="96"/>
      <c r="O67" s="239"/>
      <c r="P67" s="224">
        <f t="shared" si="5"/>
        <v>0</v>
      </c>
      <c r="Q67" s="221">
        <f t="shared" si="6"/>
        <v>0</v>
      </c>
      <c r="R67" s="240"/>
      <c r="S67" s="241"/>
      <c r="T67" s="240">
        <f t="shared" si="7"/>
        <v>0</v>
      </c>
      <c r="V67" s="242">
        <f t="shared" si="8"/>
        <v>0</v>
      </c>
      <c r="W67" s="224">
        <f t="shared" si="9"/>
        <v>0</v>
      </c>
      <c r="X67" s="240">
        <v>0</v>
      </c>
      <c r="Y67" s="243">
        <f t="shared" si="10"/>
        <v>0</v>
      </c>
      <c r="Z67" s="223"/>
    </row>
    <row r="68" spans="1:26" ht="13.2" customHeight="1" x14ac:dyDescent="0.25">
      <c r="A68" s="115" t="str">
        <f>'Door Comparison'!A68</f>
        <v>DB.60</v>
      </c>
      <c r="B68" s="234" t="str">
        <f>'Door Comparison'!B68</f>
        <v>F</v>
      </c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N68" s="96"/>
      <c r="O68" s="239"/>
      <c r="P68" s="224"/>
      <c r="R68" s="240"/>
      <c r="S68" s="241"/>
      <c r="T68" s="240"/>
      <c r="V68" s="242"/>
      <c r="W68" s="224"/>
      <c r="X68" s="240"/>
      <c r="Y68" s="243"/>
      <c r="Z68" s="247" t="s">
        <v>751</v>
      </c>
    </row>
    <row r="69" spans="1:26" ht="13.2" customHeight="1" x14ac:dyDescent="0.25">
      <c r="A69" s="115" t="str">
        <f>'Door Comparison'!A69</f>
        <v>DB.61</v>
      </c>
      <c r="B69" s="234" t="str">
        <f>'Door Comparison'!B69</f>
        <v>F</v>
      </c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N69" s="96"/>
      <c r="O69" s="239"/>
      <c r="P69" s="224"/>
      <c r="R69" s="240"/>
      <c r="S69" s="241"/>
      <c r="T69" s="240"/>
      <c r="V69" s="242"/>
      <c r="W69" s="224"/>
      <c r="X69" s="240"/>
      <c r="Y69" s="243"/>
      <c r="Z69" s="247" t="s">
        <v>751</v>
      </c>
    </row>
    <row r="70" spans="1:26" ht="13.2" customHeight="1" x14ac:dyDescent="0.25">
      <c r="A70" s="115" t="str">
        <f>'Door Comparison'!A70</f>
        <v>DB.62</v>
      </c>
      <c r="B70" s="234" t="str">
        <f>'Door Comparison'!B70</f>
        <v>F</v>
      </c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N70" s="96"/>
      <c r="O70" s="239"/>
      <c r="P70" s="224"/>
      <c r="R70" s="240"/>
      <c r="S70" s="241"/>
      <c r="T70" s="240"/>
      <c r="V70" s="242"/>
      <c r="W70" s="224"/>
      <c r="X70" s="240"/>
      <c r="Y70" s="243"/>
      <c r="Z70" s="247" t="s">
        <v>751</v>
      </c>
    </row>
    <row r="71" spans="1:26" ht="13.2" customHeight="1" x14ac:dyDescent="0.25">
      <c r="A71" s="115" t="str">
        <f>'Door Comparison'!A71</f>
        <v>DB.63</v>
      </c>
      <c r="B71" s="234" t="str">
        <f>'Door Comparison'!B71</f>
        <v>F</v>
      </c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N71" s="96"/>
      <c r="O71" s="239"/>
      <c r="P71" s="224"/>
      <c r="R71" s="240"/>
      <c r="S71" s="241"/>
      <c r="T71" s="240"/>
      <c r="V71" s="242"/>
      <c r="W71" s="224"/>
      <c r="X71" s="240"/>
      <c r="Y71" s="243"/>
      <c r="Z71" s="247" t="s">
        <v>751</v>
      </c>
    </row>
    <row r="72" spans="1:26" ht="13.2" customHeight="1" x14ac:dyDescent="0.25">
      <c r="A72" s="115" t="str">
        <f>'Door Comparison'!A72</f>
        <v>DB.64</v>
      </c>
      <c r="B72" s="234" t="str">
        <f>'Door Comparison'!B72</f>
        <v>F</v>
      </c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N72" s="96"/>
      <c r="O72" s="239"/>
      <c r="P72" s="224"/>
      <c r="R72" s="240"/>
      <c r="S72" s="241"/>
      <c r="T72" s="240"/>
      <c r="V72" s="242"/>
      <c r="W72" s="224"/>
      <c r="X72" s="240"/>
      <c r="Y72" s="243"/>
      <c r="Z72" s="247" t="s">
        <v>751</v>
      </c>
    </row>
    <row r="73" spans="1:26" ht="13.2" customHeight="1" x14ac:dyDescent="0.25">
      <c r="A73" s="115" t="str">
        <f>'Door Comparison'!A73</f>
        <v>DB.65</v>
      </c>
      <c r="B73" s="234" t="str">
        <f>'Door Comparison'!B73</f>
        <v>F</v>
      </c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N73" s="96"/>
      <c r="O73" s="239"/>
      <c r="P73" s="224"/>
      <c r="R73" s="240"/>
      <c r="S73" s="241"/>
      <c r="T73" s="240"/>
      <c r="V73" s="242"/>
      <c r="W73" s="224"/>
      <c r="X73" s="240"/>
      <c r="Y73" s="243"/>
      <c r="Z73" s="247" t="s">
        <v>751</v>
      </c>
    </row>
    <row r="74" spans="1:26" ht="13.2" customHeight="1" x14ac:dyDescent="0.25">
      <c r="A74" s="115" t="str">
        <f>'Door Comparison'!A74</f>
        <v>DB.66</v>
      </c>
      <c r="B74" s="234" t="str">
        <f>'Door Comparison'!B74</f>
        <v>F</v>
      </c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N74" s="96"/>
      <c r="O74" s="239"/>
      <c r="P74" s="224"/>
      <c r="R74" s="240"/>
      <c r="S74" s="241"/>
      <c r="T74" s="240"/>
      <c r="V74" s="242"/>
      <c r="W74" s="224"/>
      <c r="X74" s="240"/>
      <c r="Y74" s="243"/>
      <c r="Z74" s="247" t="s">
        <v>751</v>
      </c>
    </row>
    <row r="75" spans="1:26" ht="13.2" customHeight="1" x14ac:dyDescent="0.25">
      <c r="A75" s="115" t="str">
        <f>'Door Comparison'!A75</f>
        <v>DB.67</v>
      </c>
      <c r="B75" s="234" t="str">
        <f>'Door Comparison'!B75</f>
        <v>A2</v>
      </c>
      <c r="C75" s="234">
        <f>'Door Comparison'!C75</f>
        <v>0</v>
      </c>
      <c r="D75" s="234">
        <f>'Door Comparison'!D75</f>
        <v>1860</v>
      </c>
      <c r="E75" s="234">
        <f>'Door Comparison'!E75</f>
        <v>2300</v>
      </c>
      <c r="F75" s="234"/>
      <c r="G75" s="234">
        <f>'Door Comparison'!G75</f>
        <v>0</v>
      </c>
      <c r="H75" s="234">
        <f>'Door Comparison'!H75</f>
        <v>1</v>
      </c>
      <c r="I75" s="234" t="e">
        <f>'Door Comparison'!#REF!</f>
        <v>#REF!</v>
      </c>
      <c r="J75" s="234">
        <f>'Door Comparison'!J75</f>
        <v>0</v>
      </c>
      <c r="K75" s="234">
        <f>'Door Comparison'!K75</f>
        <v>1</v>
      </c>
      <c r="L75" s="234">
        <f>'Door Comparison'!L75</f>
        <v>0</v>
      </c>
      <c r="N75" s="96">
        <v>88</v>
      </c>
      <c r="O75" s="239"/>
      <c r="P75" s="224">
        <f t="shared" ref="P75:P137" si="11">(D75+2*E75)*3.1/1000</f>
        <v>20.03</v>
      </c>
      <c r="Q75" s="221">
        <f t="shared" ref="Q75:Q137" si="12">(((D75+2*E75)*((G75*2.9)+(H75*3.77))/1000))*2</f>
        <v>48.71</v>
      </c>
      <c r="R75" s="240"/>
      <c r="S75" s="241"/>
      <c r="T75" s="240">
        <f t="shared" ref="T75:T137" si="13">((D75+2*E75)*((G75*1.91)+(H75*2.1))/1000)*2</f>
        <v>27.13</v>
      </c>
      <c r="V75" s="242">
        <f t="shared" ref="V75:V137" si="14">(J75*((D75+2*E75)*1.11/1000))+(K75*((D75+2*E75)*2.22/1000))+(L75*((D75+2*E75)*1.11/1000))</f>
        <v>14.34</v>
      </c>
      <c r="W75" s="224">
        <f t="shared" ref="W75:W137" si="15">(J75+K75+L75)*((D75+2*E75)*1.04/1000)</f>
        <v>6.72</v>
      </c>
      <c r="X75" s="240">
        <v>0</v>
      </c>
      <c r="Y75" s="243">
        <f t="shared" ref="Y75:Y137" si="16">SUM(N75:X75)</f>
        <v>204.93</v>
      </c>
      <c r="Z75" s="223"/>
    </row>
    <row r="76" spans="1:26" ht="13.2" customHeight="1" x14ac:dyDescent="0.25">
      <c r="A76" s="115" t="str">
        <f>'Door Comparison'!A76</f>
        <v>DB.68</v>
      </c>
      <c r="B76" s="234" t="str">
        <f>'Door Comparison'!B76</f>
        <v>A2</v>
      </c>
      <c r="C76" s="234">
        <f>'Door Comparison'!C76</f>
        <v>0</v>
      </c>
      <c r="D76" s="234">
        <f>'Door Comparison'!D76</f>
        <v>2020</v>
      </c>
      <c r="E76" s="234">
        <f>'Door Comparison'!E76</f>
        <v>2300</v>
      </c>
      <c r="F76" s="234"/>
      <c r="G76" s="234">
        <f>'Door Comparison'!G76</f>
        <v>0</v>
      </c>
      <c r="H76" s="234">
        <f>'Door Comparison'!H76</f>
        <v>1</v>
      </c>
      <c r="I76" s="234" t="e">
        <f>'Door Comparison'!#REF!</f>
        <v>#REF!</v>
      </c>
      <c r="J76" s="234">
        <f>'Door Comparison'!J76</f>
        <v>0</v>
      </c>
      <c r="K76" s="234">
        <f>'Door Comparison'!K76</f>
        <v>1</v>
      </c>
      <c r="L76" s="234">
        <f>'Door Comparison'!L76</f>
        <v>0</v>
      </c>
      <c r="N76" s="96">
        <v>88</v>
      </c>
      <c r="O76" s="239"/>
      <c r="P76" s="224">
        <f t="shared" si="11"/>
        <v>20.52</v>
      </c>
      <c r="Q76" s="221">
        <f t="shared" si="12"/>
        <v>49.91</v>
      </c>
      <c r="R76" s="240"/>
      <c r="S76" s="241"/>
      <c r="T76" s="240">
        <f t="shared" si="13"/>
        <v>27.8</v>
      </c>
      <c r="V76" s="242">
        <f t="shared" si="14"/>
        <v>14.7</v>
      </c>
      <c r="W76" s="224">
        <f t="shared" si="15"/>
        <v>6.88</v>
      </c>
      <c r="X76" s="240">
        <v>0</v>
      </c>
      <c r="Y76" s="243">
        <f t="shared" si="16"/>
        <v>207.81</v>
      </c>
      <c r="Z76" s="223"/>
    </row>
    <row r="77" spans="1:26" ht="13.2" customHeight="1" x14ac:dyDescent="0.25">
      <c r="A77" s="115" t="str">
        <f>'Door Comparison'!A77</f>
        <v>DB.69</v>
      </c>
      <c r="B77" s="234" t="str">
        <f>'Door Comparison'!B77</f>
        <v>A3</v>
      </c>
      <c r="C77" s="234">
        <f>'Door Comparison'!C77</f>
        <v>0</v>
      </c>
      <c r="D77" s="234">
        <f>'Door Comparison'!D77</f>
        <v>1060</v>
      </c>
      <c r="E77" s="234">
        <f>'Door Comparison'!E77</f>
        <v>2300</v>
      </c>
      <c r="F77" s="234"/>
      <c r="G77" s="234">
        <f>'Door Comparison'!G77</f>
        <v>0</v>
      </c>
      <c r="H77" s="234">
        <f>'Door Comparison'!H77</f>
        <v>1</v>
      </c>
      <c r="I77" s="234" t="e">
        <f>'Door Comparison'!#REF!</f>
        <v>#REF!</v>
      </c>
      <c r="J77" s="234">
        <f>'Door Comparison'!J77</f>
        <v>0</v>
      </c>
      <c r="K77" s="234">
        <f>'Door Comparison'!K77</f>
        <v>1</v>
      </c>
      <c r="L77" s="234">
        <f>'Door Comparison'!L77</f>
        <v>0</v>
      </c>
      <c r="N77" s="96">
        <v>44</v>
      </c>
      <c r="O77" s="239"/>
      <c r="P77" s="224">
        <f t="shared" si="11"/>
        <v>17.55</v>
      </c>
      <c r="Q77" s="221">
        <f t="shared" si="12"/>
        <v>42.68</v>
      </c>
      <c r="R77" s="240"/>
      <c r="S77" s="241"/>
      <c r="T77" s="240">
        <f t="shared" si="13"/>
        <v>23.77</v>
      </c>
      <c r="V77" s="242">
        <f t="shared" si="14"/>
        <v>12.57</v>
      </c>
      <c r="W77" s="224">
        <f t="shared" si="15"/>
        <v>5.89</v>
      </c>
      <c r="X77" s="240">
        <v>0</v>
      </c>
      <c r="Y77" s="243">
        <f t="shared" si="16"/>
        <v>146.46</v>
      </c>
      <c r="Z77" s="223"/>
    </row>
    <row r="78" spans="1:26" ht="13.2" customHeight="1" x14ac:dyDescent="0.25">
      <c r="A78" s="115" t="str">
        <f>'Door Comparison'!A78</f>
        <v>DB.70</v>
      </c>
      <c r="B78" s="234" t="str">
        <f>'Door Comparison'!B78</f>
        <v>A1</v>
      </c>
      <c r="C78" s="234">
        <f>'Door Comparison'!C78</f>
        <v>0</v>
      </c>
      <c r="D78" s="234">
        <f>'Door Comparison'!D78</f>
        <v>1010</v>
      </c>
      <c r="E78" s="234">
        <f>'Door Comparison'!E78</f>
        <v>2300</v>
      </c>
      <c r="F78" s="234"/>
      <c r="G78" s="234">
        <f>'Door Comparison'!G78</f>
        <v>0</v>
      </c>
      <c r="H78" s="234">
        <f>'Door Comparison'!H78</f>
        <v>1</v>
      </c>
      <c r="I78" s="234" t="e">
        <f>'Door Comparison'!#REF!</f>
        <v>#REF!</v>
      </c>
      <c r="J78" s="234">
        <f>'Door Comparison'!J78</f>
        <v>0</v>
      </c>
      <c r="K78" s="234">
        <f>'Door Comparison'!K78</f>
        <v>0</v>
      </c>
      <c r="L78" s="234">
        <f>'Door Comparison'!L78</f>
        <v>0</v>
      </c>
      <c r="N78" s="96">
        <v>44</v>
      </c>
      <c r="O78" s="239"/>
      <c r="P78" s="224">
        <f t="shared" si="11"/>
        <v>17.39</v>
      </c>
      <c r="Q78" s="221">
        <f t="shared" si="12"/>
        <v>42.3</v>
      </c>
      <c r="R78" s="240"/>
      <c r="S78" s="241"/>
      <c r="T78" s="240">
        <f t="shared" si="13"/>
        <v>23.56</v>
      </c>
      <c r="V78" s="242">
        <f t="shared" si="14"/>
        <v>0</v>
      </c>
      <c r="W78" s="224">
        <f t="shared" si="15"/>
        <v>0</v>
      </c>
      <c r="X78" s="240">
        <v>0</v>
      </c>
      <c r="Y78" s="243">
        <f t="shared" si="16"/>
        <v>127.25</v>
      </c>
      <c r="Z78" s="223"/>
    </row>
    <row r="79" spans="1:26" ht="13.2" customHeight="1" x14ac:dyDescent="0.25">
      <c r="A79" s="115" t="str">
        <f>'Door Comparison'!A79</f>
        <v>DB.71</v>
      </c>
      <c r="B79" s="234" t="str">
        <f>'Door Comparison'!B79</f>
        <v>UKPN</v>
      </c>
      <c r="C79" s="234">
        <f>'Door Comparison'!C79</f>
        <v>0</v>
      </c>
      <c r="D79" s="234">
        <f>'Door Comparison'!D79</f>
        <v>0</v>
      </c>
      <c r="E79" s="234">
        <f>'Door Comparison'!E79</f>
        <v>0</v>
      </c>
      <c r="F79" s="234"/>
      <c r="G79" s="234">
        <f>'Door Comparison'!G79</f>
        <v>0</v>
      </c>
      <c r="H79" s="234">
        <f>'Door Comparison'!H79</f>
        <v>0</v>
      </c>
      <c r="I79" s="234" t="e">
        <f>'Door Comparison'!#REF!</f>
        <v>#REF!</v>
      </c>
      <c r="J79" s="234">
        <f>'Door Comparison'!J79</f>
        <v>0</v>
      </c>
      <c r="K79" s="234">
        <f>'Door Comparison'!K79</f>
        <v>0</v>
      </c>
      <c r="L79" s="234">
        <f>'Door Comparison'!L79</f>
        <v>0</v>
      </c>
      <c r="N79" s="96"/>
      <c r="O79" s="239"/>
      <c r="P79" s="224">
        <f t="shared" si="11"/>
        <v>0</v>
      </c>
      <c r="Q79" s="221">
        <f t="shared" si="12"/>
        <v>0</v>
      </c>
      <c r="R79" s="240"/>
      <c r="S79" s="241"/>
      <c r="T79" s="240">
        <f t="shared" si="13"/>
        <v>0</v>
      </c>
      <c r="V79" s="242">
        <f t="shared" si="14"/>
        <v>0</v>
      </c>
      <c r="W79" s="224">
        <f t="shared" si="15"/>
        <v>0</v>
      </c>
      <c r="X79" s="240">
        <v>0</v>
      </c>
      <c r="Y79" s="243">
        <f t="shared" si="16"/>
        <v>0</v>
      </c>
      <c r="Z79" s="223"/>
    </row>
    <row r="80" spans="1:26" ht="13.2" customHeight="1" x14ac:dyDescent="0.25">
      <c r="A80" s="115" t="str">
        <f>'Door Comparison'!A80</f>
        <v>DB.72</v>
      </c>
      <c r="B80" s="234" t="str">
        <f>'Door Comparison'!B80</f>
        <v>UKPN</v>
      </c>
      <c r="C80" s="234">
        <f>'Door Comparison'!C80</f>
        <v>0</v>
      </c>
      <c r="D80" s="234">
        <f>'Door Comparison'!D80</f>
        <v>0</v>
      </c>
      <c r="E80" s="234">
        <f>'Door Comparison'!E80</f>
        <v>0</v>
      </c>
      <c r="F80" s="234"/>
      <c r="G80" s="234">
        <f>'Door Comparison'!G80</f>
        <v>0</v>
      </c>
      <c r="H80" s="234">
        <f>'Door Comparison'!H80</f>
        <v>0</v>
      </c>
      <c r="I80" s="234" t="e">
        <f>'Door Comparison'!#REF!</f>
        <v>#REF!</v>
      </c>
      <c r="J80" s="234">
        <f>'Door Comparison'!J80</f>
        <v>0</v>
      </c>
      <c r="K80" s="234">
        <f>'Door Comparison'!K80</f>
        <v>0</v>
      </c>
      <c r="L80" s="234">
        <f>'Door Comparison'!L80</f>
        <v>0</v>
      </c>
      <c r="N80" s="96"/>
      <c r="O80" s="239"/>
      <c r="P80" s="224">
        <f t="shared" si="11"/>
        <v>0</v>
      </c>
      <c r="Q80" s="221">
        <f t="shared" si="12"/>
        <v>0</v>
      </c>
      <c r="R80" s="240"/>
      <c r="S80" s="241"/>
      <c r="T80" s="240">
        <f t="shared" si="13"/>
        <v>0</v>
      </c>
      <c r="V80" s="242">
        <f t="shared" si="14"/>
        <v>0</v>
      </c>
      <c r="W80" s="224">
        <f t="shared" si="15"/>
        <v>0</v>
      </c>
      <c r="X80" s="240">
        <v>0</v>
      </c>
      <c r="Y80" s="243">
        <f t="shared" si="16"/>
        <v>0</v>
      </c>
      <c r="Z80" s="223"/>
    </row>
    <row r="81" spans="1:36" ht="13.2" customHeight="1" x14ac:dyDescent="0.25">
      <c r="A81" s="115" t="str">
        <f>'Door Comparison'!A81</f>
        <v>DB.73</v>
      </c>
      <c r="B81" s="234" t="str">
        <f>'Door Comparison'!B81</f>
        <v>A3</v>
      </c>
      <c r="C81" s="234">
        <f>'Door Comparison'!C81</f>
        <v>0</v>
      </c>
      <c r="D81" s="234">
        <f>'Door Comparison'!D81</f>
        <v>970</v>
      </c>
      <c r="E81" s="234">
        <f>'Door Comparison'!E81</f>
        <v>2300</v>
      </c>
      <c r="F81" s="234"/>
      <c r="G81" s="234">
        <f>'Door Comparison'!G81</f>
        <v>0</v>
      </c>
      <c r="H81" s="234">
        <f>'Door Comparison'!H81</f>
        <v>1</v>
      </c>
      <c r="I81" s="234" t="e">
        <f>'Door Comparison'!#REF!</f>
        <v>#REF!</v>
      </c>
      <c r="J81" s="234">
        <f>'Door Comparison'!J81</f>
        <v>0</v>
      </c>
      <c r="K81" s="234">
        <f>'Door Comparison'!K81</f>
        <v>0</v>
      </c>
      <c r="L81" s="234">
        <f>'Door Comparison'!L81</f>
        <v>0</v>
      </c>
      <c r="N81" s="96">
        <v>44</v>
      </c>
      <c r="O81" s="239"/>
      <c r="P81" s="224">
        <f t="shared" si="11"/>
        <v>17.27</v>
      </c>
      <c r="Q81" s="221">
        <f t="shared" si="12"/>
        <v>42</v>
      </c>
      <c r="R81" s="240"/>
      <c r="S81" s="241"/>
      <c r="T81" s="240">
        <f t="shared" si="13"/>
        <v>23.39</v>
      </c>
      <c r="V81" s="242">
        <f t="shared" si="14"/>
        <v>0</v>
      </c>
      <c r="W81" s="224">
        <f t="shared" si="15"/>
        <v>0</v>
      </c>
      <c r="X81" s="240">
        <v>0</v>
      </c>
      <c r="Y81" s="243">
        <f t="shared" si="16"/>
        <v>126.66</v>
      </c>
      <c r="Z81" s="223"/>
    </row>
    <row r="82" spans="1:36" ht="13.2" customHeight="1" x14ac:dyDescent="0.25">
      <c r="A82" s="115" t="str">
        <f>'Door Comparison'!A82</f>
        <v>DB.74</v>
      </c>
      <c r="B82" s="234" t="str">
        <f>'Door Comparison'!B82</f>
        <v>G</v>
      </c>
      <c r="C82" s="234">
        <f>'Door Comparison'!C82</f>
        <v>0</v>
      </c>
      <c r="D82" s="234">
        <f>'Door Comparison'!D82</f>
        <v>628</v>
      </c>
      <c r="E82" s="234">
        <f>'Door Comparison'!E82</f>
        <v>1123</v>
      </c>
      <c r="F82" s="234"/>
      <c r="G82" s="234">
        <f>'Door Comparison'!G82</f>
        <v>0</v>
      </c>
      <c r="H82" s="234">
        <f>'Door Comparison'!H82</f>
        <v>1</v>
      </c>
      <c r="I82" s="234" t="e">
        <f>'Door Comparison'!#REF!</f>
        <v>#REF!</v>
      </c>
      <c r="J82" s="234">
        <f>'Door Comparison'!J82</f>
        <v>0</v>
      </c>
      <c r="K82" s="234">
        <f>'Door Comparison'!K82</f>
        <v>0</v>
      </c>
      <c r="L82" s="234">
        <f>'Door Comparison'!L82</f>
        <v>0</v>
      </c>
      <c r="N82" s="96">
        <v>22</v>
      </c>
      <c r="O82" s="239"/>
      <c r="P82" s="224">
        <f t="shared" si="11"/>
        <v>8.91</v>
      </c>
      <c r="Q82" s="221">
        <f t="shared" si="12"/>
        <v>21.67</v>
      </c>
      <c r="R82" s="240"/>
      <c r="S82" s="241"/>
      <c r="T82" s="240">
        <f t="shared" si="13"/>
        <v>12.07</v>
      </c>
      <c r="V82" s="242">
        <f t="shared" si="14"/>
        <v>0</v>
      </c>
      <c r="W82" s="224">
        <f t="shared" si="15"/>
        <v>0</v>
      </c>
      <c r="X82" s="240">
        <v>0</v>
      </c>
      <c r="Y82" s="243">
        <f t="shared" si="16"/>
        <v>64.650000000000006</v>
      </c>
      <c r="Z82" s="223"/>
    </row>
    <row r="83" spans="1:36" ht="13.2" customHeight="1" x14ac:dyDescent="0.25">
      <c r="A83" s="115" t="str">
        <f>'Door Comparison'!A83</f>
        <v>EX-DB.01</v>
      </c>
      <c r="B83" s="234" t="str">
        <f>'Door Comparison'!B83</f>
        <v>(External)</v>
      </c>
      <c r="C83" s="234">
        <f>'Door Comparison'!C83</f>
        <v>0</v>
      </c>
      <c r="D83" s="234">
        <f>'Door Comparison'!D83</f>
        <v>0</v>
      </c>
      <c r="E83" s="234">
        <f>'Door Comparison'!E83</f>
        <v>0</v>
      </c>
      <c r="F83" s="234"/>
      <c r="G83" s="234">
        <f>'Door Comparison'!G83</f>
        <v>0</v>
      </c>
      <c r="H83" s="234">
        <f>'Door Comparison'!H83</f>
        <v>0</v>
      </c>
      <c r="I83" s="234" t="e">
        <f>'Door Comparison'!#REF!</f>
        <v>#REF!</v>
      </c>
      <c r="J83" s="234">
        <f>'Door Comparison'!J83</f>
        <v>0</v>
      </c>
      <c r="K83" s="234">
        <f>'Door Comparison'!K83</f>
        <v>0</v>
      </c>
      <c r="L83" s="234">
        <f>'Door Comparison'!L83</f>
        <v>0</v>
      </c>
      <c r="N83" s="96"/>
      <c r="O83" s="239"/>
      <c r="P83" s="224">
        <f t="shared" si="11"/>
        <v>0</v>
      </c>
      <c r="Q83" s="221">
        <f t="shared" si="12"/>
        <v>0</v>
      </c>
      <c r="R83" s="240"/>
      <c r="S83" s="241"/>
      <c r="T83" s="240">
        <f t="shared" si="13"/>
        <v>0</v>
      </c>
      <c r="V83" s="242">
        <f t="shared" si="14"/>
        <v>0</v>
      </c>
      <c r="W83" s="224">
        <f t="shared" si="15"/>
        <v>0</v>
      </c>
      <c r="X83" s="240">
        <v>0</v>
      </c>
      <c r="Y83" s="243">
        <f t="shared" si="16"/>
        <v>0</v>
      </c>
      <c r="Z83" s="223"/>
    </row>
    <row r="84" spans="1:36" ht="13.2" customHeight="1" x14ac:dyDescent="0.25">
      <c r="A84" s="115" t="str">
        <f>'Door Comparison'!A84</f>
        <v>EX-DB.02</v>
      </c>
      <c r="B84" s="234" t="str">
        <f>'Door Comparison'!B84</f>
        <v>(External)</v>
      </c>
      <c r="C84" s="234">
        <f>'Door Comparison'!C84</f>
        <v>0</v>
      </c>
      <c r="D84" s="234">
        <f>'Door Comparison'!D84</f>
        <v>0</v>
      </c>
      <c r="E84" s="234">
        <f>'Door Comparison'!E84</f>
        <v>0</v>
      </c>
      <c r="F84" s="234"/>
      <c r="G84" s="234">
        <f>'Door Comparison'!G84</f>
        <v>0</v>
      </c>
      <c r="H84" s="234">
        <f>'Door Comparison'!H84</f>
        <v>0</v>
      </c>
      <c r="I84" s="234" t="e">
        <f>'Door Comparison'!#REF!</f>
        <v>#REF!</v>
      </c>
      <c r="J84" s="234">
        <f>'Door Comparison'!J84</f>
        <v>0</v>
      </c>
      <c r="K84" s="234">
        <f>'Door Comparison'!K84</f>
        <v>0</v>
      </c>
      <c r="L84" s="234">
        <f>'Door Comparison'!L84</f>
        <v>0</v>
      </c>
      <c r="N84" s="96"/>
      <c r="O84" s="239"/>
      <c r="P84" s="224">
        <f t="shared" si="11"/>
        <v>0</v>
      </c>
      <c r="Q84" s="221">
        <f t="shared" si="12"/>
        <v>0</v>
      </c>
      <c r="R84" s="240"/>
      <c r="S84" s="241"/>
      <c r="T84" s="240">
        <f t="shared" si="13"/>
        <v>0</v>
      </c>
      <c r="V84" s="242">
        <f t="shared" si="14"/>
        <v>0</v>
      </c>
      <c r="W84" s="224">
        <f t="shared" si="15"/>
        <v>0</v>
      </c>
      <c r="X84" s="240">
        <v>0</v>
      </c>
      <c r="Y84" s="243">
        <f t="shared" si="16"/>
        <v>0</v>
      </c>
      <c r="Z84" s="223"/>
    </row>
    <row r="85" spans="1:36" ht="13.2" customHeight="1" x14ac:dyDescent="0.25">
      <c r="A85" s="115" t="str">
        <f>'Door Comparison'!A85</f>
        <v>DG.01</v>
      </c>
      <c r="B85" s="234" t="str">
        <f>'Door Comparison'!B85</f>
        <v>E2</v>
      </c>
      <c r="C85" s="234">
        <f>'Door Comparison'!C85</f>
        <v>0</v>
      </c>
      <c r="D85" s="234">
        <f>'Door Comparison'!D85</f>
        <v>0</v>
      </c>
      <c r="E85" s="234">
        <f>'Door Comparison'!E85</f>
        <v>0</v>
      </c>
      <c r="F85" s="234"/>
      <c r="G85" s="234">
        <f>'Door Comparison'!G85</f>
        <v>0</v>
      </c>
      <c r="H85" s="234">
        <f>'Door Comparison'!H85</f>
        <v>0</v>
      </c>
      <c r="I85" s="234" t="e">
        <f>'Door Comparison'!#REF!</f>
        <v>#REF!</v>
      </c>
      <c r="J85" s="234">
        <f>'Door Comparison'!J85</f>
        <v>0</v>
      </c>
      <c r="K85" s="234">
        <f>'Door Comparison'!K85</f>
        <v>0</v>
      </c>
      <c r="L85" s="234">
        <f>'Door Comparison'!L85</f>
        <v>0</v>
      </c>
      <c r="N85" s="96"/>
      <c r="O85" s="239"/>
      <c r="P85" s="224">
        <f t="shared" si="11"/>
        <v>0</v>
      </c>
      <c r="Q85" s="221">
        <f t="shared" si="12"/>
        <v>0</v>
      </c>
      <c r="R85" s="240"/>
      <c r="S85" s="241"/>
      <c r="T85" s="240">
        <f t="shared" si="13"/>
        <v>0</v>
      </c>
      <c r="V85" s="242">
        <f t="shared" si="14"/>
        <v>0</v>
      </c>
      <c r="W85" s="224">
        <f t="shared" si="15"/>
        <v>0</v>
      </c>
      <c r="X85" s="240">
        <v>0</v>
      </c>
      <c r="Y85" s="243">
        <f t="shared" si="16"/>
        <v>0</v>
      </c>
      <c r="Z85" s="223"/>
    </row>
    <row r="86" spans="1:36" ht="13.2" customHeight="1" x14ac:dyDescent="0.25">
      <c r="A86" s="115" t="str">
        <f>'Door Comparison'!A86</f>
        <v>DG.02</v>
      </c>
      <c r="B86" s="234" t="str">
        <f>'Door Comparison'!B86</f>
        <v>A1</v>
      </c>
      <c r="C86" s="234">
        <f>'Door Comparison'!C86</f>
        <v>0</v>
      </c>
      <c r="D86" s="234">
        <f>'Door Comparison'!D86</f>
        <v>1233</v>
      </c>
      <c r="E86" s="234">
        <f>'Door Comparison'!E86</f>
        <v>2300</v>
      </c>
      <c r="F86" s="234"/>
      <c r="G86" s="234">
        <f>'Door Comparison'!G86</f>
        <v>0</v>
      </c>
      <c r="H86" s="234">
        <f>'Door Comparison'!H86</f>
        <v>1</v>
      </c>
      <c r="I86" s="234" t="e">
        <f>'Door Comparison'!#REF!</f>
        <v>#REF!</v>
      </c>
      <c r="J86" s="234">
        <f>'Door Comparison'!J86</f>
        <v>0</v>
      </c>
      <c r="K86" s="234">
        <f>'Door Comparison'!K86</f>
        <v>1</v>
      </c>
      <c r="L86" s="234">
        <f>'Door Comparison'!L86</f>
        <v>0</v>
      </c>
      <c r="N86" s="96">
        <v>44</v>
      </c>
      <c r="O86" s="239"/>
      <c r="P86" s="224">
        <f t="shared" si="11"/>
        <v>18.079999999999998</v>
      </c>
      <c r="Q86" s="221">
        <f t="shared" si="12"/>
        <v>43.98</v>
      </c>
      <c r="R86" s="240"/>
      <c r="S86" s="241"/>
      <c r="T86" s="240">
        <f t="shared" si="13"/>
        <v>24.5</v>
      </c>
      <c r="V86" s="242">
        <f t="shared" si="14"/>
        <v>12.95</v>
      </c>
      <c r="W86" s="224">
        <f t="shared" si="15"/>
        <v>6.07</v>
      </c>
      <c r="X86" s="240">
        <v>0</v>
      </c>
      <c r="Y86" s="243">
        <f t="shared" si="16"/>
        <v>149.58000000000001</v>
      </c>
      <c r="Z86" s="223"/>
    </row>
    <row r="87" spans="1:36" ht="13.2" customHeight="1" x14ac:dyDescent="0.25">
      <c r="A87" s="115" t="str">
        <f>'Door Comparison'!A87</f>
        <v>DG.03</v>
      </c>
      <c r="B87" s="234" t="str">
        <f>'Door Comparison'!B87</f>
        <v>A1</v>
      </c>
      <c r="C87" s="234">
        <f>'Door Comparison'!C87</f>
        <v>0</v>
      </c>
      <c r="D87" s="234">
        <f>'Door Comparison'!D87</f>
        <v>910</v>
      </c>
      <c r="E87" s="234">
        <f>'Door Comparison'!E87</f>
        <v>2300</v>
      </c>
      <c r="F87" s="234"/>
      <c r="G87" s="234">
        <f>'Door Comparison'!G87</f>
        <v>0</v>
      </c>
      <c r="H87" s="234">
        <f>'Door Comparison'!H87</f>
        <v>1</v>
      </c>
      <c r="I87" s="234" t="e">
        <f>'Door Comparison'!#REF!</f>
        <v>#REF!</v>
      </c>
      <c r="J87" s="234">
        <f>'Door Comparison'!J87</f>
        <v>1</v>
      </c>
      <c r="K87" s="234">
        <f>'Door Comparison'!K87</f>
        <v>0</v>
      </c>
      <c r="L87" s="234">
        <f>'Door Comparison'!L87</f>
        <v>0</v>
      </c>
      <c r="N87" s="96">
        <v>44</v>
      </c>
      <c r="O87" s="239"/>
      <c r="P87" s="224">
        <f t="shared" si="11"/>
        <v>17.079999999999998</v>
      </c>
      <c r="Q87" s="221">
        <f t="shared" si="12"/>
        <v>41.55</v>
      </c>
      <c r="R87" s="240"/>
      <c r="S87" s="241"/>
      <c r="T87" s="240">
        <f t="shared" si="13"/>
        <v>23.14</v>
      </c>
      <c r="V87" s="242">
        <f t="shared" si="14"/>
        <v>6.12</v>
      </c>
      <c r="W87" s="224">
        <f t="shared" si="15"/>
        <v>5.73</v>
      </c>
      <c r="X87" s="240">
        <v>0</v>
      </c>
      <c r="Y87" s="243">
        <f t="shared" si="16"/>
        <v>137.62</v>
      </c>
      <c r="Z87" s="223"/>
    </row>
    <row r="88" spans="1:36" ht="13.2" customHeight="1" x14ac:dyDescent="0.25">
      <c r="A88" s="115" t="str">
        <f>'Door Comparison'!A88</f>
        <v>DG.04</v>
      </c>
      <c r="B88" s="234" t="str">
        <f>'Door Comparison'!B88</f>
        <v>A1</v>
      </c>
      <c r="C88" s="234">
        <f>'Door Comparison'!C88</f>
        <v>0</v>
      </c>
      <c r="D88" s="234">
        <f>'Door Comparison'!D88</f>
        <v>1233</v>
      </c>
      <c r="E88" s="234">
        <f>'Door Comparison'!E88</f>
        <v>2300</v>
      </c>
      <c r="F88" s="234"/>
      <c r="G88" s="234">
        <f>'Door Comparison'!G88</f>
        <v>0</v>
      </c>
      <c r="H88" s="234">
        <f>'Door Comparison'!H88</f>
        <v>1</v>
      </c>
      <c r="I88" s="234" t="e">
        <f>'Door Comparison'!#REF!</f>
        <v>#REF!</v>
      </c>
      <c r="J88" s="234">
        <f>'Door Comparison'!J88</f>
        <v>0</v>
      </c>
      <c r="K88" s="234">
        <f>'Door Comparison'!K88</f>
        <v>0</v>
      </c>
      <c r="L88" s="234">
        <f>'Door Comparison'!L88</f>
        <v>0</v>
      </c>
      <c r="N88" s="96">
        <v>44</v>
      </c>
      <c r="O88" s="239"/>
      <c r="P88" s="224">
        <f t="shared" si="11"/>
        <v>18.079999999999998</v>
      </c>
      <c r="Q88" s="221">
        <f t="shared" si="12"/>
        <v>43.98</v>
      </c>
      <c r="R88" s="240"/>
      <c r="S88" s="241"/>
      <c r="T88" s="240">
        <f t="shared" si="13"/>
        <v>24.5</v>
      </c>
      <c r="V88" s="242">
        <f t="shared" si="14"/>
        <v>0</v>
      </c>
      <c r="W88" s="224">
        <f t="shared" si="15"/>
        <v>0</v>
      </c>
      <c r="X88" s="240">
        <v>0</v>
      </c>
      <c r="Y88" s="243">
        <f t="shared" si="16"/>
        <v>130.56</v>
      </c>
      <c r="Z88" s="223"/>
    </row>
    <row r="89" spans="1:36" ht="13.2" customHeight="1" x14ac:dyDescent="0.25">
      <c r="A89" s="115" t="str">
        <f>'Door Comparison'!A89</f>
        <v>DG.05</v>
      </c>
      <c r="B89" s="234" t="str">
        <f>'Door Comparison'!B89</f>
        <v>D2</v>
      </c>
      <c r="C89" s="234">
        <f>'Door Comparison'!C89</f>
        <v>0</v>
      </c>
      <c r="D89" s="234">
        <f>'Door Comparison'!D89</f>
        <v>1110</v>
      </c>
      <c r="E89" s="234">
        <f>'Door Comparison'!E89</f>
        <v>2000</v>
      </c>
      <c r="F89" s="234"/>
      <c r="G89" s="234">
        <f>'Door Comparison'!G89</f>
        <v>0</v>
      </c>
      <c r="H89" s="234">
        <f>'Door Comparison'!H89</f>
        <v>1</v>
      </c>
      <c r="I89" s="234" t="e">
        <f>'Door Comparison'!#REF!</f>
        <v>#REF!</v>
      </c>
      <c r="J89" s="234">
        <f>'Door Comparison'!J89</f>
        <v>1</v>
      </c>
      <c r="K89" s="234">
        <f>'Door Comparison'!K89</f>
        <v>0</v>
      </c>
      <c r="L89" s="234">
        <f>'Door Comparison'!L89</f>
        <v>0</v>
      </c>
      <c r="N89" s="96">
        <v>135</v>
      </c>
      <c r="O89" s="239"/>
      <c r="P89" s="224">
        <f t="shared" si="11"/>
        <v>15.84</v>
      </c>
      <c r="R89" s="240"/>
      <c r="S89" s="241"/>
      <c r="T89" s="240"/>
      <c r="V89" s="242"/>
      <c r="W89" s="224">
        <f t="shared" si="15"/>
        <v>5.31</v>
      </c>
      <c r="X89" s="240">
        <v>0</v>
      </c>
      <c r="Y89" s="243">
        <f t="shared" si="16"/>
        <v>156.15</v>
      </c>
      <c r="Z89" s="223"/>
      <c r="AA89" s="96"/>
      <c r="AB89" s="239"/>
      <c r="AC89" s="224"/>
      <c r="AD89" s="221"/>
      <c r="AE89" s="240"/>
      <c r="AF89" s="224"/>
      <c r="AG89" s="242"/>
      <c r="AH89" s="224"/>
      <c r="AI89" s="240"/>
      <c r="AJ89" s="243"/>
    </row>
    <row r="90" spans="1:36" ht="13.2" customHeight="1" x14ac:dyDescent="0.25">
      <c r="A90" s="115" t="str">
        <f>'Door Comparison'!A90</f>
        <v>DG.06</v>
      </c>
      <c r="B90" s="234" t="str">
        <f>'Door Comparison'!B90</f>
        <v>D2</v>
      </c>
      <c r="C90" s="234">
        <f>'Door Comparison'!C90</f>
        <v>0</v>
      </c>
      <c r="D90" s="234">
        <f>'Door Comparison'!D90</f>
        <v>1110</v>
      </c>
      <c r="E90" s="234">
        <f>'Door Comparison'!E90</f>
        <v>2000</v>
      </c>
      <c r="F90" s="234"/>
      <c r="G90" s="234">
        <f>'Door Comparison'!G90</f>
        <v>0</v>
      </c>
      <c r="H90" s="234">
        <f>'Door Comparison'!H90</f>
        <v>1</v>
      </c>
      <c r="I90" s="234" t="e">
        <f>'Door Comparison'!#REF!</f>
        <v>#REF!</v>
      </c>
      <c r="J90" s="234">
        <f>'Door Comparison'!J90</f>
        <v>1</v>
      </c>
      <c r="K90" s="234">
        <f>'Door Comparison'!K90</f>
        <v>0</v>
      </c>
      <c r="L90" s="234">
        <f>'Door Comparison'!L90</f>
        <v>0</v>
      </c>
      <c r="N90" s="96">
        <v>135</v>
      </c>
      <c r="O90" s="239"/>
      <c r="P90" s="224">
        <f t="shared" si="11"/>
        <v>15.84</v>
      </c>
      <c r="R90" s="240"/>
      <c r="S90" s="241"/>
      <c r="T90" s="240"/>
      <c r="V90" s="242"/>
      <c r="W90" s="224">
        <f t="shared" si="15"/>
        <v>5.31</v>
      </c>
      <c r="X90" s="240">
        <v>0</v>
      </c>
      <c r="Y90" s="243">
        <f t="shared" si="16"/>
        <v>156.15</v>
      </c>
      <c r="Z90" s="223"/>
    </row>
    <row r="91" spans="1:36" ht="13.2" customHeight="1" x14ac:dyDescent="0.25">
      <c r="A91" s="115" t="str">
        <f>'Door Comparison'!A91</f>
        <v>DG.07</v>
      </c>
      <c r="B91" s="234" t="str">
        <f>'Door Comparison'!B91</f>
        <v>D2</v>
      </c>
      <c r="C91" s="234">
        <f>'Door Comparison'!C91</f>
        <v>0</v>
      </c>
      <c r="D91" s="234">
        <f>'Door Comparison'!D91</f>
        <v>1110</v>
      </c>
      <c r="E91" s="234">
        <f>'Door Comparison'!E91</f>
        <v>2000</v>
      </c>
      <c r="F91" s="234"/>
      <c r="G91" s="234">
        <f>'Door Comparison'!G91</f>
        <v>0</v>
      </c>
      <c r="H91" s="234">
        <f>'Door Comparison'!H91</f>
        <v>1</v>
      </c>
      <c r="I91" s="234" t="e">
        <f>'Door Comparison'!#REF!</f>
        <v>#REF!</v>
      </c>
      <c r="J91" s="234">
        <f>'Door Comparison'!J91</f>
        <v>1</v>
      </c>
      <c r="K91" s="234">
        <f>'Door Comparison'!K91</f>
        <v>0</v>
      </c>
      <c r="L91" s="234">
        <f>'Door Comparison'!L91</f>
        <v>0</v>
      </c>
      <c r="N91" s="96">
        <v>135</v>
      </c>
      <c r="O91" s="239"/>
      <c r="P91" s="224">
        <f t="shared" si="11"/>
        <v>15.84</v>
      </c>
      <c r="R91" s="240"/>
      <c r="S91" s="241"/>
      <c r="T91" s="240"/>
      <c r="V91" s="242"/>
      <c r="W91" s="224">
        <f t="shared" si="15"/>
        <v>5.31</v>
      </c>
      <c r="X91" s="240">
        <v>0</v>
      </c>
      <c r="Y91" s="243">
        <f t="shared" si="16"/>
        <v>156.15</v>
      </c>
      <c r="Z91" s="223"/>
    </row>
    <row r="92" spans="1:36" ht="13.2" customHeight="1" x14ac:dyDescent="0.25">
      <c r="A92" s="115" t="str">
        <f>'Door Comparison'!A92</f>
        <v>DG.08</v>
      </c>
      <c r="B92" s="234" t="str">
        <f>'Door Comparison'!B92</f>
        <v>A5</v>
      </c>
      <c r="C92" s="234">
        <f>'Door Comparison'!C92</f>
        <v>0</v>
      </c>
      <c r="D92" s="234">
        <f>'Door Comparison'!D92</f>
        <v>1110</v>
      </c>
      <c r="E92" s="234">
        <f>'Door Comparison'!E92</f>
        <v>2300</v>
      </c>
      <c r="F92" s="234"/>
      <c r="G92" s="234">
        <f>'Door Comparison'!G92</f>
        <v>0</v>
      </c>
      <c r="H92" s="234">
        <f>'Door Comparison'!H92</f>
        <v>1</v>
      </c>
      <c r="I92" s="234" t="e">
        <f>'Door Comparison'!#REF!</f>
        <v>#REF!</v>
      </c>
      <c r="J92" s="234">
        <f>'Door Comparison'!J92</f>
        <v>0</v>
      </c>
      <c r="K92" s="234">
        <f>'Door Comparison'!K92</f>
        <v>0</v>
      </c>
      <c r="L92" s="234">
        <f>'Door Comparison'!L92</f>
        <v>0</v>
      </c>
      <c r="N92" s="96">
        <v>44</v>
      </c>
      <c r="O92" s="239"/>
      <c r="P92" s="224">
        <f t="shared" si="11"/>
        <v>17.7</v>
      </c>
      <c r="Q92" s="221">
        <f t="shared" si="12"/>
        <v>43.05</v>
      </c>
      <c r="R92" s="240"/>
      <c r="S92" s="241"/>
      <c r="T92" s="240">
        <f t="shared" si="13"/>
        <v>23.98</v>
      </c>
      <c r="V92" s="242">
        <f t="shared" si="14"/>
        <v>0</v>
      </c>
      <c r="W92" s="224">
        <f t="shared" si="15"/>
        <v>0</v>
      </c>
      <c r="X92" s="240">
        <v>0</v>
      </c>
      <c r="Y92" s="243">
        <f t="shared" si="16"/>
        <v>128.72999999999999</v>
      </c>
      <c r="Z92" s="223"/>
    </row>
    <row r="93" spans="1:36" ht="13.2" customHeight="1" x14ac:dyDescent="0.25">
      <c r="A93" s="115" t="str">
        <f>'Door Comparison'!A93</f>
        <v>DG.09</v>
      </c>
      <c r="B93" s="234" t="str">
        <f>'Door Comparison'!B93</f>
        <v>A1</v>
      </c>
      <c r="C93" s="234">
        <f>'Door Comparison'!C93</f>
        <v>0</v>
      </c>
      <c r="D93" s="234">
        <f>'Door Comparison'!D93</f>
        <v>1010</v>
      </c>
      <c r="E93" s="234">
        <f>'Door Comparison'!E93</f>
        <v>2300</v>
      </c>
      <c r="F93" s="234"/>
      <c r="G93" s="234">
        <f>'Door Comparison'!G93</f>
        <v>0</v>
      </c>
      <c r="H93" s="234">
        <f>'Door Comparison'!H93</f>
        <v>1</v>
      </c>
      <c r="I93" s="234" t="e">
        <f>'Door Comparison'!#REF!</f>
        <v>#REF!</v>
      </c>
      <c r="J93" s="234">
        <f>'Door Comparison'!J93</f>
        <v>0</v>
      </c>
      <c r="K93" s="234">
        <f>'Door Comparison'!K93</f>
        <v>0</v>
      </c>
      <c r="L93" s="234">
        <f>'Door Comparison'!L93</f>
        <v>0</v>
      </c>
      <c r="N93" s="96">
        <v>44</v>
      </c>
      <c r="O93" s="239"/>
      <c r="P93" s="224">
        <f t="shared" si="11"/>
        <v>17.39</v>
      </c>
      <c r="Q93" s="221">
        <f t="shared" si="12"/>
        <v>42.3</v>
      </c>
      <c r="R93" s="240"/>
      <c r="S93" s="241"/>
      <c r="T93" s="240">
        <f t="shared" si="13"/>
        <v>23.56</v>
      </c>
      <c r="V93" s="242">
        <f t="shared" si="14"/>
        <v>0</v>
      </c>
      <c r="W93" s="224">
        <f t="shared" si="15"/>
        <v>0</v>
      </c>
      <c r="X93" s="240">
        <v>0</v>
      </c>
      <c r="Y93" s="243">
        <f t="shared" si="16"/>
        <v>127.25</v>
      </c>
      <c r="Z93" s="223"/>
    </row>
    <row r="94" spans="1:36" x14ac:dyDescent="0.25">
      <c r="A94" s="115" t="str">
        <f>'Door Comparison'!A94</f>
        <v>DG.10</v>
      </c>
      <c r="B94" s="234" t="str">
        <f>'Door Comparison'!B94</f>
        <v>A1</v>
      </c>
      <c r="C94" s="234">
        <f>'Door Comparison'!C94</f>
        <v>0</v>
      </c>
      <c r="D94" s="234">
        <f>'Door Comparison'!D94</f>
        <v>1010</v>
      </c>
      <c r="E94" s="234">
        <f>'Door Comparison'!E94</f>
        <v>2300</v>
      </c>
      <c r="F94" s="234"/>
      <c r="G94" s="234">
        <f>'Door Comparison'!G94</f>
        <v>0</v>
      </c>
      <c r="H94" s="234">
        <f>'Door Comparison'!H94</f>
        <v>1</v>
      </c>
      <c r="I94" s="234" t="e">
        <f>'Door Comparison'!#REF!</f>
        <v>#REF!</v>
      </c>
      <c r="J94" s="234">
        <f>'Door Comparison'!J94</f>
        <v>0</v>
      </c>
      <c r="K94" s="234">
        <f>'Door Comparison'!K94</f>
        <v>0</v>
      </c>
      <c r="L94" s="234">
        <f>'Door Comparison'!L94</f>
        <v>0</v>
      </c>
      <c r="N94" s="96">
        <v>44</v>
      </c>
      <c r="O94" s="239"/>
      <c r="P94" s="224">
        <f t="shared" si="11"/>
        <v>17.39</v>
      </c>
      <c r="Q94" s="221">
        <f t="shared" si="12"/>
        <v>42.3</v>
      </c>
      <c r="R94" s="240"/>
      <c r="S94" s="241"/>
      <c r="T94" s="240">
        <f t="shared" si="13"/>
        <v>23.56</v>
      </c>
      <c r="V94" s="242">
        <f t="shared" si="14"/>
        <v>0</v>
      </c>
      <c r="W94" s="224">
        <f t="shared" si="15"/>
        <v>0</v>
      </c>
      <c r="X94" s="240">
        <v>0</v>
      </c>
      <c r="Y94" s="243">
        <f t="shared" si="16"/>
        <v>127.25</v>
      </c>
      <c r="Z94" s="223"/>
    </row>
    <row r="95" spans="1:36" x14ac:dyDescent="0.25">
      <c r="A95" s="115" t="str">
        <f>'Door Comparison'!A95</f>
        <v>DG.11</v>
      </c>
      <c r="B95" s="234" t="str">
        <f>'Door Comparison'!B95</f>
        <v>D2</v>
      </c>
      <c r="C95" s="234">
        <f>'Door Comparison'!C95</f>
        <v>0</v>
      </c>
      <c r="D95" s="234">
        <f>'Door Comparison'!D95</f>
        <v>1110</v>
      </c>
      <c r="E95" s="234">
        <f>'Door Comparison'!E95</f>
        <v>2000</v>
      </c>
      <c r="F95" s="234"/>
      <c r="G95" s="234">
        <f>'Door Comparison'!G95</f>
        <v>0</v>
      </c>
      <c r="H95" s="234">
        <f>'Door Comparison'!H95</f>
        <v>1</v>
      </c>
      <c r="I95" s="234" t="e">
        <f>'Door Comparison'!#REF!</f>
        <v>#REF!</v>
      </c>
      <c r="J95" s="234">
        <f>'Door Comparison'!J95</f>
        <v>1</v>
      </c>
      <c r="K95" s="234">
        <f>'Door Comparison'!K95</f>
        <v>0</v>
      </c>
      <c r="L95" s="234">
        <f>'Door Comparison'!L95</f>
        <v>0</v>
      </c>
      <c r="N95" s="96">
        <v>135</v>
      </c>
      <c r="O95" s="239"/>
      <c r="P95" s="224">
        <f t="shared" si="11"/>
        <v>15.84</v>
      </c>
      <c r="R95" s="240"/>
      <c r="S95" s="241"/>
      <c r="T95" s="240"/>
      <c r="V95" s="242"/>
      <c r="W95" s="224">
        <f t="shared" si="15"/>
        <v>5.31</v>
      </c>
      <c r="X95" s="240">
        <v>0</v>
      </c>
      <c r="Y95" s="243">
        <f t="shared" si="16"/>
        <v>156.15</v>
      </c>
      <c r="Z95" s="223"/>
    </row>
    <row r="96" spans="1:36" x14ac:dyDescent="0.25">
      <c r="A96" s="115" t="str">
        <f>'Door Comparison'!A96</f>
        <v>DG.12</v>
      </c>
      <c r="B96" s="234" t="str">
        <f>'Door Comparison'!B96</f>
        <v>D2</v>
      </c>
      <c r="C96" s="234">
        <f>'Door Comparison'!C96</f>
        <v>0</v>
      </c>
      <c r="D96" s="234">
        <f>'Door Comparison'!D96</f>
        <v>1000</v>
      </c>
      <c r="E96" s="234">
        <f>'Door Comparison'!E96</f>
        <v>2000</v>
      </c>
      <c r="F96" s="234"/>
      <c r="G96" s="234">
        <f>'Door Comparison'!G96</f>
        <v>0</v>
      </c>
      <c r="H96" s="234">
        <f>'Door Comparison'!H96</f>
        <v>1</v>
      </c>
      <c r="I96" s="234" t="e">
        <f>'Door Comparison'!#REF!</f>
        <v>#REF!</v>
      </c>
      <c r="J96" s="234">
        <f>'Door Comparison'!J96</f>
        <v>0</v>
      </c>
      <c r="K96" s="234">
        <f>'Door Comparison'!K96</f>
        <v>0</v>
      </c>
      <c r="L96" s="234">
        <f>'Door Comparison'!L96</f>
        <v>0</v>
      </c>
      <c r="N96" s="96">
        <v>135</v>
      </c>
      <c r="O96" s="239"/>
      <c r="P96" s="224">
        <f t="shared" si="11"/>
        <v>15.5</v>
      </c>
      <c r="R96" s="240"/>
      <c r="S96" s="241"/>
      <c r="T96" s="240"/>
      <c r="V96" s="242"/>
      <c r="W96" s="224">
        <f t="shared" si="15"/>
        <v>0</v>
      </c>
      <c r="X96" s="240">
        <v>0</v>
      </c>
      <c r="Y96" s="243">
        <f t="shared" si="16"/>
        <v>150.5</v>
      </c>
      <c r="Z96" s="223"/>
    </row>
    <row r="97" spans="1:26" x14ac:dyDescent="0.25">
      <c r="A97" s="115" t="str">
        <f>'Door Comparison'!A97</f>
        <v>DG.13</v>
      </c>
      <c r="B97" s="234" t="str">
        <f>'Door Comparison'!B97</f>
        <v>A1</v>
      </c>
      <c r="C97" s="234">
        <f>'Door Comparison'!C97</f>
        <v>0</v>
      </c>
      <c r="D97" s="234">
        <f>'Door Comparison'!D97</f>
        <v>1110</v>
      </c>
      <c r="E97" s="234">
        <f>'Door Comparison'!E97</f>
        <v>2300</v>
      </c>
      <c r="F97" s="234"/>
      <c r="G97" s="234">
        <f>'Door Comparison'!G97</f>
        <v>0</v>
      </c>
      <c r="H97" s="234">
        <f>'Door Comparison'!H97</f>
        <v>1</v>
      </c>
      <c r="I97" s="234" t="e">
        <f>'Door Comparison'!#REF!</f>
        <v>#REF!</v>
      </c>
      <c r="J97" s="234">
        <f>'Door Comparison'!J97</f>
        <v>1</v>
      </c>
      <c r="K97" s="234">
        <f>'Door Comparison'!K97</f>
        <v>0</v>
      </c>
      <c r="L97" s="234">
        <f>'Door Comparison'!L97</f>
        <v>0</v>
      </c>
      <c r="N97" s="96">
        <v>44</v>
      </c>
      <c r="O97" s="239"/>
      <c r="P97" s="224">
        <f t="shared" si="11"/>
        <v>17.7</v>
      </c>
      <c r="Q97" s="221">
        <f t="shared" si="12"/>
        <v>43.05</v>
      </c>
      <c r="R97" s="240"/>
      <c r="S97" s="241"/>
      <c r="T97" s="240">
        <f t="shared" si="13"/>
        <v>23.98</v>
      </c>
      <c r="V97" s="242">
        <f t="shared" si="14"/>
        <v>6.34</v>
      </c>
      <c r="W97" s="224">
        <f t="shared" si="15"/>
        <v>5.94</v>
      </c>
      <c r="X97" s="240">
        <v>0</v>
      </c>
      <c r="Y97" s="243">
        <f t="shared" si="16"/>
        <v>141.01</v>
      </c>
      <c r="Z97" s="223"/>
    </row>
    <row r="98" spans="1:26" x14ac:dyDescent="0.25">
      <c r="A98" s="115" t="str">
        <f>'Door Comparison'!A98</f>
        <v>DG.14</v>
      </c>
      <c r="B98" s="234" t="str">
        <f>'Door Comparison'!B98</f>
        <v>B1</v>
      </c>
      <c r="C98" s="234">
        <f>'Door Comparison'!C98</f>
        <v>0</v>
      </c>
      <c r="D98" s="234">
        <f>'Door Comparison'!D98</f>
        <v>1110</v>
      </c>
      <c r="E98" s="234">
        <f>'Door Comparison'!E98</f>
        <v>2300</v>
      </c>
      <c r="F98" s="234"/>
      <c r="G98" s="234">
        <f>'Door Comparison'!G98</f>
        <v>0</v>
      </c>
      <c r="H98" s="234">
        <f>'Door Comparison'!H98</f>
        <v>1</v>
      </c>
      <c r="I98" s="234" t="e">
        <f>'Door Comparison'!#REF!</f>
        <v>#REF!</v>
      </c>
      <c r="J98" s="234">
        <f>'Door Comparison'!J98</f>
        <v>1</v>
      </c>
      <c r="K98" s="234">
        <f>'Door Comparison'!K98</f>
        <v>0</v>
      </c>
      <c r="L98" s="234">
        <f>'Door Comparison'!L98</f>
        <v>0</v>
      </c>
      <c r="N98" s="96">
        <v>44</v>
      </c>
      <c r="O98" s="239"/>
      <c r="P98" s="224">
        <f t="shared" si="11"/>
        <v>17.7</v>
      </c>
      <c r="Q98" s="221">
        <f t="shared" si="12"/>
        <v>43.05</v>
      </c>
      <c r="R98" s="240"/>
      <c r="S98" s="241"/>
      <c r="T98" s="240">
        <f t="shared" si="13"/>
        <v>23.98</v>
      </c>
      <c r="V98" s="242">
        <f t="shared" si="14"/>
        <v>6.34</v>
      </c>
      <c r="W98" s="224">
        <f t="shared" si="15"/>
        <v>5.94</v>
      </c>
      <c r="X98" s="240">
        <v>0</v>
      </c>
      <c r="Y98" s="243">
        <f t="shared" si="16"/>
        <v>141.01</v>
      </c>
      <c r="Z98" s="223"/>
    </row>
    <row r="99" spans="1:26" x14ac:dyDescent="0.25">
      <c r="A99" s="115" t="str">
        <f>'Door Comparison'!A99</f>
        <v>DG.15</v>
      </c>
      <c r="B99" s="234" t="str">
        <f>'Door Comparison'!B99</f>
        <v>B5</v>
      </c>
      <c r="C99" s="234">
        <f>'Door Comparison'!C99</f>
        <v>0</v>
      </c>
      <c r="D99" s="234">
        <f>'Door Comparison'!D99</f>
        <v>1710</v>
      </c>
      <c r="E99" s="234">
        <f>'Door Comparison'!E99</f>
        <v>2300</v>
      </c>
      <c r="F99" s="234"/>
      <c r="G99" s="234">
        <f>'Door Comparison'!G99</f>
        <v>0</v>
      </c>
      <c r="H99" s="234">
        <f>'Door Comparison'!H99</f>
        <v>1</v>
      </c>
      <c r="I99" s="234" t="e">
        <f>'Door Comparison'!#REF!</f>
        <v>#REF!</v>
      </c>
      <c r="J99" s="234">
        <f>'Door Comparison'!J99</f>
        <v>0</v>
      </c>
      <c r="K99" s="234">
        <f>'Door Comparison'!K99</f>
        <v>1</v>
      </c>
      <c r="L99" s="234">
        <f>'Door Comparison'!L99</f>
        <v>0</v>
      </c>
      <c r="N99" s="96">
        <v>88</v>
      </c>
      <c r="O99" s="239"/>
      <c r="P99" s="224">
        <f t="shared" si="11"/>
        <v>19.559999999999999</v>
      </c>
      <c r="Q99" s="221">
        <f t="shared" si="12"/>
        <v>47.58</v>
      </c>
      <c r="R99" s="240"/>
      <c r="S99" s="241"/>
      <c r="T99" s="240">
        <f t="shared" si="13"/>
        <v>26.5</v>
      </c>
      <c r="V99" s="242">
        <f t="shared" si="14"/>
        <v>14.01</v>
      </c>
      <c r="W99" s="224">
        <f t="shared" si="15"/>
        <v>6.56</v>
      </c>
      <c r="X99" s="240">
        <v>0</v>
      </c>
      <c r="Y99" s="243">
        <f t="shared" si="16"/>
        <v>202.21</v>
      </c>
      <c r="Z99" s="223"/>
    </row>
    <row r="100" spans="1:26" x14ac:dyDescent="0.25">
      <c r="A100" s="115" t="str">
        <f>'Door Comparison'!A100</f>
        <v>DG.16</v>
      </c>
      <c r="B100" s="234" t="str">
        <f>'Door Comparison'!B100</f>
        <v>B1</v>
      </c>
      <c r="C100" s="234">
        <f>'Door Comparison'!C100</f>
        <v>0</v>
      </c>
      <c r="D100" s="234">
        <f>'Door Comparison'!D100</f>
        <v>1110</v>
      </c>
      <c r="E100" s="234">
        <f>'Door Comparison'!E100</f>
        <v>2300</v>
      </c>
      <c r="F100" s="234"/>
      <c r="G100" s="234">
        <f>'Door Comparison'!G100</f>
        <v>0</v>
      </c>
      <c r="H100" s="234">
        <f>'Door Comparison'!H100</f>
        <v>1</v>
      </c>
      <c r="I100" s="234" t="e">
        <f>'Door Comparison'!#REF!</f>
        <v>#REF!</v>
      </c>
      <c r="J100" s="234">
        <f>'Door Comparison'!J100</f>
        <v>0</v>
      </c>
      <c r="K100" s="234">
        <f>'Door Comparison'!K100</f>
        <v>1</v>
      </c>
      <c r="L100" s="234">
        <f>'Door Comparison'!L100</f>
        <v>0</v>
      </c>
      <c r="N100" s="96">
        <v>44</v>
      </c>
      <c r="O100" s="239"/>
      <c r="P100" s="224">
        <f t="shared" si="11"/>
        <v>17.7</v>
      </c>
      <c r="Q100" s="221">
        <f t="shared" si="12"/>
        <v>43.05</v>
      </c>
      <c r="R100" s="240"/>
      <c r="S100" s="241"/>
      <c r="T100" s="240">
        <f t="shared" si="13"/>
        <v>23.98</v>
      </c>
      <c r="V100" s="242">
        <f t="shared" si="14"/>
        <v>12.68</v>
      </c>
      <c r="W100" s="224">
        <f t="shared" si="15"/>
        <v>5.94</v>
      </c>
      <c r="X100" s="240">
        <v>0</v>
      </c>
      <c r="Y100" s="243">
        <f t="shared" si="16"/>
        <v>147.35</v>
      </c>
      <c r="Z100" s="223"/>
    </row>
    <row r="101" spans="1:26" x14ac:dyDescent="0.25">
      <c r="A101" s="115" t="str">
        <f>'Door Comparison'!A101</f>
        <v>DG.17</v>
      </c>
      <c r="B101" s="234" t="str">
        <f>'Door Comparison'!B101</f>
        <v>B1</v>
      </c>
      <c r="C101" s="234">
        <f>'Door Comparison'!C101</f>
        <v>0</v>
      </c>
      <c r="D101" s="234">
        <f>'Door Comparison'!D101</f>
        <v>910</v>
      </c>
      <c r="E101" s="234">
        <f>'Door Comparison'!E101</f>
        <v>2300</v>
      </c>
      <c r="F101" s="234"/>
      <c r="G101" s="234">
        <f>'Door Comparison'!G101</f>
        <v>0</v>
      </c>
      <c r="H101" s="234">
        <f>'Door Comparison'!H101</f>
        <v>1</v>
      </c>
      <c r="I101" s="234" t="e">
        <f>'Door Comparison'!#REF!</f>
        <v>#REF!</v>
      </c>
      <c r="J101" s="234">
        <f>'Door Comparison'!J101</f>
        <v>1</v>
      </c>
      <c r="K101" s="234">
        <f>'Door Comparison'!K101</f>
        <v>0</v>
      </c>
      <c r="L101" s="234">
        <f>'Door Comparison'!L101</f>
        <v>0</v>
      </c>
      <c r="N101" s="96">
        <v>44</v>
      </c>
      <c r="O101" s="239"/>
      <c r="P101" s="224">
        <f t="shared" si="11"/>
        <v>17.079999999999998</v>
      </c>
      <c r="Q101" s="221">
        <f t="shared" si="12"/>
        <v>41.55</v>
      </c>
      <c r="R101" s="240"/>
      <c r="S101" s="241"/>
      <c r="T101" s="240">
        <f t="shared" si="13"/>
        <v>23.14</v>
      </c>
      <c r="V101" s="242">
        <f t="shared" si="14"/>
        <v>6.12</v>
      </c>
      <c r="W101" s="224">
        <f t="shared" si="15"/>
        <v>5.73</v>
      </c>
      <c r="X101" s="240">
        <v>0</v>
      </c>
      <c r="Y101" s="243">
        <f t="shared" si="16"/>
        <v>137.62</v>
      </c>
      <c r="Z101" s="223"/>
    </row>
    <row r="102" spans="1:26" x14ac:dyDescent="0.25">
      <c r="A102" s="115" t="str">
        <f>'Door Comparison'!A102</f>
        <v>DG.18</v>
      </c>
      <c r="B102" s="234" t="str">
        <f>'Door Comparison'!B102</f>
        <v>A1</v>
      </c>
      <c r="C102" s="234">
        <f>'Door Comparison'!C102</f>
        <v>0</v>
      </c>
      <c r="D102" s="234">
        <f>'Door Comparison'!D102</f>
        <v>910</v>
      </c>
      <c r="E102" s="234">
        <f>'Door Comparison'!E102</f>
        <v>2300</v>
      </c>
      <c r="F102" s="234"/>
      <c r="G102" s="234">
        <f>'Door Comparison'!G102</f>
        <v>0</v>
      </c>
      <c r="H102" s="234">
        <f>'Door Comparison'!H102</f>
        <v>1</v>
      </c>
      <c r="I102" s="234" t="e">
        <f>'Door Comparison'!#REF!</f>
        <v>#REF!</v>
      </c>
      <c r="J102" s="234">
        <f>'Door Comparison'!J102</f>
        <v>0</v>
      </c>
      <c r="K102" s="234">
        <f>'Door Comparison'!K102</f>
        <v>1</v>
      </c>
      <c r="L102" s="234">
        <f>'Door Comparison'!L102</f>
        <v>0</v>
      </c>
      <c r="N102" s="96">
        <v>44</v>
      </c>
      <c r="O102" s="239"/>
      <c r="P102" s="224">
        <f t="shared" si="11"/>
        <v>17.079999999999998</v>
      </c>
      <c r="Q102" s="221">
        <f t="shared" si="12"/>
        <v>41.55</v>
      </c>
      <c r="R102" s="240"/>
      <c r="S102" s="241"/>
      <c r="T102" s="240">
        <f t="shared" si="13"/>
        <v>23.14</v>
      </c>
      <c r="V102" s="242">
        <f t="shared" si="14"/>
        <v>12.23</v>
      </c>
      <c r="W102" s="224">
        <f t="shared" si="15"/>
        <v>5.73</v>
      </c>
      <c r="X102" s="240">
        <v>0</v>
      </c>
      <c r="Y102" s="243">
        <f t="shared" si="16"/>
        <v>143.72999999999999</v>
      </c>
      <c r="Z102" s="223"/>
    </row>
    <row r="103" spans="1:26" x14ac:dyDescent="0.25">
      <c r="A103" s="115" t="str">
        <f>'Door Comparison'!A103</f>
        <v>DG.19</v>
      </c>
      <c r="B103" s="234" t="str">
        <f>'Door Comparison'!B103</f>
        <v>D2</v>
      </c>
      <c r="C103" s="234">
        <f>'Door Comparison'!C103</f>
        <v>0</v>
      </c>
      <c r="D103" s="234">
        <f>'Door Comparison'!D103</f>
        <v>1110</v>
      </c>
      <c r="E103" s="234">
        <f>'Door Comparison'!E103</f>
        <v>2000</v>
      </c>
      <c r="F103" s="234"/>
      <c r="G103" s="234">
        <f>'Door Comparison'!G103</f>
        <v>0</v>
      </c>
      <c r="H103" s="234">
        <f>'Door Comparison'!H103</f>
        <v>1</v>
      </c>
      <c r="I103" s="234" t="e">
        <f>'Door Comparison'!#REF!</f>
        <v>#REF!</v>
      </c>
      <c r="J103" s="234">
        <f>'Door Comparison'!J103</f>
        <v>1</v>
      </c>
      <c r="K103" s="234">
        <f>'Door Comparison'!K103</f>
        <v>0</v>
      </c>
      <c r="L103" s="234">
        <f>'Door Comparison'!L103</f>
        <v>0</v>
      </c>
      <c r="N103" s="96">
        <v>135</v>
      </c>
      <c r="O103" s="239"/>
      <c r="P103" s="224">
        <f t="shared" si="11"/>
        <v>15.84</v>
      </c>
      <c r="R103" s="240"/>
      <c r="S103" s="241"/>
      <c r="T103" s="240"/>
      <c r="V103" s="242"/>
      <c r="W103" s="224">
        <f t="shared" si="15"/>
        <v>5.31</v>
      </c>
      <c r="X103" s="240">
        <v>0</v>
      </c>
      <c r="Y103" s="243">
        <f t="shared" si="16"/>
        <v>156.15</v>
      </c>
      <c r="Z103" s="223"/>
    </row>
    <row r="104" spans="1:26" x14ac:dyDescent="0.25">
      <c r="A104" s="115" t="str">
        <f>'Door Comparison'!A104</f>
        <v>DG.20</v>
      </c>
      <c r="B104" s="234" t="str">
        <f>'Door Comparison'!B104</f>
        <v>D2</v>
      </c>
      <c r="C104" s="234">
        <f>'Door Comparison'!C104</f>
        <v>0</v>
      </c>
      <c r="D104" s="234">
        <f>'Door Comparison'!D104</f>
        <v>1000</v>
      </c>
      <c r="E104" s="234">
        <f>'Door Comparison'!E104</f>
        <v>2000</v>
      </c>
      <c r="F104" s="234"/>
      <c r="G104" s="234">
        <f>'Door Comparison'!G104</f>
        <v>0</v>
      </c>
      <c r="H104" s="234">
        <f>'Door Comparison'!H104</f>
        <v>1</v>
      </c>
      <c r="I104" s="234" t="e">
        <f>'Door Comparison'!#REF!</f>
        <v>#REF!</v>
      </c>
      <c r="J104" s="234">
        <f>'Door Comparison'!J104</f>
        <v>1</v>
      </c>
      <c r="K104" s="234">
        <f>'Door Comparison'!K104</f>
        <v>0</v>
      </c>
      <c r="L104" s="234">
        <f>'Door Comparison'!L104</f>
        <v>0</v>
      </c>
      <c r="N104" s="96">
        <v>135</v>
      </c>
      <c r="O104" s="239"/>
      <c r="P104" s="224">
        <f t="shared" si="11"/>
        <v>15.5</v>
      </c>
      <c r="R104" s="240"/>
      <c r="S104" s="241"/>
      <c r="T104" s="240"/>
      <c r="V104" s="242"/>
      <c r="W104" s="224">
        <f t="shared" si="15"/>
        <v>5.2</v>
      </c>
      <c r="X104" s="240">
        <v>0</v>
      </c>
      <c r="Y104" s="243">
        <f t="shared" si="16"/>
        <v>155.69999999999999</v>
      </c>
      <c r="Z104" s="223"/>
    </row>
    <row r="105" spans="1:26" x14ac:dyDescent="0.25">
      <c r="A105" s="115" t="str">
        <f>'Door Comparison'!A105</f>
        <v>DG.21</v>
      </c>
      <c r="B105" s="234" t="str">
        <f>'Door Comparison'!B105</f>
        <v>A1</v>
      </c>
      <c r="C105" s="234">
        <f>'Door Comparison'!C105</f>
        <v>0</v>
      </c>
      <c r="D105" s="234">
        <f>'Door Comparison'!D105</f>
        <v>1110</v>
      </c>
      <c r="E105" s="234">
        <f>'Door Comparison'!E105</f>
        <v>2300</v>
      </c>
      <c r="F105" s="234"/>
      <c r="G105" s="234">
        <f>'Door Comparison'!G105</f>
        <v>0</v>
      </c>
      <c r="H105" s="234">
        <f>'Door Comparison'!H105</f>
        <v>1</v>
      </c>
      <c r="I105" s="234" t="e">
        <f>'Door Comparison'!#REF!</f>
        <v>#REF!</v>
      </c>
      <c r="J105" s="234">
        <f>'Door Comparison'!J105</f>
        <v>0</v>
      </c>
      <c r="K105" s="234">
        <f>'Door Comparison'!K105</f>
        <v>1</v>
      </c>
      <c r="L105" s="234">
        <f>'Door Comparison'!L105</f>
        <v>0</v>
      </c>
      <c r="N105" s="96">
        <v>44</v>
      </c>
      <c r="O105" s="239"/>
      <c r="P105" s="224">
        <f t="shared" si="11"/>
        <v>17.7</v>
      </c>
      <c r="Q105" s="221">
        <f t="shared" si="12"/>
        <v>43.05</v>
      </c>
      <c r="R105" s="240"/>
      <c r="S105" s="241"/>
      <c r="T105" s="240">
        <f t="shared" si="13"/>
        <v>23.98</v>
      </c>
      <c r="V105" s="242">
        <f t="shared" si="14"/>
        <v>12.68</v>
      </c>
      <c r="W105" s="224">
        <f t="shared" si="15"/>
        <v>5.94</v>
      </c>
      <c r="X105" s="240">
        <v>0</v>
      </c>
      <c r="Y105" s="243">
        <f t="shared" si="16"/>
        <v>147.35</v>
      </c>
      <c r="Z105" s="223"/>
    </row>
    <row r="106" spans="1:26" x14ac:dyDescent="0.25">
      <c r="A106" s="115" t="str">
        <f>'Door Comparison'!A106</f>
        <v>DG.22</v>
      </c>
      <c r="B106" s="234" t="str">
        <f>'Door Comparison'!B106</f>
        <v>G</v>
      </c>
      <c r="C106" s="234">
        <f>'Door Comparison'!C106</f>
        <v>0</v>
      </c>
      <c r="D106" s="234">
        <f>'Door Comparison'!D106</f>
        <v>628</v>
      </c>
      <c r="E106" s="234">
        <f>'Door Comparison'!E106</f>
        <v>1123</v>
      </c>
      <c r="F106" s="234"/>
      <c r="G106" s="234">
        <f>'Door Comparison'!G106</f>
        <v>0</v>
      </c>
      <c r="H106" s="234">
        <f>'Door Comparison'!H106</f>
        <v>1</v>
      </c>
      <c r="I106" s="234" t="e">
        <f>'Door Comparison'!#REF!</f>
        <v>#REF!</v>
      </c>
      <c r="J106" s="234">
        <f>'Door Comparison'!J106</f>
        <v>0</v>
      </c>
      <c r="K106" s="234">
        <f>'Door Comparison'!K106</f>
        <v>0</v>
      </c>
      <c r="L106" s="234">
        <f>'Door Comparison'!L106</f>
        <v>0</v>
      </c>
      <c r="N106" s="96">
        <v>22</v>
      </c>
      <c r="O106" s="239"/>
      <c r="P106" s="224">
        <f t="shared" si="11"/>
        <v>8.91</v>
      </c>
      <c r="Q106" s="221">
        <f t="shared" si="12"/>
        <v>21.67</v>
      </c>
      <c r="R106" s="240"/>
      <c r="S106" s="241"/>
      <c r="T106" s="240">
        <f t="shared" si="13"/>
        <v>12.07</v>
      </c>
      <c r="V106" s="242">
        <f t="shared" si="14"/>
        <v>0</v>
      </c>
      <c r="W106" s="224">
        <f t="shared" si="15"/>
        <v>0</v>
      </c>
      <c r="X106" s="240">
        <v>0</v>
      </c>
      <c r="Y106" s="243">
        <f t="shared" si="16"/>
        <v>64.650000000000006</v>
      </c>
      <c r="Z106" s="223"/>
    </row>
    <row r="107" spans="1:26" x14ac:dyDescent="0.25">
      <c r="A107" s="115" t="str">
        <f>'Door Comparison'!A107</f>
        <v>DG.23</v>
      </c>
      <c r="B107" s="234" t="str">
        <f>'Door Comparison'!B107</f>
        <v>D2</v>
      </c>
      <c r="C107" s="234">
        <f>'Door Comparison'!C107</f>
        <v>0</v>
      </c>
      <c r="D107" s="234">
        <f>'Door Comparison'!D107</f>
        <v>1110</v>
      </c>
      <c r="E107" s="234">
        <f>'Door Comparison'!E107</f>
        <v>2000</v>
      </c>
      <c r="F107" s="234"/>
      <c r="G107" s="234">
        <f>'Door Comparison'!G107</f>
        <v>0</v>
      </c>
      <c r="H107" s="234">
        <f>'Door Comparison'!H107</f>
        <v>1</v>
      </c>
      <c r="I107" s="234" t="e">
        <f>'Door Comparison'!#REF!</f>
        <v>#REF!</v>
      </c>
      <c r="J107" s="234">
        <f>'Door Comparison'!J107</f>
        <v>0</v>
      </c>
      <c r="K107" s="234">
        <f>'Door Comparison'!K107</f>
        <v>1</v>
      </c>
      <c r="L107" s="234">
        <f>'Door Comparison'!L107</f>
        <v>0</v>
      </c>
      <c r="N107" s="96">
        <v>135</v>
      </c>
      <c r="O107" s="239"/>
      <c r="P107" s="224">
        <f t="shared" si="11"/>
        <v>15.84</v>
      </c>
      <c r="R107" s="240"/>
      <c r="S107" s="241"/>
      <c r="T107" s="240"/>
      <c r="V107" s="242"/>
      <c r="W107" s="224">
        <f t="shared" si="15"/>
        <v>5.31</v>
      </c>
      <c r="X107" s="240">
        <v>0</v>
      </c>
      <c r="Y107" s="243">
        <f t="shared" si="16"/>
        <v>156.15</v>
      </c>
      <c r="Z107" s="223"/>
    </row>
    <row r="108" spans="1:26" x14ac:dyDescent="0.25">
      <c r="A108" s="115" t="str">
        <f>'Door Comparison'!A108</f>
        <v>DG.24</v>
      </c>
      <c r="B108" s="234" t="str">
        <f>'Door Comparison'!B108</f>
        <v>D2</v>
      </c>
      <c r="C108" s="234">
        <f>'Door Comparison'!C108</f>
        <v>0</v>
      </c>
      <c r="D108" s="234">
        <f>'Door Comparison'!D108</f>
        <v>1110</v>
      </c>
      <c r="E108" s="234">
        <f>'Door Comparison'!E108</f>
        <v>2000</v>
      </c>
      <c r="F108" s="234"/>
      <c r="G108" s="234">
        <f>'Door Comparison'!G108</f>
        <v>0</v>
      </c>
      <c r="H108" s="234">
        <f>'Door Comparison'!H108</f>
        <v>1</v>
      </c>
      <c r="I108" s="234" t="e">
        <f>'Door Comparison'!#REF!</f>
        <v>#REF!</v>
      </c>
      <c r="J108" s="234">
        <f>'Door Comparison'!J108</f>
        <v>0</v>
      </c>
      <c r="K108" s="234">
        <f>'Door Comparison'!K108</f>
        <v>1</v>
      </c>
      <c r="L108" s="234">
        <f>'Door Comparison'!L108</f>
        <v>0</v>
      </c>
      <c r="N108" s="96">
        <v>135</v>
      </c>
      <c r="O108" s="239"/>
      <c r="P108" s="224">
        <f t="shared" si="11"/>
        <v>15.84</v>
      </c>
      <c r="R108" s="240"/>
      <c r="S108" s="241"/>
      <c r="T108" s="240"/>
      <c r="V108" s="242"/>
      <c r="W108" s="224">
        <f t="shared" si="15"/>
        <v>5.31</v>
      </c>
      <c r="X108" s="240">
        <v>0</v>
      </c>
      <c r="Y108" s="243">
        <f t="shared" si="16"/>
        <v>156.15</v>
      </c>
      <c r="Z108" s="223"/>
    </row>
    <row r="109" spans="1:26" x14ac:dyDescent="0.25">
      <c r="A109" s="115" t="str">
        <f>'Door Comparison'!A109</f>
        <v>DG.25</v>
      </c>
      <c r="B109" s="234" t="str">
        <f>'Door Comparison'!B109</f>
        <v>D2</v>
      </c>
      <c r="C109" s="234">
        <f>'Door Comparison'!C109</f>
        <v>0</v>
      </c>
      <c r="D109" s="234">
        <f>'Door Comparison'!D109</f>
        <v>1110</v>
      </c>
      <c r="E109" s="234">
        <f>'Door Comparison'!E109</f>
        <v>2000</v>
      </c>
      <c r="F109" s="234"/>
      <c r="G109" s="234">
        <f>'Door Comparison'!G109</f>
        <v>0</v>
      </c>
      <c r="H109" s="234">
        <f>'Door Comparison'!H109</f>
        <v>1</v>
      </c>
      <c r="I109" s="234" t="e">
        <f>'Door Comparison'!#REF!</f>
        <v>#REF!</v>
      </c>
      <c r="J109" s="234">
        <f>'Door Comparison'!J109</f>
        <v>0</v>
      </c>
      <c r="K109" s="234">
        <f>'Door Comparison'!K109</f>
        <v>1</v>
      </c>
      <c r="L109" s="234">
        <f>'Door Comparison'!L109</f>
        <v>0</v>
      </c>
      <c r="N109" s="96">
        <v>135</v>
      </c>
      <c r="O109" s="239"/>
      <c r="P109" s="224">
        <f t="shared" si="11"/>
        <v>15.84</v>
      </c>
      <c r="R109" s="240"/>
      <c r="S109" s="241"/>
      <c r="T109" s="240"/>
      <c r="V109" s="242"/>
      <c r="W109" s="224">
        <f t="shared" si="15"/>
        <v>5.31</v>
      </c>
      <c r="X109" s="240">
        <v>0</v>
      </c>
      <c r="Y109" s="243">
        <f t="shared" si="16"/>
        <v>156.15</v>
      </c>
      <c r="Z109" s="223"/>
    </row>
    <row r="110" spans="1:26" x14ac:dyDescent="0.25">
      <c r="A110" s="115" t="str">
        <f>'Door Comparison'!A110</f>
        <v>DG.26</v>
      </c>
      <c r="B110" s="234" t="str">
        <f>'Door Comparison'!B110</f>
        <v>D2</v>
      </c>
      <c r="C110" s="234">
        <f>'Door Comparison'!C110</f>
        <v>0</v>
      </c>
      <c r="D110" s="234">
        <f>'Door Comparison'!D110</f>
        <v>1110</v>
      </c>
      <c r="E110" s="234">
        <f>'Door Comparison'!E110</f>
        <v>2000</v>
      </c>
      <c r="F110" s="234"/>
      <c r="G110" s="234">
        <f>'Door Comparison'!G110</f>
        <v>0</v>
      </c>
      <c r="H110" s="234">
        <f>'Door Comparison'!H110</f>
        <v>1</v>
      </c>
      <c r="I110" s="234" t="e">
        <f>'Door Comparison'!#REF!</f>
        <v>#REF!</v>
      </c>
      <c r="J110" s="234">
        <f>'Door Comparison'!J110</f>
        <v>0</v>
      </c>
      <c r="K110" s="234">
        <f>'Door Comparison'!K110</f>
        <v>1</v>
      </c>
      <c r="L110" s="234">
        <f>'Door Comparison'!L110</f>
        <v>0</v>
      </c>
      <c r="N110" s="96">
        <v>135</v>
      </c>
      <c r="O110" s="239"/>
      <c r="P110" s="224">
        <f t="shared" si="11"/>
        <v>15.84</v>
      </c>
      <c r="R110" s="240"/>
      <c r="S110" s="241"/>
      <c r="T110" s="240"/>
      <c r="V110" s="242"/>
      <c r="W110" s="224">
        <f t="shared" si="15"/>
        <v>5.31</v>
      </c>
      <c r="X110" s="240">
        <v>0</v>
      </c>
      <c r="Y110" s="243">
        <f t="shared" si="16"/>
        <v>156.15</v>
      </c>
      <c r="Z110" s="223"/>
    </row>
    <row r="111" spans="1:26" x14ac:dyDescent="0.25">
      <c r="A111" s="115" t="str">
        <f>'Door Comparison'!A111</f>
        <v>DG.27</v>
      </c>
      <c r="B111" s="234" t="str">
        <f>'Door Comparison'!B111</f>
        <v>B1</v>
      </c>
      <c r="C111" s="234">
        <f>'Door Comparison'!C111</f>
        <v>0</v>
      </c>
      <c r="D111" s="234">
        <f>'Door Comparison'!D111</f>
        <v>1233</v>
      </c>
      <c r="E111" s="234">
        <f>'Door Comparison'!E111</f>
        <v>2300</v>
      </c>
      <c r="F111" s="234"/>
      <c r="G111" s="234">
        <f>'Door Comparison'!G111</f>
        <v>0</v>
      </c>
      <c r="H111" s="234">
        <f>'Door Comparison'!H111</f>
        <v>1</v>
      </c>
      <c r="I111" s="234" t="e">
        <f>'Door Comparison'!#REF!</f>
        <v>#REF!</v>
      </c>
      <c r="J111" s="234">
        <f>'Door Comparison'!J111</f>
        <v>1</v>
      </c>
      <c r="K111" s="234">
        <f>'Door Comparison'!K111</f>
        <v>0</v>
      </c>
      <c r="L111" s="234">
        <f>'Door Comparison'!L111</f>
        <v>0</v>
      </c>
      <c r="N111" s="96">
        <v>44</v>
      </c>
      <c r="O111" s="239"/>
      <c r="P111" s="224">
        <f t="shared" si="11"/>
        <v>18.079999999999998</v>
      </c>
      <c r="Q111" s="221">
        <f t="shared" si="12"/>
        <v>43.98</v>
      </c>
      <c r="R111" s="240"/>
      <c r="S111" s="241"/>
      <c r="T111" s="240">
        <f t="shared" si="13"/>
        <v>24.5</v>
      </c>
      <c r="V111" s="242">
        <f t="shared" si="14"/>
        <v>6.47</v>
      </c>
      <c r="W111" s="224">
        <f t="shared" si="15"/>
        <v>6.07</v>
      </c>
      <c r="X111" s="240">
        <v>0</v>
      </c>
      <c r="Y111" s="243">
        <f t="shared" si="16"/>
        <v>143.1</v>
      </c>
      <c r="Z111" s="223"/>
    </row>
    <row r="112" spans="1:26" x14ac:dyDescent="0.25">
      <c r="A112" s="115" t="str">
        <f>'Door Comparison'!A112</f>
        <v>DG.28</v>
      </c>
      <c r="B112" s="234" t="str">
        <f>'Door Comparison'!B112</f>
        <v>H</v>
      </c>
      <c r="C112" s="234">
        <f>'Door Comparison'!C112</f>
        <v>0</v>
      </c>
      <c r="D112" s="234">
        <f>'Door Comparison'!D112</f>
        <v>628</v>
      </c>
      <c r="E112" s="234">
        <f>'Door Comparison'!E112</f>
        <v>1308</v>
      </c>
      <c r="F112" s="234"/>
      <c r="G112" s="234">
        <f>'Door Comparison'!G112</f>
        <v>0</v>
      </c>
      <c r="H112" s="234">
        <f>'Door Comparison'!H112</f>
        <v>1</v>
      </c>
      <c r="I112" s="234" t="e">
        <f>'Door Comparison'!#REF!</f>
        <v>#REF!</v>
      </c>
      <c r="J112" s="234">
        <f>'Door Comparison'!J112</f>
        <v>0</v>
      </c>
      <c r="K112" s="234">
        <f>'Door Comparison'!K112</f>
        <v>1</v>
      </c>
      <c r="L112" s="234">
        <f>'Door Comparison'!L112</f>
        <v>0</v>
      </c>
      <c r="N112" s="96">
        <v>22</v>
      </c>
      <c r="O112" s="239"/>
      <c r="P112" s="224">
        <f t="shared" si="11"/>
        <v>10.06</v>
      </c>
      <c r="Q112" s="221">
        <f t="shared" si="12"/>
        <v>24.46</v>
      </c>
      <c r="R112" s="240"/>
      <c r="S112" s="241"/>
      <c r="T112" s="240">
        <f t="shared" si="13"/>
        <v>13.62</v>
      </c>
      <c r="V112" s="242">
        <f t="shared" si="14"/>
        <v>7.2</v>
      </c>
      <c r="W112" s="224">
        <f t="shared" si="15"/>
        <v>3.37</v>
      </c>
      <c r="X112" s="240">
        <v>0</v>
      </c>
      <c r="Y112" s="243">
        <f t="shared" si="16"/>
        <v>80.709999999999994</v>
      </c>
      <c r="Z112" s="223"/>
    </row>
    <row r="113" spans="1:26" x14ac:dyDescent="0.25">
      <c r="A113" s="115" t="str">
        <f>'Door Comparison'!A113</f>
        <v>DG.29</v>
      </c>
      <c r="B113" s="234" t="str">
        <f>'Door Comparison'!B113</f>
        <v>B1</v>
      </c>
      <c r="C113" s="234">
        <f>'Door Comparison'!C113</f>
        <v>0</v>
      </c>
      <c r="D113" s="234">
        <f>'Door Comparison'!D113</f>
        <v>1110</v>
      </c>
      <c r="E113" s="234">
        <f>'Door Comparison'!E113</f>
        <v>2300</v>
      </c>
      <c r="F113" s="234"/>
      <c r="G113" s="234">
        <f>'Door Comparison'!G113</f>
        <v>0</v>
      </c>
      <c r="H113" s="234">
        <f>'Door Comparison'!H113</f>
        <v>1</v>
      </c>
      <c r="I113" s="234" t="e">
        <f>'Door Comparison'!#REF!</f>
        <v>#REF!</v>
      </c>
      <c r="J113" s="234">
        <f>'Door Comparison'!J113</f>
        <v>0</v>
      </c>
      <c r="K113" s="234">
        <f>'Door Comparison'!K113</f>
        <v>1</v>
      </c>
      <c r="L113" s="234">
        <f>'Door Comparison'!L113</f>
        <v>0</v>
      </c>
      <c r="N113" s="96">
        <v>44</v>
      </c>
      <c r="O113" s="239"/>
      <c r="P113" s="224">
        <f t="shared" si="11"/>
        <v>17.7</v>
      </c>
      <c r="Q113" s="221">
        <f t="shared" si="12"/>
        <v>43.05</v>
      </c>
      <c r="R113" s="240"/>
      <c r="S113" s="241"/>
      <c r="T113" s="240">
        <f t="shared" si="13"/>
        <v>23.98</v>
      </c>
      <c r="V113" s="242">
        <f t="shared" si="14"/>
        <v>12.68</v>
      </c>
      <c r="W113" s="224">
        <f t="shared" si="15"/>
        <v>5.94</v>
      </c>
      <c r="X113" s="240">
        <v>0</v>
      </c>
      <c r="Y113" s="243">
        <f t="shared" si="16"/>
        <v>147.35</v>
      </c>
      <c r="Z113" s="223"/>
    </row>
    <row r="114" spans="1:26" x14ac:dyDescent="0.25">
      <c r="A114" s="115" t="str">
        <f>'Door Comparison'!A114</f>
        <v>DG.30</v>
      </c>
      <c r="B114" s="234" t="str">
        <f>'Door Comparison'!B114</f>
        <v>B1</v>
      </c>
      <c r="C114" s="234">
        <f>'Door Comparison'!C114</f>
        <v>0</v>
      </c>
      <c r="D114" s="234">
        <f>'Door Comparison'!D114</f>
        <v>910</v>
      </c>
      <c r="E114" s="234">
        <f>'Door Comparison'!E114</f>
        <v>2300</v>
      </c>
      <c r="F114" s="234"/>
      <c r="G114" s="234">
        <f>'Door Comparison'!G114</f>
        <v>0</v>
      </c>
      <c r="H114" s="234">
        <f>'Door Comparison'!H114</f>
        <v>1</v>
      </c>
      <c r="I114" s="234" t="e">
        <f>'Door Comparison'!#REF!</f>
        <v>#REF!</v>
      </c>
      <c r="J114" s="234">
        <f>'Door Comparison'!J114</f>
        <v>0</v>
      </c>
      <c r="K114" s="234">
        <f>'Door Comparison'!K114</f>
        <v>0</v>
      </c>
      <c r="L114" s="234">
        <f>'Door Comparison'!L114</f>
        <v>0</v>
      </c>
      <c r="N114" s="96">
        <v>44</v>
      </c>
      <c r="O114" s="239"/>
      <c r="P114" s="224">
        <f t="shared" si="11"/>
        <v>17.079999999999998</v>
      </c>
      <c r="Q114" s="221">
        <f t="shared" si="12"/>
        <v>41.55</v>
      </c>
      <c r="R114" s="240"/>
      <c r="S114" s="241"/>
      <c r="T114" s="240">
        <f t="shared" si="13"/>
        <v>23.14</v>
      </c>
      <c r="V114" s="242">
        <f t="shared" si="14"/>
        <v>0</v>
      </c>
      <c r="W114" s="224">
        <f t="shared" si="15"/>
        <v>0</v>
      </c>
      <c r="X114" s="240">
        <v>0</v>
      </c>
      <c r="Y114" s="243">
        <f t="shared" si="16"/>
        <v>125.77</v>
      </c>
      <c r="Z114" s="223"/>
    </row>
    <row r="115" spans="1:26" x14ac:dyDescent="0.25">
      <c r="A115" s="115" t="str">
        <f>'Door Comparison'!A115</f>
        <v>DG.31</v>
      </c>
      <c r="B115" s="234" t="str">
        <f>'Door Comparison'!B115</f>
        <v>D2</v>
      </c>
      <c r="C115" s="234">
        <f>'Door Comparison'!C115</f>
        <v>0</v>
      </c>
      <c r="D115" s="234">
        <f>'Door Comparison'!D115</f>
        <v>1110</v>
      </c>
      <c r="E115" s="234">
        <f>'Door Comparison'!E115</f>
        <v>2000</v>
      </c>
      <c r="F115" s="234"/>
      <c r="G115" s="234">
        <f>'Door Comparison'!G115</f>
        <v>0</v>
      </c>
      <c r="H115" s="234">
        <f>'Door Comparison'!H115</f>
        <v>1</v>
      </c>
      <c r="I115" s="234" t="e">
        <f>'Door Comparison'!#REF!</f>
        <v>#REF!</v>
      </c>
      <c r="J115" s="234">
        <f>'Door Comparison'!J115</f>
        <v>0</v>
      </c>
      <c r="K115" s="234">
        <f>'Door Comparison'!K115</f>
        <v>0</v>
      </c>
      <c r="L115" s="234">
        <f>'Door Comparison'!L115</f>
        <v>0</v>
      </c>
      <c r="N115" s="96">
        <v>135</v>
      </c>
      <c r="O115" s="239"/>
      <c r="P115" s="224">
        <f t="shared" si="11"/>
        <v>15.84</v>
      </c>
      <c r="R115" s="240"/>
      <c r="S115" s="241"/>
      <c r="T115" s="240"/>
      <c r="V115" s="242"/>
      <c r="W115" s="224">
        <f t="shared" si="15"/>
        <v>0</v>
      </c>
      <c r="X115" s="240">
        <v>0</v>
      </c>
      <c r="Y115" s="243">
        <f t="shared" si="16"/>
        <v>150.84</v>
      </c>
      <c r="Z115" s="223"/>
    </row>
    <row r="116" spans="1:26" x14ac:dyDescent="0.25">
      <c r="A116" s="115" t="str">
        <f>'Door Comparison'!A116</f>
        <v>DG.32</v>
      </c>
      <c r="B116" s="234" t="str">
        <f>'Door Comparison'!B116</f>
        <v>A1</v>
      </c>
      <c r="C116" s="234">
        <f>'Door Comparison'!C116</f>
        <v>0</v>
      </c>
      <c r="D116" s="234">
        <f>'Door Comparison'!D116</f>
        <v>1010</v>
      </c>
      <c r="E116" s="234">
        <f>'Door Comparison'!E116</f>
        <v>2300</v>
      </c>
      <c r="F116" s="234"/>
      <c r="G116" s="234">
        <f>'Door Comparison'!G116</f>
        <v>0</v>
      </c>
      <c r="H116" s="234">
        <f>'Door Comparison'!H116</f>
        <v>1</v>
      </c>
      <c r="I116" s="234" t="e">
        <f>'Door Comparison'!#REF!</f>
        <v>#REF!</v>
      </c>
      <c r="J116" s="234">
        <f>'Door Comparison'!J116</f>
        <v>0</v>
      </c>
      <c r="K116" s="234">
        <f>'Door Comparison'!K116</f>
        <v>0</v>
      </c>
      <c r="L116" s="234">
        <f>'Door Comparison'!L116</f>
        <v>0</v>
      </c>
      <c r="N116" s="96">
        <v>44</v>
      </c>
      <c r="O116" s="239"/>
      <c r="P116" s="224">
        <f t="shared" si="11"/>
        <v>17.39</v>
      </c>
      <c r="Q116" s="221">
        <f t="shared" si="12"/>
        <v>42.3</v>
      </c>
      <c r="R116" s="240"/>
      <c r="S116" s="241"/>
      <c r="T116" s="240">
        <f t="shared" si="13"/>
        <v>23.56</v>
      </c>
      <c r="V116" s="242">
        <f t="shared" si="14"/>
        <v>0</v>
      </c>
      <c r="W116" s="224">
        <f t="shared" si="15"/>
        <v>0</v>
      </c>
      <c r="X116" s="240">
        <v>0</v>
      </c>
      <c r="Y116" s="243">
        <f t="shared" si="16"/>
        <v>127.25</v>
      </c>
      <c r="Z116" s="223"/>
    </row>
    <row r="117" spans="1:26" x14ac:dyDescent="0.25">
      <c r="A117" s="115" t="str">
        <f>'Door Comparison'!A117</f>
        <v>DG.33</v>
      </c>
      <c r="B117" s="234" t="str">
        <f>'Door Comparison'!B117</f>
        <v>A1</v>
      </c>
      <c r="C117" s="234">
        <f>'Door Comparison'!C117</f>
        <v>0</v>
      </c>
      <c r="D117" s="234">
        <f>'Door Comparison'!D117</f>
        <v>1010</v>
      </c>
      <c r="E117" s="234">
        <f>'Door Comparison'!E117</f>
        <v>2300</v>
      </c>
      <c r="F117" s="234"/>
      <c r="G117" s="234">
        <f>'Door Comparison'!G117</f>
        <v>0</v>
      </c>
      <c r="H117" s="234">
        <f>'Door Comparison'!H117</f>
        <v>1</v>
      </c>
      <c r="I117" s="234" t="e">
        <f>'Door Comparison'!#REF!</f>
        <v>#REF!</v>
      </c>
      <c r="J117" s="234">
        <f>'Door Comparison'!J117</f>
        <v>0</v>
      </c>
      <c r="K117" s="234">
        <f>'Door Comparison'!K117</f>
        <v>0</v>
      </c>
      <c r="L117" s="234">
        <f>'Door Comparison'!L117</f>
        <v>0</v>
      </c>
      <c r="N117" s="96">
        <v>44</v>
      </c>
      <c r="O117" s="239"/>
      <c r="P117" s="224">
        <f t="shared" si="11"/>
        <v>17.39</v>
      </c>
      <c r="Q117" s="221">
        <f t="shared" si="12"/>
        <v>42.3</v>
      </c>
      <c r="R117" s="240"/>
      <c r="S117" s="241"/>
      <c r="T117" s="240">
        <f t="shared" si="13"/>
        <v>23.56</v>
      </c>
      <c r="V117" s="242">
        <f t="shared" si="14"/>
        <v>0</v>
      </c>
      <c r="W117" s="224">
        <f t="shared" si="15"/>
        <v>0</v>
      </c>
      <c r="X117" s="240">
        <v>0</v>
      </c>
      <c r="Y117" s="243">
        <f t="shared" si="16"/>
        <v>127.25</v>
      </c>
      <c r="Z117" s="223"/>
    </row>
    <row r="118" spans="1:26" x14ac:dyDescent="0.25">
      <c r="A118" s="115" t="str">
        <f>'Door Comparison'!A118</f>
        <v>DG.34</v>
      </c>
      <c r="B118" s="234" t="str">
        <f>'Door Comparison'!B118</f>
        <v>D2</v>
      </c>
      <c r="C118" s="234">
        <f>'Door Comparison'!C118</f>
        <v>0</v>
      </c>
      <c r="D118" s="234">
        <f>'Door Comparison'!D118</f>
        <v>670</v>
      </c>
      <c r="E118" s="234">
        <f>'Door Comparison'!E118</f>
        <v>2000</v>
      </c>
      <c r="F118" s="234"/>
      <c r="G118" s="234">
        <f>'Door Comparison'!G118</f>
        <v>0</v>
      </c>
      <c r="H118" s="234">
        <f>'Door Comparison'!H118</f>
        <v>1</v>
      </c>
      <c r="I118" s="234" t="e">
        <f>'Door Comparison'!#REF!</f>
        <v>#REF!</v>
      </c>
      <c r="J118" s="234">
        <f>'Door Comparison'!J118</f>
        <v>0</v>
      </c>
      <c r="K118" s="234">
        <f>'Door Comparison'!K118</f>
        <v>0</v>
      </c>
      <c r="L118" s="234">
        <f>'Door Comparison'!L118</f>
        <v>0</v>
      </c>
      <c r="N118" s="96">
        <v>135</v>
      </c>
      <c r="O118" s="239"/>
      <c r="P118" s="224">
        <f t="shared" si="11"/>
        <v>14.48</v>
      </c>
      <c r="R118" s="240"/>
      <c r="S118" s="241"/>
      <c r="T118" s="240"/>
      <c r="V118" s="242"/>
      <c r="W118" s="224">
        <f t="shared" si="15"/>
        <v>0</v>
      </c>
      <c r="X118" s="240">
        <v>0</v>
      </c>
      <c r="Y118" s="243">
        <f t="shared" si="16"/>
        <v>149.47999999999999</v>
      </c>
      <c r="Z118" s="223"/>
    </row>
    <row r="119" spans="1:26" x14ac:dyDescent="0.25">
      <c r="A119" s="115" t="str">
        <f>'Door Comparison'!A119</f>
        <v>DG.35</v>
      </c>
      <c r="B119" s="234" t="str">
        <f>'Door Comparison'!B119</f>
        <v>D2</v>
      </c>
      <c r="C119" s="234">
        <f>'Door Comparison'!C119</f>
        <v>0</v>
      </c>
      <c r="D119" s="234">
        <f>'Door Comparison'!D119</f>
        <v>1110</v>
      </c>
      <c r="E119" s="234">
        <f>'Door Comparison'!E119</f>
        <v>2000</v>
      </c>
      <c r="F119" s="234"/>
      <c r="G119" s="234">
        <f>'Door Comparison'!G119</f>
        <v>0</v>
      </c>
      <c r="H119" s="234">
        <f>'Door Comparison'!H119</f>
        <v>1</v>
      </c>
      <c r="I119" s="234" t="e">
        <f>'Door Comparison'!#REF!</f>
        <v>#REF!</v>
      </c>
      <c r="J119" s="234">
        <f>'Door Comparison'!J119</f>
        <v>0</v>
      </c>
      <c r="K119" s="234">
        <f>'Door Comparison'!K119</f>
        <v>0</v>
      </c>
      <c r="L119" s="234">
        <f>'Door Comparison'!L119</f>
        <v>0</v>
      </c>
      <c r="N119" s="96">
        <v>135</v>
      </c>
      <c r="O119" s="239"/>
      <c r="P119" s="224">
        <f t="shared" si="11"/>
        <v>15.84</v>
      </c>
      <c r="R119" s="240"/>
      <c r="S119" s="241"/>
      <c r="T119" s="240"/>
      <c r="V119" s="242"/>
      <c r="W119" s="224">
        <f t="shared" si="15"/>
        <v>0</v>
      </c>
      <c r="X119" s="240">
        <v>0</v>
      </c>
      <c r="Y119" s="243">
        <f t="shared" si="16"/>
        <v>150.84</v>
      </c>
      <c r="Z119" s="223"/>
    </row>
    <row r="120" spans="1:26" x14ac:dyDescent="0.25">
      <c r="A120" s="115" t="str">
        <f>'Door Comparison'!A120</f>
        <v>DG.36</v>
      </c>
      <c r="B120" s="234" t="str">
        <f>'Door Comparison'!B120</f>
        <v>A1</v>
      </c>
      <c r="C120" s="234">
        <f>'Door Comparison'!C120</f>
        <v>0</v>
      </c>
      <c r="D120" s="234">
        <f>'Door Comparison'!D120</f>
        <v>1010</v>
      </c>
      <c r="E120" s="234">
        <f>'Door Comparison'!E120</f>
        <v>2300</v>
      </c>
      <c r="F120" s="234"/>
      <c r="G120" s="234">
        <f>'Door Comparison'!G120</f>
        <v>0</v>
      </c>
      <c r="H120" s="234">
        <f>'Door Comparison'!H120</f>
        <v>1</v>
      </c>
      <c r="I120" s="234" t="e">
        <f>'Door Comparison'!#REF!</f>
        <v>#REF!</v>
      </c>
      <c r="J120" s="234">
        <f>'Door Comparison'!J120</f>
        <v>0</v>
      </c>
      <c r="K120" s="234">
        <f>'Door Comparison'!K120</f>
        <v>0</v>
      </c>
      <c r="L120" s="234">
        <f>'Door Comparison'!L120</f>
        <v>0</v>
      </c>
      <c r="N120" s="96">
        <v>44</v>
      </c>
      <c r="O120" s="239"/>
      <c r="P120" s="224">
        <f t="shared" si="11"/>
        <v>17.39</v>
      </c>
      <c r="Q120" s="221">
        <f t="shared" si="12"/>
        <v>42.3</v>
      </c>
      <c r="R120" s="240"/>
      <c r="S120" s="241"/>
      <c r="T120" s="240">
        <f t="shared" si="13"/>
        <v>23.56</v>
      </c>
      <c r="V120" s="242">
        <f t="shared" si="14"/>
        <v>0</v>
      </c>
      <c r="W120" s="224">
        <f t="shared" si="15"/>
        <v>0</v>
      </c>
      <c r="X120" s="240">
        <v>0</v>
      </c>
      <c r="Y120" s="243">
        <f t="shared" si="16"/>
        <v>127.25</v>
      </c>
      <c r="Z120" s="223"/>
    </row>
    <row r="121" spans="1:26" x14ac:dyDescent="0.25">
      <c r="A121" s="115" t="str">
        <f>'Door Comparison'!A121</f>
        <v>DG.37</v>
      </c>
      <c r="B121" s="234" t="str">
        <f>'Door Comparison'!B121</f>
        <v>A1</v>
      </c>
      <c r="C121" s="234">
        <f>'Door Comparison'!C121</f>
        <v>0</v>
      </c>
      <c r="D121" s="234">
        <f>'Door Comparison'!D121</f>
        <v>910</v>
      </c>
      <c r="E121" s="234">
        <f>'Door Comparison'!E121</f>
        <v>2300</v>
      </c>
      <c r="F121" s="234"/>
      <c r="G121" s="234">
        <f>'Door Comparison'!G121</f>
        <v>0</v>
      </c>
      <c r="H121" s="234">
        <f>'Door Comparison'!H121</f>
        <v>1</v>
      </c>
      <c r="I121" s="234" t="e">
        <f>'Door Comparison'!#REF!</f>
        <v>#REF!</v>
      </c>
      <c r="J121" s="234">
        <f>'Door Comparison'!J121</f>
        <v>0</v>
      </c>
      <c r="K121" s="234">
        <f>'Door Comparison'!K121</f>
        <v>0</v>
      </c>
      <c r="L121" s="234">
        <f>'Door Comparison'!L121</f>
        <v>0</v>
      </c>
      <c r="N121" s="96">
        <v>44</v>
      </c>
      <c r="O121" s="239"/>
      <c r="P121" s="224">
        <f t="shared" si="11"/>
        <v>17.079999999999998</v>
      </c>
      <c r="Q121" s="221">
        <f t="shared" si="12"/>
        <v>41.55</v>
      </c>
      <c r="R121" s="240"/>
      <c r="S121" s="241"/>
      <c r="T121" s="240">
        <f t="shared" si="13"/>
        <v>23.14</v>
      </c>
      <c r="V121" s="242">
        <f t="shared" si="14"/>
        <v>0</v>
      </c>
      <c r="W121" s="224">
        <f t="shared" si="15"/>
        <v>0</v>
      </c>
      <c r="X121" s="240">
        <v>0</v>
      </c>
      <c r="Y121" s="243">
        <f t="shared" si="16"/>
        <v>125.77</v>
      </c>
      <c r="Z121" s="223"/>
    </row>
    <row r="122" spans="1:26" x14ac:dyDescent="0.25">
      <c r="A122" s="115" t="str">
        <f>'Door Comparison'!A122</f>
        <v>DG.38</v>
      </c>
      <c r="B122" s="234">
        <f>'Door Comparison'!B122</f>
        <v>0</v>
      </c>
      <c r="C122" s="234">
        <f>'Door Comparison'!C122</f>
        <v>0</v>
      </c>
      <c r="D122" s="234">
        <f>'Door Comparison'!D122</f>
        <v>0</v>
      </c>
      <c r="E122" s="234">
        <f>'Door Comparison'!E122</f>
        <v>0</v>
      </c>
      <c r="F122" s="234"/>
      <c r="G122" s="234">
        <f>'Door Comparison'!G122</f>
        <v>0</v>
      </c>
      <c r="H122" s="234">
        <f>'Door Comparison'!H122</f>
        <v>0</v>
      </c>
      <c r="I122" s="234" t="e">
        <f>'Door Comparison'!#REF!</f>
        <v>#REF!</v>
      </c>
      <c r="J122" s="234">
        <f>'Door Comparison'!J122</f>
        <v>0</v>
      </c>
      <c r="K122" s="234">
        <f>'Door Comparison'!K122</f>
        <v>0</v>
      </c>
      <c r="L122" s="234">
        <f>'Door Comparison'!L122</f>
        <v>0</v>
      </c>
      <c r="N122" s="96"/>
      <c r="O122" s="239"/>
      <c r="P122" s="224">
        <f t="shared" si="11"/>
        <v>0</v>
      </c>
      <c r="Q122" s="221">
        <f t="shared" si="12"/>
        <v>0</v>
      </c>
      <c r="R122" s="240"/>
      <c r="S122" s="241"/>
      <c r="T122" s="240">
        <f t="shared" si="13"/>
        <v>0</v>
      </c>
      <c r="V122" s="242">
        <f t="shared" si="14"/>
        <v>0</v>
      </c>
      <c r="W122" s="224">
        <f t="shared" si="15"/>
        <v>0</v>
      </c>
      <c r="X122" s="240">
        <v>0</v>
      </c>
      <c r="Y122" s="243">
        <f t="shared" si="16"/>
        <v>0</v>
      </c>
      <c r="Z122" s="223"/>
    </row>
    <row r="123" spans="1:26" x14ac:dyDescent="0.25">
      <c r="A123" s="115" t="str">
        <f>'Door Comparison'!A123</f>
        <v>DG.39</v>
      </c>
      <c r="B123" s="234">
        <f>'Door Comparison'!B123</f>
        <v>0</v>
      </c>
      <c r="C123" s="234">
        <f>'Door Comparison'!C123</f>
        <v>0</v>
      </c>
      <c r="D123" s="234">
        <f>'Door Comparison'!D123</f>
        <v>0</v>
      </c>
      <c r="E123" s="234">
        <f>'Door Comparison'!E123</f>
        <v>0</v>
      </c>
      <c r="F123" s="234"/>
      <c r="G123" s="234">
        <f>'Door Comparison'!G123</f>
        <v>0</v>
      </c>
      <c r="H123" s="234">
        <f>'Door Comparison'!H123</f>
        <v>0</v>
      </c>
      <c r="I123" s="234" t="e">
        <f>'Door Comparison'!#REF!</f>
        <v>#REF!</v>
      </c>
      <c r="J123" s="234">
        <f>'Door Comparison'!J123</f>
        <v>0</v>
      </c>
      <c r="K123" s="234">
        <f>'Door Comparison'!K123</f>
        <v>0</v>
      </c>
      <c r="L123" s="234">
        <f>'Door Comparison'!L123</f>
        <v>0</v>
      </c>
      <c r="N123" s="96"/>
      <c r="O123" s="239"/>
      <c r="P123" s="224">
        <f t="shared" si="11"/>
        <v>0</v>
      </c>
      <c r="Q123" s="221">
        <f t="shared" si="12"/>
        <v>0</v>
      </c>
      <c r="R123" s="240"/>
      <c r="S123" s="241"/>
      <c r="T123" s="240">
        <f t="shared" si="13"/>
        <v>0</v>
      </c>
      <c r="V123" s="242">
        <f t="shared" si="14"/>
        <v>0</v>
      </c>
      <c r="W123" s="224">
        <f t="shared" si="15"/>
        <v>0</v>
      </c>
      <c r="X123" s="240">
        <v>0</v>
      </c>
      <c r="Y123" s="243">
        <f t="shared" si="16"/>
        <v>0</v>
      </c>
      <c r="Z123" s="223"/>
    </row>
    <row r="124" spans="1:26" x14ac:dyDescent="0.25">
      <c r="A124" s="115" t="str">
        <f>'Door Comparison'!A124</f>
        <v>DG.40</v>
      </c>
      <c r="B124" s="234">
        <f>'Door Comparison'!B124</f>
        <v>0</v>
      </c>
      <c r="C124" s="234">
        <f>'Door Comparison'!C124</f>
        <v>0</v>
      </c>
      <c r="D124" s="234">
        <f>'Door Comparison'!D124</f>
        <v>0</v>
      </c>
      <c r="E124" s="234">
        <f>'Door Comparison'!E124</f>
        <v>0</v>
      </c>
      <c r="F124" s="234"/>
      <c r="G124" s="234">
        <f>'Door Comparison'!G124</f>
        <v>0</v>
      </c>
      <c r="H124" s="234">
        <f>'Door Comparison'!H124</f>
        <v>0</v>
      </c>
      <c r="I124" s="234" t="e">
        <f>'Door Comparison'!#REF!</f>
        <v>#REF!</v>
      </c>
      <c r="J124" s="234">
        <f>'Door Comparison'!J124</f>
        <v>0</v>
      </c>
      <c r="K124" s="234">
        <f>'Door Comparison'!K124</f>
        <v>0</v>
      </c>
      <c r="L124" s="234">
        <f>'Door Comparison'!L124</f>
        <v>0</v>
      </c>
      <c r="N124" s="96"/>
      <c r="O124" s="239"/>
      <c r="P124" s="224">
        <f t="shared" si="11"/>
        <v>0</v>
      </c>
      <c r="Q124" s="221">
        <f t="shared" si="12"/>
        <v>0</v>
      </c>
      <c r="R124" s="240"/>
      <c r="S124" s="241"/>
      <c r="T124" s="240">
        <f t="shared" si="13"/>
        <v>0</v>
      </c>
      <c r="V124" s="242">
        <f t="shared" si="14"/>
        <v>0</v>
      </c>
      <c r="W124" s="224">
        <f t="shared" si="15"/>
        <v>0</v>
      </c>
      <c r="X124" s="240">
        <v>0</v>
      </c>
      <c r="Y124" s="243">
        <f t="shared" si="16"/>
        <v>0</v>
      </c>
      <c r="Z124" s="223"/>
    </row>
    <row r="125" spans="1:26" x14ac:dyDescent="0.25">
      <c r="A125" s="115" t="str">
        <f>'Door Comparison'!A125</f>
        <v>DG.41</v>
      </c>
      <c r="B125" s="234">
        <f>'Door Comparison'!B125</f>
        <v>0</v>
      </c>
      <c r="C125" s="234">
        <f>'Door Comparison'!C125</f>
        <v>0</v>
      </c>
      <c r="D125" s="234">
        <f>'Door Comparison'!D125</f>
        <v>0</v>
      </c>
      <c r="E125" s="234">
        <f>'Door Comparison'!E125</f>
        <v>0</v>
      </c>
      <c r="F125" s="234"/>
      <c r="G125" s="234">
        <f>'Door Comparison'!G125</f>
        <v>0</v>
      </c>
      <c r="H125" s="234">
        <f>'Door Comparison'!H125</f>
        <v>0</v>
      </c>
      <c r="I125" s="234" t="e">
        <f>'Door Comparison'!#REF!</f>
        <v>#REF!</v>
      </c>
      <c r="J125" s="234">
        <f>'Door Comparison'!J125</f>
        <v>0</v>
      </c>
      <c r="K125" s="234">
        <f>'Door Comparison'!K125</f>
        <v>0</v>
      </c>
      <c r="L125" s="234">
        <f>'Door Comparison'!L125</f>
        <v>0</v>
      </c>
      <c r="N125" s="96"/>
      <c r="O125" s="239"/>
      <c r="P125" s="224">
        <f t="shared" si="11"/>
        <v>0</v>
      </c>
      <c r="Q125" s="221">
        <f t="shared" si="12"/>
        <v>0</v>
      </c>
      <c r="R125" s="240"/>
      <c r="S125" s="241"/>
      <c r="T125" s="240">
        <f t="shared" si="13"/>
        <v>0</v>
      </c>
      <c r="V125" s="242">
        <f t="shared" si="14"/>
        <v>0</v>
      </c>
      <c r="W125" s="224">
        <f t="shared" si="15"/>
        <v>0</v>
      </c>
      <c r="X125" s="240">
        <v>0</v>
      </c>
      <c r="Y125" s="243">
        <f t="shared" si="16"/>
        <v>0</v>
      </c>
      <c r="Z125" s="223"/>
    </row>
    <row r="126" spans="1:26" x14ac:dyDescent="0.25">
      <c r="A126" s="115" t="str">
        <f>'Door Comparison'!A126</f>
        <v>DG.42</v>
      </c>
      <c r="B126" s="234" t="str">
        <f>'Door Comparison'!B126</f>
        <v>(Special)</v>
      </c>
      <c r="C126" s="234">
        <f>'Door Comparison'!C126</f>
        <v>0</v>
      </c>
      <c r="D126" s="234">
        <f>'Door Comparison'!D126</f>
        <v>830</v>
      </c>
      <c r="E126" s="234">
        <f>'Door Comparison'!E126</f>
        <v>2500</v>
      </c>
      <c r="F126" s="234"/>
      <c r="G126" s="234">
        <f>'Door Comparison'!G126</f>
        <v>0</v>
      </c>
      <c r="H126" s="234">
        <f>'Door Comparison'!H126</f>
        <v>1</v>
      </c>
      <c r="I126" s="234" t="e">
        <f>'Door Comparison'!#REF!</f>
        <v>#REF!</v>
      </c>
      <c r="J126" s="234">
        <f>'Door Comparison'!J126</f>
        <v>0</v>
      </c>
      <c r="K126" s="234">
        <f>'Door Comparison'!K126</f>
        <v>0</v>
      </c>
      <c r="L126" s="234">
        <f>'Door Comparison'!L126</f>
        <v>0</v>
      </c>
      <c r="N126" s="96">
        <v>44</v>
      </c>
      <c r="O126" s="239"/>
      <c r="P126" s="224">
        <f t="shared" si="11"/>
        <v>18.07</v>
      </c>
      <c r="Q126" s="221">
        <f t="shared" si="12"/>
        <v>43.96</v>
      </c>
      <c r="R126" s="240"/>
      <c r="S126" s="241"/>
      <c r="T126" s="240">
        <f t="shared" si="13"/>
        <v>24.49</v>
      </c>
      <c r="V126" s="242">
        <f t="shared" si="14"/>
        <v>0</v>
      </c>
      <c r="W126" s="224">
        <f t="shared" si="15"/>
        <v>0</v>
      </c>
      <c r="X126" s="240">
        <v>0</v>
      </c>
      <c r="Y126" s="243">
        <f t="shared" si="16"/>
        <v>130.52000000000001</v>
      </c>
      <c r="Z126" s="223"/>
    </row>
    <row r="127" spans="1:26" x14ac:dyDescent="0.25">
      <c r="A127" s="115" t="str">
        <f>'Door Comparison'!A127</f>
        <v>DG.43</v>
      </c>
      <c r="B127" s="234" t="str">
        <f>'Door Comparison'!B127</f>
        <v>D1</v>
      </c>
      <c r="C127" s="234">
        <f>'Door Comparison'!C127</f>
        <v>0</v>
      </c>
      <c r="D127" s="234">
        <f>'Door Comparison'!D127</f>
        <v>670</v>
      </c>
      <c r="E127" s="234">
        <f>'Door Comparison'!E127</f>
        <v>2000</v>
      </c>
      <c r="F127" s="234"/>
      <c r="G127" s="234">
        <f>'Door Comparison'!G127</f>
        <v>0</v>
      </c>
      <c r="H127" s="234">
        <f>'Door Comparison'!H127</f>
        <v>1</v>
      </c>
      <c r="I127" s="234" t="e">
        <f>'Door Comparison'!#REF!</f>
        <v>#REF!</v>
      </c>
      <c r="J127" s="234">
        <f>'Door Comparison'!J127</f>
        <v>0</v>
      </c>
      <c r="K127" s="234">
        <f>'Door Comparison'!K127</f>
        <v>0</v>
      </c>
      <c r="L127" s="234">
        <f>'Door Comparison'!L127</f>
        <v>0</v>
      </c>
      <c r="N127" s="96">
        <v>135</v>
      </c>
      <c r="O127" s="239"/>
      <c r="P127" s="224">
        <f t="shared" si="11"/>
        <v>14.48</v>
      </c>
      <c r="R127" s="240"/>
      <c r="S127" s="241"/>
      <c r="T127" s="240"/>
      <c r="V127" s="242"/>
      <c r="W127" s="224">
        <f t="shared" si="15"/>
        <v>0</v>
      </c>
      <c r="X127" s="240">
        <v>0</v>
      </c>
      <c r="Y127" s="243">
        <f t="shared" si="16"/>
        <v>149.47999999999999</v>
      </c>
      <c r="Z127" s="223"/>
    </row>
    <row r="128" spans="1:26" x14ac:dyDescent="0.25">
      <c r="A128" s="115" t="str">
        <f>'Door Comparison'!A128</f>
        <v>DG.44</v>
      </c>
      <c r="B128" s="234" t="str">
        <f>'Door Comparison'!B128</f>
        <v>D1</v>
      </c>
      <c r="C128" s="234">
        <f>'Door Comparison'!C128</f>
        <v>0</v>
      </c>
      <c r="D128" s="234">
        <f>'Door Comparison'!D128</f>
        <v>670</v>
      </c>
      <c r="E128" s="234">
        <f>'Door Comparison'!E128</f>
        <v>2000</v>
      </c>
      <c r="F128" s="234"/>
      <c r="G128" s="234">
        <f>'Door Comparison'!G128</f>
        <v>0</v>
      </c>
      <c r="H128" s="234">
        <f>'Door Comparison'!H128</f>
        <v>1</v>
      </c>
      <c r="I128" s="234" t="e">
        <f>'Door Comparison'!#REF!</f>
        <v>#REF!</v>
      </c>
      <c r="J128" s="234">
        <f>'Door Comparison'!J128</f>
        <v>0</v>
      </c>
      <c r="K128" s="234">
        <f>'Door Comparison'!K128</f>
        <v>0</v>
      </c>
      <c r="L128" s="234">
        <f>'Door Comparison'!L128</f>
        <v>0</v>
      </c>
      <c r="N128" s="96">
        <v>135</v>
      </c>
      <c r="O128" s="239"/>
      <c r="P128" s="224">
        <f t="shared" si="11"/>
        <v>14.48</v>
      </c>
      <c r="R128" s="240"/>
      <c r="S128" s="241"/>
      <c r="T128" s="240"/>
      <c r="V128" s="242"/>
      <c r="W128" s="224">
        <f t="shared" si="15"/>
        <v>0</v>
      </c>
      <c r="X128" s="240">
        <v>0</v>
      </c>
      <c r="Y128" s="243">
        <f t="shared" si="16"/>
        <v>149.47999999999999</v>
      </c>
      <c r="Z128" s="223"/>
    </row>
    <row r="129" spans="1:26" x14ac:dyDescent="0.25">
      <c r="A129" s="115" t="str">
        <f>'Door Comparison'!A129</f>
        <v>DGWC.01</v>
      </c>
      <c r="B129" s="234">
        <f>'Door Comparison'!B129</f>
        <v>0</v>
      </c>
      <c r="C129" s="234">
        <f>'Door Comparison'!C129</f>
        <v>0</v>
      </c>
      <c r="D129" s="234">
        <f>'Door Comparison'!D129</f>
        <v>0</v>
      </c>
      <c r="E129" s="234">
        <f>'Door Comparison'!E129</f>
        <v>0</v>
      </c>
      <c r="F129" s="234"/>
      <c r="G129" s="234">
        <f>'Door Comparison'!G129</f>
        <v>0</v>
      </c>
      <c r="H129" s="234">
        <f>'Door Comparison'!H129</f>
        <v>0</v>
      </c>
      <c r="I129" s="234" t="e">
        <f>'Door Comparison'!#REF!</f>
        <v>#REF!</v>
      </c>
      <c r="J129" s="234">
        <f>'Door Comparison'!J129</f>
        <v>0</v>
      </c>
      <c r="K129" s="234">
        <f>'Door Comparison'!K129</f>
        <v>0</v>
      </c>
      <c r="L129" s="234">
        <f>'Door Comparison'!L129</f>
        <v>0</v>
      </c>
      <c r="N129" s="96"/>
      <c r="O129" s="239"/>
      <c r="P129" s="224">
        <f t="shared" si="11"/>
        <v>0</v>
      </c>
      <c r="Q129" s="221">
        <f t="shared" si="12"/>
        <v>0</v>
      </c>
      <c r="R129" s="240"/>
      <c r="S129" s="241"/>
      <c r="T129" s="240">
        <f t="shared" si="13"/>
        <v>0</v>
      </c>
      <c r="V129" s="242">
        <f t="shared" si="14"/>
        <v>0</v>
      </c>
      <c r="W129" s="224">
        <f t="shared" si="15"/>
        <v>0</v>
      </c>
      <c r="X129" s="240">
        <v>0</v>
      </c>
      <c r="Y129" s="243">
        <f t="shared" si="16"/>
        <v>0</v>
      </c>
      <c r="Z129" s="223"/>
    </row>
    <row r="130" spans="1:26" x14ac:dyDescent="0.25">
      <c r="A130" s="115" t="str">
        <f>'Door Comparison'!A130</f>
        <v>DGWC.02</v>
      </c>
      <c r="B130" s="234">
        <f>'Door Comparison'!B130</f>
        <v>0</v>
      </c>
      <c r="C130" s="234">
        <f>'Door Comparison'!C130</f>
        <v>0</v>
      </c>
      <c r="D130" s="234">
        <f>'Door Comparison'!D130</f>
        <v>0</v>
      </c>
      <c r="E130" s="234">
        <f>'Door Comparison'!E130</f>
        <v>0</v>
      </c>
      <c r="F130" s="234"/>
      <c r="G130" s="234">
        <f>'Door Comparison'!G130</f>
        <v>0</v>
      </c>
      <c r="H130" s="234">
        <f>'Door Comparison'!H130</f>
        <v>0</v>
      </c>
      <c r="I130" s="234" t="e">
        <f>'Door Comparison'!#REF!</f>
        <v>#REF!</v>
      </c>
      <c r="J130" s="234">
        <f>'Door Comparison'!J130</f>
        <v>0</v>
      </c>
      <c r="K130" s="234">
        <f>'Door Comparison'!K130</f>
        <v>0</v>
      </c>
      <c r="L130" s="234">
        <f>'Door Comparison'!L130</f>
        <v>0</v>
      </c>
      <c r="N130" s="96"/>
      <c r="O130" s="239"/>
      <c r="P130" s="224">
        <f t="shared" si="11"/>
        <v>0</v>
      </c>
      <c r="Q130" s="221">
        <f t="shared" si="12"/>
        <v>0</v>
      </c>
      <c r="R130" s="240"/>
      <c r="S130" s="241"/>
      <c r="T130" s="240">
        <f t="shared" si="13"/>
        <v>0</v>
      </c>
      <c r="V130" s="242">
        <f t="shared" si="14"/>
        <v>0</v>
      </c>
      <c r="W130" s="224">
        <f t="shared" si="15"/>
        <v>0</v>
      </c>
      <c r="X130" s="240">
        <v>0</v>
      </c>
      <c r="Y130" s="243">
        <f t="shared" si="16"/>
        <v>0</v>
      </c>
      <c r="Z130" s="223"/>
    </row>
    <row r="131" spans="1:26" x14ac:dyDescent="0.25">
      <c r="A131" s="115" t="str">
        <f>'Door Comparison'!A131</f>
        <v>DGWC.03</v>
      </c>
      <c r="B131" s="234">
        <f>'Door Comparison'!B131</f>
        <v>0</v>
      </c>
      <c r="C131" s="234">
        <f>'Door Comparison'!C131</f>
        <v>0</v>
      </c>
      <c r="D131" s="234">
        <f>'Door Comparison'!D131</f>
        <v>0</v>
      </c>
      <c r="E131" s="234">
        <f>'Door Comparison'!E131</f>
        <v>0</v>
      </c>
      <c r="F131" s="234"/>
      <c r="G131" s="234">
        <f>'Door Comparison'!G131</f>
        <v>0</v>
      </c>
      <c r="H131" s="234">
        <f>'Door Comparison'!H131</f>
        <v>0</v>
      </c>
      <c r="I131" s="234" t="e">
        <f>'Door Comparison'!#REF!</f>
        <v>#REF!</v>
      </c>
      <c r="J131" s="234">
        <f>'Door Comparison'!J131</f>
        <v>0</v>
      </c>
      <c r="K131" s="234">
        <f>'Door Comparison'!K131</f>
        <v>0</v>
      </c>
      <c r="L131" s="234">
        <f>'Door Comparison'!L131</f>
        <v>0</v>
      </c>
      <c r="N131" s="96"/>
      <c r="O131" s="239"/>
      <c r="P131" s="224">
        <f t="shared" si="11"/>
        <v>0</v>
      </c>
      <c r="Q131" s="221">
        <f t="shared" si="12"/>
        <v>0</v>
      </c>
      <c r="R131" s="240"/>
      <c r="S131" s="241"/>
      <c r="T131" s="240">
        <f t="shared" si="13"/>
        <v>0</v>
      </c>
      <c r="V131" s="242">
        <f t="shared" si="14"/>
        <v>0</v>
      </c>
      <c r="W131" s="224">
        <f t="shared" si="15"/>
        <v>0</v>
      </c>
      <c r="X131" s="240">
        <v>0</v>
      </c>
      <c r="Y131" s="243">
        <f t="shared" si="16"/>
        <v>0</v>
      </c>
      <c r="Z131" s="223"/>
    </row>
    <row r="132" spans="1:26" x14ac:dyDescent="0.25">
      <c r="A132" s="115" t="str">
        <f>'Door Comparison'!A132</f>
        <v>DGWC.04</v>
      </c>
      <c r="B132" s="234">
        <f>'Door Comparison'!B132</f>
        <v>0</v>
      </c>
      <c r="C132" s="234">
        <f>'Door Comparison'!C132</f>
        <v>0</v>
      </c>
      <c r="D132" s="234">
        <f>'Door Comparison'!D132</f>
        <v>0</v>
      </c>
      <c r="E132" s="234">
        <f>'Door Comparison'!E132</f>
        <v>0</v>
      </c>
      <c r="F132" s="234"/>
      <c r="G132" s="234">
        <f>'Door Comparison'!G132</f>
        <v>0</v>
      </c>
      <c r="H132" s="234">
        <f>'Door Comparison'!H132</f>
        <v>0</v>
      </c>
      <c r="I132" s="234" t="e">
        <f>'Door Comparison'!#REF!</f>
        <v>#REF!</v>
      </c>
      <c r="J132" s="234">
        <f>'Door Comparison'!J132</f>
        <v>0</v>
      </c>
      <c r="K132" s="234">
        <f>'Door Comparison'!K132</f>
        <v>0</v>
      </c>
      <c r="L132" s="234">
        <f>'Door Comparison'!L132</f>
        <v>0</v>
      </c>
      <c r="N132" s="96"/>
      <c r="O132" s="239"/>
      <c r="P132" s="224">
        <f t="shared" si="11"/>
        <v>0</v>
      </c>
      <c r="Q132" s="221">
        <f t="shared" si="12"/>
        <v>0</v>
      </c>
      <c r="R132" s="240"/>
      <c r="S132" s="241"/>
      <c r="T132" s="240">
        <f t="shared" si="13"/>
        <v>0</v>
      </c>
      <c r="V132" s="242">
        <f t="shared" si="14"/>
        <v>0</v>
      </c>
      <c r="W132" s="224">
        <f t="shared" si="15"/>
        <v>0</v>
      </c>
      <c r="X132" s="240">
        <v>0</v>
      </c>
      <c r="Y132" s="243">
        <f t="shared" si="16"/>
        <v>0</v>
      </c>
      <c r="Z132" s="223"/>
    </row>
    <row r="133" spans="1:26" x14ac:dyDescent="0.25">
      <c r="A133" s="115" t="str">
        <f>'Door Comparison'!A133</f>
        <v>DGWC.05</v>
      </c>
      <c r="B133" s="234">
        <f>'Door Comparison'!B133</f>
        <v>0</v>
      </c>
      <c r="C133" s="234">
        <f>'Door Comparison'!C133</f>
        <v>0</v>
      </c>
      <c r="D133" s="234">
        <f>'Door Comparison'!D133</f>
        <v>0</v>
      </c>
      <c r="E133" s="234">
        <f>'Door Comparison'!E133</f>
        <v>0</v>
      </c>
      <c r="F133" s="234"/>
      <c r="G133" s="234">
        <f>'Door Comparison'!G133</f>
        <v>0</v>
      </c>
      <c r="H133" s="234">
        <f>'Door Comparison'!H133</f>
        <v>0</v>
      </c>
      <c r="I133" s="234" t="e">
        <f>'Door Comparison'!#REF!</f>
        <v>#REF!</v>
      </c>
      <c r="J133" s="234">
        <f>'Door Comparison'!J133</f>
        <v>0</v>
      </c>
      <c r="K133" s="234">
        <f>'Door Comparison'!K133</f>
        <v>0</v>
      </c>
      <c r="L133" s="234">
        <f>'Door Comparison'!L133</f>
        <v>0</v>
      </c>
      <c r="N133" s="96"/>
      <c r="O133" s="239"/>
      <c r="P133" s="224">
        <f t="shared" si="11"/>
        <v>0</v>
      </c>
      <c r="Q133" s="221">
        <f t="shared" si="12"/>
        <v>0</v>
      </c>
      <c r="R133" s="240"/>
      <c r="S133" s="241"/>
      <c r="T133" s="240">
        <f t="shared" si="13"/>
        <v>0</v>
      </c>
      <c r="V133" s="242">
        <f t="shared" si="14"/>
        <v>0</v>
      </c>
      <c r="W133" s="224">
        <f t="shared" si="15"/>
        <v>0</v>
      </c>
      <c r="X133" s="240">
        <v>0</v>
      </c>
      <c r="Y133" s="243">
        <f t="shared" si="16"/>
        <v>0</v>
      </c>
      <c r="Z133" s="223"/>
    </row>
    <row r="134" spans="1:26" x14ac:dyDescent="0.25">
      <c r="A134" s="115" t="str">
        <f>'Door Comparison'!A134</f>
        <v>DGWC.06</v>
      </c>
      <c r="B134" s="234">
        <f>'Door Comparison'!B134</f>
        <v>0</v>
      </c>
      <c r="C134" s="234">
        <f>'Door Comparison'!C134</f>
        <v>0</v>
      </c>
      <c r="D134" s="234">
        <f>'Door Comparison'!D134</f>
        <v>0</v>
      </c>
      <c r="E134" s="234">
        <f>'Door Comparison'!E134</f>
        <v>0</v>
      </c>
      <c r="F134" s="234"/>
      <c r="G134" s="234">
        <f>'Door Comparison'!G134</f>
        <v>0</v>
      </c>
      <c r="H134" s="234">
        <f>'Door Comparison'!H134</f>
        <v>0</v>
      </c>
      <c r="I134" s="234" t="e">
        <f>'Door Comparison'!#REF!</f>
        <v>#REF!</v>
      </c>
      <c r="J134" s="234">
        <f>'Door Comparison'!J134</f>
        <v>0</v>
      </c>
      <c r="K134" s="234">
        <f>'Door Comparison'!K134</f>
        <v>0</v>
      </c>
      <c r="L134" s="234">
        <f>'Door Comparison'!L134</f>
        <v>0</v>
      </c>
      <c r="N134" s="96"/>
      <c r="O134" s="239"/>
      <c r="P134" s="224">
        <f t="shared" si="11"/>
        <v>0</v>
      </c>
      <c r="Q134" s="221">
        <f t="shared" si="12"/>
        <v>0</v>
      </c>
      <c r="R134" s="240"/>
      <c r="S134" s="241"/>
      <c r="T134" s="240">
        <f t="shared" si="13"/>
        <v>0</v>
      </c>
      <c r="V134" s="242">
        <f t="shared" si="14"/>
        <v>0</v>
      </c>
      <c r="W134" s="224">
        <f t="shared" si="15"/>
        <v>0</v>
      </c>
      <c r="X134" s="240">
        <v>0</v>
      </c>
      <c r="Y134" s="243">
        <f t="shared" si="16"/>
        <v>0</v>
      </c>
      <c r="Z134" s="223"/>
    </row>
    <row r="135" spans="1:26" x14ac:dyDescent="0.25">
      <c r="A135" s="115" t="str">
        <f>'Door Comparison'!A135</f>
        <v>EX-DG.01</v>
      </c>
      <c r="B135" s="234" t="str">
        <f>'Door Comparison'!B135</f>
        <v>(External)</v>
      </c>
      <c r="C135" s="234">
        <f>'Door Comparison'!C135</f>
        <v>0</v>
      </c>
      <c r="D135" s="234">
        <f>'Door Comparison'!D135</f>
        <v>0</v>
      </c>
      <c r="E135" s="234">
        <f>'Door Comparison'!E135</f>
        <v>0</v>
      </c>
      <c r="F135" s="234"/>
      <c r="G135" s="234">
        <f>'Door Comparison'!G135</f>
        <v>0</v>
      </c>
      <c r="H135" s="234">
        <f>'Door Comparison'!H135</f>
        <v>0</v>
      </c>
      <c r="I135" s="234" t="e">
        <f>'Door Comparison'!#REF!</f>
        <v>#REF!</v>
      </c>
      <c r="J135" s="234">
        <f>'Door Comparison'!J135</f>
        <v>0</v>
      </c>
      <c r="K135" s="234">
        <f>'Door Comparison'!K135</f>
        <v>0</v>
      </c>
      <c r="L135" s="234">
        <f>'Door Comparison'!L135</f>
        <v>0</v>
      </c>
      <c r="N135" s="96"/>
      <c r="O135" s="239"/>
      <c r="P135" s="224">
        <f t="shared" si="11"/>
        <v>0</v>
      </c>
      <c r="Q135" s="221">
        <f t="shared" si="12"/>
        <v>0</v>
      </c>
      <c r="R135" s="240"/>
      <c r="S135" s="241"/>
      <c r="T135" s="240">
        <f t="shared" si="13"/>
        <v>0</v>
      </c>
      <c r="V135" s="242">
        <f t="shared" si="14"/>
        <v>0</v>
      </c>
      <c r="W135" s="224">
        <f t="shared" si="15"/>
        <v>0</v>
      </c>
      <c r="X135" s="240">
        <v>0</v>
      </c>
      <c r="Y135" s="243">
        <f t="shared" si="16"/>
        <v>0</v>
      </c>
      <c r="Z135" s="223"/>
    </row>
    <row r="136" spans="1:26" x14ac:dyDescent="0.25">
      <c r="A136" s="115" t="str">
        <f>'Door Comparison'!A136</f>
        <v>EX-DG.02</v>
      </c>
      <c r="B136" s="234" t="str">
        <f>'Door Comparison'!B136</f>
        <v>(External)</v>
      </c>
      <c r="C136" s="234">
        <f>'Door Comparison'!C136</f>
        <v>0</v>
      </c>
      <c r="D136" s="234">
        <f>'Door Comparison'!D136</f>
        <v>0</v>
      </c>
      <c r="E136" s="234">
        <f>'Door Comparison'!E136</f>
        <v>0</v>
      </c>
      <c r="F136" s="234"/>
      <c r="G136" s="234">
        <f>'Door Comparison'!G136</f>
        <v>0</v>
      </c>
      <c r="H136" s="234">
        <f>'Door Comparison'!H136</f>
        <v>0</v>
      </c>
      <c r="I136" s="234" t="e">
        <f>'Door Comparison'!#REF!</f>
        <v>#REF!</v>
      </c>
      <c r="J136" s="234">
        <f>'Door Comparison'!J136</f>
        <v>0</v>
      </c>
      <c r="K136" s="234">
        <f>'Door Comparison'!K136</f>
        <v>0</v>
      </c>
      <c r="L136" s="234">
        <f>'Door Comparison'!L136</f>
        <v>0</v>
      </c>
      <c r="N136" s="96"/>
      <c r="O136" s="239"/>
      <c r="P136" s="224">
        <f t="shared" si="11"/>
        <v>0</v>
      </c>
      <c r="Q136" s="221">
        <f t="shared" si="12"/>
        <v>0</v>
      </c>
      <c r="R136" s="240"/>
      <c r="S136" s="241"/>
      <c r="T136" s="240">
        <f t="shared" si="13"/>
        <v>0</v>
      </c>
      <c r="V136" s="242">
        <f t="shared" si="14"/>
        <v>0</v>
      </c>
      <c r="W136" s="224">
        <f t="shared" si="15"/>
        <v>0</v>
      </c>
      <c r="X136" s="240">
        <v>0</v>
      </c>
      <c r="Y136" s="243">
        <f t="shared" si="16"/>
        <v>0</v>
      </c>
      <c r="Z136" s="223"/>
    </row>
    <row r="137" spans="1:26" x14ac:dyDescent="0.25">
      <c r="A137" s="115" t="str">
        <f>'Door Comparison'!A137</f>
        <v>EX-DG.03</v>
      </c>
      <c r="B137" s="234" t="str">
        <f>'Door Comparison'!B137</f>
        <v>(External)</v>
      </c>
      <c r="C137" s="234">
        <f>'Door Comparison'!C137</f>
        <v>0</v>
      </c>
      <c r="D137" s="234">
        <f>'Door Comparison'!D137</f>
        <v>0</v>
      </c>
      <c r="E137" s="234">
        <f>'Door Comparison'!E137</f>
        <v>0</v>
      </c>
      <c r="F137" s="234"/>
      <c r="G137" s="234">
        <f>'Door Comparison'!G137</f>
        <v>0</v>
      </c>
      <c r="H137" s="234">
        <f>'Door Comparison'!H137</f>
        <v>0</v>
      </c>
      <c r="I137" s="234" t="e">
        <f>'Door Comparison'!#REF!</f>
        <v>#REF!</v>
      </c>
      <c r="J137" s="234">
        <f>'Door Comparison'!J137</f>
        <v>0</v>
      </c>
      <c r="K137" s="234">
        <f>'Door Comparison'!K137</f>
        <v>0</v>
      </c>
      <c r="L137" s="234">
        <f>'Door Comparison'!L137</f>
        <v>0</v>
      </c>
      <c r="N137" s="96"/>
      <c r="O137" s="239"/>
      <c r="P137" s="224">
        <f t="shared" si="11"/>
        <v>0</v>
      </c>
      <c r="Q137" s="221">
        <f t="shared" si="12"/>
        <v>0</v>
      </c>
      <c r="R137" s="240"/>
      <c r="S137" s="241"/>
      <c r="T137" s="240">
        <f t="shared" si="13"/>
        <v>0</v>
      </c>
      <c r="V137" s="242">
        <f t="shared" si="14"/>
        <v>0</v>
      </c>
      <c r="W137" s="224">
        <f t="shared" si="15"/>
        <v>0</v>
      </c>
      <c r="X137" s="240">
        <v>0</v>
      </c>
      <c r="Y137" s="243">
        <f t="shared" si="16"/>
        <v>0</v>
      </c>
      <c r="Z137" s="223"/>
    </row>
    <row r="138" spans="1:26" x14ac:dyDescent="0.25">
      <c r="A138" s="115" t="str">
        <f>'Door Comparison'!A138</f>
        <v>EX-DG.04</v>
      </c>
      <c r="B138" s="234" t="str">
        <f>'Door Comparison'!B138</f>
        <v>(External)</v>
      </c>
      <c r="C138" s="234">
        <f>'Door Comparison'!C138</f>
        <v>0</v>
      </c>
      <c r="D138" s="234">
        <f>'Door Comparison'!D138</f>
        <v>0</v>
      </c>
      <c r="E138" s="234">
        <f>'Door Comparison'!E138</f>
        <v>0</v>
      </c>
      <c r="F138" s="234"/>
      <c r="G138" s="234">
        <f>'Door Comparison'!G138</f>
        <v>0</v>
      </c>
      <c r="H138" s="234">
        <f>'Door Comparison'!H138</f>
        <v>0</v>
      </c>
      <c r="I138" s="234" t="e">
        <f>'Door Comparison'!#REF!</f>
        <v>#REF!</v>
      </c>
      <c r="J138" s="234">
        <f>'Door Comparison'!J138</f>
        <v>0</v>
      </c>
      <c r="K138" s="234">
        <f>'Door Comparison'!K138</f>
        <v>0</v>
      </c>
      <c r="L138" s="234">
        <f>'Door Comparison'!L138</f>
        <v>0</v>
      </c>
      <c r="N138" s="96"/>
      <c r="O138" s="239"/>
      <c r="P138" s="224">
        <f t="shared" ref="P138:P201" si="17">(D138+2*E138)*3.1/1000</f>
        <v>0</v>
      </c>
      <c r="Q138" s="221">
        <f t="shared" ref="Q138:Q191" si="18">(((D138+2*E138)*((G138*2.9)+(H138*3.77))/1000))*2</f>
        <v>0</v>
      </c>
      <c r="R138" s="240"/>
      <c r="S138" s="241"/>
      <c r="T138" s="240">
        <f t="shared" ref="T138:T191" si="19">((D138+2*E138)*((G138*1.91)+(H138*2.1))/1000)*2</f>
        <v>0</v>
      </c>
      <c r="V138" s="242">
        <f t="shared" ref="V138:V191" si="20">(J138*((D138+2*E138)*1.11/1000))+(K138*((D138+2*E138)*2.22/1000))+(L138*((D138+2*E138)*1.11/1000))</f>
        <v>0</v>
      </c>
      <c r="W138" s="224">
        <f t="shared" ref="W138:W201" si="21">(J138+K138+L138)*((D138+2*E138)*1.04/1000)</f>
        <v>0</v>
      </c>
      <c r="X138" s="240">
        <v>0</v>
      </c>
      <c r="Y138" s="243">
        <f t="shared" ref="Y138:Y201" si="22">SUM(N138:X138)</f>
        <v>0</v>
      </c>
      <c r="Z138" s="223"/>
    </row>
    <row r="139" spans="1:26" x14ac:dyDescent="0.25">
      <c r="A139" s="115" t="str">
        <f>'Door Comparison'!A139</f>
        <v>EX-DG.05</v>
      </c>
      <c r="B139" s="234" t="str">
        <f>'Door Comparison'!B139</f>
        <v>(External)</v>
      </c>
      <c r="C139" s="234">
        <f>'Door Comparison'!C139</f>
        <v>0</v>
      </c>
      <c r="D139" s="234">
        <f>'Door Comparison'!D139</f>
        <v>0</v>
      </c>
      <c r="E139" s="234">
        <f>'Door Comparison'!E139</f>
        <v>0</v>
      </c>
      <c r="F139" s="234"/>
      <c r="G139" s="234">
        <f>'Door Comparison'!G139</f>
        <v>0</v>
      </c>
      <c r="H139" s="234">
        <f>'Door Comparison'!H139</f>
        <v>0</v>
      </c>
      <c r="I139" s="234" t="e">
        <f>'Door Comparison'!#REF!</f>
        <v>#REF!</v>
      </c>
      <c r="J139" s="234">
        <f>'Door Comparison'!J139</f>
        <v>0</v>
      </c>
      <c r="K139" s="234">
        <f>'Door Comparison'!K139</f>
        <v>0</v>
      </c>
      <c r="L139" s="234">
        <f>'Door Comparison'!L139</f>
        <v>0</v>
      </c>
      <c r="N139" s="96"/>
      <c r="O139" s="239"/>
      <c r="P139" s="224">
        <f t="shared" si="17"/>
        <v>0</v>
      </c>
      <c r="Q139" s="221">
        <f t="shared" si="18"/>
        <v>0</v>
      </c>
      <c r="R139" s="240"/>
      <c r="S139" s="241"/>
      <c r="T139" s="240">
        <f t="shared" si="19"/>
        <v>0</v>
      </c>
      <c r="V139" s="242">
        <f t="shared" si="20"/>
        <v>0</v>
      </c>
      <c r="W139" s="224">
        <f t="shared" si="21"/>
        <v>0</v>
      </c>
      <c r="X139" s="240">
        <v>0</v>
      </c>
      <c r="Y139" s="243">
        <f t="shared" si="22"/>
        <v>0</v>
      </c>
      <c r="Z139" s="223"/>
    </row>
    <row r="140" spans="1:26" x14ac:dyDescent="0.25">
      <c r="A140" s="115" t="str">
        <f>'Door Comparison'!A140</f>
        <v>EX-DG.06</v>
      </c>
      <c r="B140" s="234" t="str">
        <f>'Door Comparison'!B140</f>
        <v>(External)</v>
      </c>
      <c r="C140" s="234">
        <f>'Door Comparison'!C140</f>
        <v>0</v>
      </c>
      <c r="D140" s="234">
        <f>'Door Comparison'!D140</f>
        <v>0</v>
      </c>
      <c r="E140" s="234">
        <f>'Door Comparison'!E140</f>
        <v>0</v>
      </c>
      <c r="F140" s="234"/>
      <c r="G140" s="234">
        <f>'Door Comparison'!G140</f>
        <v>0</v>
      </c>
      <c r="H140" s="234">
        <f>'Door Comparison'!H140</f>
        <v>0</v>
      </c>
      <c r="I140" s="234" t="e">
        <f>'Door Comparison'!#REF!</f>
        <v>#REF!</v>
      </c>
      <c r="J140" s="234">
        <f>'Door Comparison'!J140</f>
        <v>0</v>
      </c>
      <c r="K140" s="234">
        <f>'Door Comparison'!K140</f>
        <v>0</v>
      </c>
      <c r="L140" s="234">
        <f>'Door Comparison'!L140</f>
        <v>0</v>
      </c>
      <c r="N140" s="96"/>
      <c r="O140" s="239"/>
      <c r="P140" s="224">
        <f t="shared" si="17"/>
        <v>0</v>
      </c>
      <c r="Q140" s="221">
        <f t="shared" si="18"/>
        <v>0</v>
      </c>
      <c r="R140" s="240"/>
      <c r="S140" s="241"/>
      <c r="T140" s="240">
        <f t="shared" si="19"/>
        <v>0</v>
      </c>
      <c r="V140" s="242">
        <f t="shared" si="20"/>
        <v>0</v>
      </c>
      <c r="W140" s="224">
        <f t="shared" si="21"/>
        <v>0</v>
      </c>
      <c r="X140" s="240">
        <v>0</v>
      </c>
      <c r="Y140" s="243">
        <f t="shared" si="22"/>
        <v>0</v>
      </c>
      <c r="Z140" s="223"/>
    </row>
    <row r="141" spans="1:26" x14ac:dyDescent="0.25">
      <c r="A141" s="115" t="str">
        <f>'Door Comparison'!A141</f>
        <v>EX-DG.07</v>
      </c>
      <c r="B141" s="234" t="str">
        <f>'Door Comparison'!B141</f>
        <v>(External)</v>
      </c>
      <c r="C141" s="234">
        <f>'Door Comparison'!C141</f>
        <v>0</v>
      </c>
      <c r="D141" s="234">
        <f>'Door Comparison'!D141</f>
        <v>0</v>
      </c>
      <c r="E141" s="234">
        <f>'Door Comparison'!E141</f>
        <v>0</v>
      </c>
      <c r="F141" s="234"/>
      <c r="G141" s="234">
        <f>'Door Comparison'!G141</f>
        <v>0</v>
      </c>
      <c r="H141" s="234">
        <f>'Door Comparison'!H141</f>
        <v>0</v>
      </c>
      <c r="I141" s="234" t="e">
        <f>'Door Comparison'!#REF!</f>
        <v>#REF!</v>
      </c>
      <c r="J141" s="234">
        <f>'Door Comparison'!J141</f>
        <v>0</v>
      </c>
      <c r="K141" s="234">
        <f>'Door Comparison'!K141</f>
        <v>0</v>
      </c>
      <c r="L141" s="234">
        <f>'Door Comparison'!L141</f>
        <v>0</v>
      </c>
      <c r="N141" s="96"/>
      <c r="O141" s="239"/>
      <c r="P141" s="224">
        <f t="shared" si="17"/>
        <v>0</v>
      </c>
      <c r="Q141" s="221">
        <f t="shared" si="18"/>
        <v>0</v>
      </c>
      <c r="R141" s="240"/>
      <c r="S141" s="241"/>
      <c r="T141" s="240">
        <f t="shared" si="19"/>
        <v>0</v>
      </c>
      <c r="V141" s="242">
        <f t="shared" si="20"/>
        <v>0</v>
      </c>
      <c r="W141" s="224">
        <f t="shared" si="21"/>
        <v>0</v>
      </c>
      <c r="X141" s="240">
        <v>0</v>
      </c>
      <c r="Y141" s="243">
        <f t="shared" si="22"/>
        <v>0</v>
      </c>
      <c r="Z141" s="223"/>
    </row>
    <row r="142" spans="1:26" x14ac:dyDescent="0.25">
      <c r="A142" s="115" t="str">
        <f>'Door Comparison'!A142</f>
        <v>EX-DG.08</v>
      </c>
      <c r="B142" s="234" t="str">
        <f>'Door Comparison'!B142</f>
        <v>(External)</v>
      </c>
      <c r="C142" s="234">
        <f>'Door Comparison'!C142</f>
        <v>0</v>
      </c>
      <c r="D142" s="234">
        <f>'Door Comparison'!D142</f>
        <v>0</v>
      </c>
      <c r="E142" s="234">
        <f>'Door Comparison'!E142</f>
        <v>0</v>
      </c>
      <c r="F142" s="234"/>
      <c r="G142" s="234">
        <f>'Door Comparison'!G142</f>
        <v>0</v>
      </c>
      <c r="H142" s="234">
        <f>'Door Comparison'!H142</f>
        <v>0</v>
      </c>
      <c r="I142" s="234" t="e">
        <f>'Door Comparison'!#REF!</f>
        <v>#REF!</v>
      </c>
      <c r="J142" s="234">
        <f>'Door Comparison'!J142</f>
        <v>0</v>
      </c>
      <c r="K142" s="234">
        <f>'Door Comparison'!K142</f>
        <v>0</v>
      </c>
      <c r="L142" s="234">
        <f>'Door Comparison'!L142</f>
        <v>0</v>
      </c>
      <c r="N142" s="96"/>
      <c r="O142" s="239"/>
      <c r="P142" s="224">
        <f t="shared" si="17"/>
        <v>0</v>
      </c>
      <c r="Q142" s="221">
        <f t="shared" si="18"/>
        <v>0</v>
      </c>
      <c r="R142" s="240"/>
      <c r="S142" s="241"/>
      <c r="T142" s="240">
        <f t="shared" si="19"/>
        <v>0</v>
      </c>
      <c r="V142" s="242">
        <f t="shared" si="20"/>
        <v>0</v>
      </c>
      <c r="W142" s="224">
        <f t="shared" si="21"/>
        <v>0</v>
      </c>
      <c r="X142" s="240">
        <v>0</v>
      </c>
      <c r="Y142" s="243">
        <f t="shared" si="22"/>
        <v>0</v>
      </c>
      <c r="Z142" s="223"/>
    </row>
    <row r="143" spans="1:26" x14ac:dyDescent="0.25">
      <c r="A143" s="115" t="str">
        <f>'Door Comparison'!A143</f>
        <v>EX-DG.09</v>
      </c>
      <c r="B143" s="234" t="str">
        <f>'Door Comparison'!B143</f>
        <v>(External)</v>
      </c>
      <c r="C143" s="234">
        <f>'Door Comparison'!C143</f>
        <v>0</v>
      </c>
      <c r="D143" s="234">
        <f>'Door Comparison'!D143</f>
        <v>0</v>
      </c>
      <c r="E143" s="234">
        <f>'Door Comparison'!E143</f>
        <v>0</v>
      </c>
      <c r="F143" s="234"/>
      <c r="G143" s="234">
        <f>'Door Comparison'!G143</f>
        <v>0</v>
      </c>
      <c r="H143" s="234">
        <f>'Door Comparison'!H143</f>
        <v>0</v>
      </c>
      <c r="I143" s="234" t="e">
        <f>'Door Comparison'!#REF!</f>
        <v>#REF!</v>
      </c>
      <c r="J143" s="234">
        <f>'Door Comparison'!J143</f>
        <v>0</v>
      </c>
      <c r="K143" s="234">
        <f>'Door Comparison'!K143</f>
        <v>0</v>
      </c>
      <c r="L143" s="234">
        <f>'Door Comparison'!L143</f>
        <v>0</v>
      </c>
      <c r="N143" s="96"/>
      <c r="O143" s="239"/>
      <c r="P143" s="224">
        <f t="shared" si="17"/>
        <v>0</v>
      </c>
      <c r="Q143" s="221">
        <f t="shared" si="18"/>
        <v>0</v>
      </c>
      <c r="R143" s="240"/>
      <c r="S143" s="241"/>
      <c r="T143" s="240">
        <f t="shared" si="19"/>
        <v>0</v>
      </c>
      <c r="V143" s="242">
        <f t="shared" si="20"/>
        <v>0</v>
      </c>
      <c r="W143" s="224">
        <f t="shared" si="21"/>
        <v>0</v>
      </c>
      <c r="X143" s="240">
        <v>0</v>
      </c>
      <c r="Y143" s="243">
        <f t="shared" si="22"/>
        <v>0</v>
      </c>
      <c r="Z143" s="223"/>
    </row>
    <row r="144" spans="1:26" x14ac:dyDescent="0.25">
      <c r="A144" s="115" t="str">
        <f>'Door Comparison'!A144</f>
        <v>EX-DG.10</v>
      </c>
      <c r="B144" s="234" t="str">
        <f>'Door Comparison'!B144</f>
        <v>(External)</v>
      </c>
      <c r="C144" s="234">
        <f>'Door Comparison'!C144</f>
        <v>0</v>
      </c>
      <c r="D144" s="234">
        <f>'Door Comparison'!D144</f>
        <v>0</v>
      </c>
      <c r="E144" s="234">
        <f>'Door Comparison'!E144</f>
        <v>0</v>
      </c>
      <c r="F144" s="234"/>
      <c r="G144" s="234">
        <f>'Door Comparison'!G144</f>
        <v>0</v>
      </c>
      <c r="H144" s="234">
        <f>'Door Comparison'!H144</f>
        <v>0</v>
      </c>
      <c r="I144" s="234" t="e">
        <f>'Door Comparison'!#REF!</f>
        <v>#REF!</v>
      </c>
      <c r="J144" s="234">
        <f>'Door Comparison'!J144</f>
        <v>0</v>
      </c>
      <c r="K144" s="234">
        <f>'Door Comparison'!K144</f>
        <v>0</v>
      </c>
      <c r="L144" s="234">
        <f>'Door Comparison'!L144</f>
        <v>0</v>
      </c>
      <c r="N144" s="96"/>
      <c r="O144" s="239"/>
      <c r="P144" s="224">
        <f t="shared" si="17"/>
        <v>0</v>
      </c>
      <c r="Q144" s="221">
        <f t="shared" si="18"/>
        <v>0</v>
      </c>
      <c r="R144" s="240"/>
      <c r="S144" s="241"/>
      <c r="T144" s="240">
        <f t="shared" si="19"/>
        <v>0</v>
      </c>
      <c r="V144" s="242">
        <f t="shared" si="20"/>
        <v>0</v>
      </c>
      <c r="W144" s="224">
        <f t="shared" si="21"/>
        <v>0</v>
      </c>
      <c r="X144" s="240">
        <v>0</v>
      </c>
      <c r="Y144" s="243">
        <f t="shared" si="22"/>
        <v>0</v>
      </c>
      <c r="Z144" s="223"/>
    </row>
    <row r="145" spans="1:26" x14ac:dyDescent="0.25">
      <c r="A145" s="115" t="str">
        <f>'Door Comparison'!A145</f>
        <v>EX-DG.11</v>
      </c>
      <c r="B145" s="234" t="str">
        <f>'Door Comparison'!B145</f>
        <v>(External)</v>
      </c>
      <c r="C145" s="234">
        <f>'Door Comparison'!C145</f>
        <v>0</v>
      </c>
      <c r="D145" s="234">
        <f>'Door Comparison'!D145</f>
        <v>0</v>
      </c>
      <c r="E145" s="234">
        <f>'Door Comparison'!E145</f>
        <v>0</v>
      </c>
      <c r="F145" s="234"/>
      <c r="G145" s="234">
        <f>'Door Comparison'!G145</f>
        <v>0</v>
      </c>
      <c r="H145" s="234">
        <f>'Door Comparison'!H145</f>
        <v>0</v>
      </c>
      <c r="I145" s="234" t="e">
        <f>'Door Comparison'!#REF!</f>
        <v>#REF!</v>
      </c>
      <c r="J145" s="234">
        <f>'Door Comparison'!J145</f>
        <v>0</v>
      </c>
      <c r="K145" s="234">
        <f>'Door Comparison'!K145</f>
        <v>0</v>
      </c>
      <c r="L145" s="234">
        <f>'Door Comparison'!L145</f>
        <v>0</v>
      </c>
      <c r="N145" s="96"/>
      <c r="O145" s="239"/>
      <c r="P145" s="224">
        <f t="shared" si="17"/>
        <v>0</v>
      </c>
      <c r="Q145" s="221">
        <f t="shared" si="18"/>
        <v>0</v>
      </c>
      <c r="R145" s="240"/>
      <c r="S145" s="241"/>
      <c r="T145" s="240">
        <f t="shared" si="19"/>
        <v>0</v>
      </c>
      <c r="V145" s="242">
        <f t="shared" si="20"/>
        <v>0</v>
      </c>
      <c r="W145" s="224">
        <f t="shared" si="21"/>
        <v>0</v>
      </c>
      <c r="X145" s="240">
        <v>0</v>
      </c>
      <c r="Y145" s="243">
        <f t="shared" si="22"/>
        <v>0</v>
      </c>
      <c r="Z145" s="223"/>
    </row>
    <row r="146" spans="1:26" x14ac:dyDescent="0.25">
      <c r="A146" s="115" t="str">
        <f>'Door Comparison'!A146</f>
        <v>EX-DG.12</v>
      </c>
      <c r="B146" s="234" t="str">
        <f>'Door Comparison'!B146</f>
        <v>(External)</v>
      </c>
      <c r="C146" s="234">
        <f>'Door Comparison'!C146</f>
        <v>0</v>
      </c>
      <c r="D146" s="234">
        <f>'Door Comparison'!D146</f>
        <v>0</v>
      </c>
      <c r="E146" s="234">
        <f>'Door Comparison'!E146</f>
        <v>0</v>
      </c>
      <c r="F146" s="234"/>
      <c r="G146" s="234">
        <f>'Door Comparison'!G146</f>
        <v>0</v>
      </c>
      <c r="H146" s="234">
        <f>'Door Comparison'!H146</f>
        <v>0</v>
      </c>
      <c r="I146" s="234" t="e">
        <f>'Door Comparison'!#REF!</f>
        <v>#REF!</v>
      </c>
      <c r="J146" s="234">
        <f>'Door Comparison'!J146</f>
        <v>0</v>
      </c>
      <c r="K146" s="234">
        <f>'Door Comparison'!K146</f>
        <v>0</v>
      </c>
      <c r="L146" s="234">
        <f>'Door Comparison'!L146</f>
        <v>0</v>
      </c>
      <c r="N146" s="96"/>
      <c r="O146" s="239"/>
      <c r="P146" s="224">
        <f t="shared" si="17"/>
        <v>0</v>
      </c>
      <c r="Q146" s="221">
        <f t="shared" si="18"/>
        <v>0</v>
      </c>
      <c r="R146" s="240"/>
      <c r="S146" s="241"/>
      <c r="T146" s="240">
        <f t="shared" si="19"/>
        <v>0</v>
      </c>
      <c r="V146" s="242">
        <f t="shared" si="20"/>
        <v>0</v>
      </c>
      <c r="W146" s="224">
        <f t="shared" si="21"/>
        <v>0</v>
      </c>
      <c r="X146" s="240">
        <v>0</v>
      </c>
      <c r="Y146" s="243">
        <f t="shared" si="22"/>
        <v>0</v>
      </c>
      <c r="Z146" s="223"/>
    </row>
    <row r="147" spans="1:26" x14ac:dyDescent="0.25">
      <c r="A147" s="115" t="str">
        <f>'Door Comparison'!A147</f>
        <v>D1.01</v>
      </c>
      <c r="B147" s="234" t="str">
        <f>'Door Comparison'!B147</f>
        <v>E1</v>
      </c>
      <c r="C147" s="234">
        <f>'Door Comparison'!C147</f>
        <v>0</v>
      </c>
      <c r="D147" s="234">
        <f>'Door Comparison'!D147</f>
        <v>0</v>
      </c>
      <c r="E147" s="234">
        <f>'Door Comparison'!E147</f>
        <v>0</v>
      </c>
      <c r="F147" s="234"/>
      <c r="G147" s="234">
        <f>'Door Comparison'!G147</f>
        <v>0</v>
      </c>
      <c r="H147" s="234">
        <f>'Door Comparison'!H147</f>
        <v>0</v>
      </c>
      <c r="I147" s="234" t="e">
        <f>'Door Comparison'!#REF!</f>
        <v>#REF!</v>
      </c>
      <c r="J147" s="234">
        <f>'Door Comparison'!J147</f>
        <v>0</v>
      </c>
      <c r="K147" s="234">
        <f>'Door Comparison'!K147</f>
        <v>0</v>
      </c>
      <c r="L147" s="234">
        <f>'Door Comparison'!L147</f>
        <v>0</v>
      </c>
      <c r="N147" s="96"/>
      <c r="O147" s="239"/>
      <c r="P147" s="224">
        <f t="shared" si="17"/>
        <v>0</v>
      </c>
      <c r="Q147" s="221">
        <f t="shared" si="18"/>
        <v>0</v>
      </c>
      <c r="R147" s="240"/>
      <c r="S147" s="241"/>
      <c r="T147" s="240">
        <f t="shared" si="19"/>
        <v>0</v>
      </c>
      <c r="V147" s="242">
        <f t="shared" si="20"/>
        <v>0</v>
      </c>
      <c r="W147" s="224">
        <f t="shared" si="21"/>
        <v>0</v>
      </c>
      <c r="X147" s="240">
        <v>0</v>
      </c>
      <c r="Y147" s="243">
        <f t="shared" si="22"/>
        <v>0</v>
      </c>
      <c r="Z147" s="223"/>
    </row>
    <row r="148" spans="1:26" x14ac:dyDescent="0.25">
      <c r="A148" s="115" t="str">
        <f>'Door Comparison'!A148</f>
        <v>D1.02</v>
      </c>
      <c r="B148" s="234" t="str">
        <f>'Door Comparison'!B148</f>
        <v>E1</v>
      </c>
      <c r="C148" s="234">
        <f>'Door Comparison'!C148</f>
        <v>0</v>
      </c>
      <c r="D148" s="234">
        <f>'Door Comparison'!D148</f>
        <v>0</v>
      </c>
      <c r="E148" s="234">
        <f>'Door Comparison'!E148</f>
        <v>0</v>
      </c>
      <c r="F148" s="234"/>
      <c r="G148" s="234">
        <f>'Door Comparison'!G148</f>
        <v>0</v>
      </c>
      <c r="H148" s="234">
        <f>'Door Comparison'!H148</f>
        <v>0</v>
      </c>
      <c r="I148" s="234" t="e">
        <f>'Door Comparison'!#REF!</f>
        <v>#REF!</v>
      </c>
      <c r="J148" s="234">
        <f>'Door Comparison'!J148</f>
        <v>0</v>
      </c>
      <c r="K148" s="234">
        <f>'Door Comparison'!K148</f>
        <v>0</v>
      </c>
      <c r="L148" s="234">
        <f>'Door Comparison'!L148</f>
        <v>0</v>
      </c>
      <c r="N148" s="96"/>
      <c r="O148" s="239"/>
      <c r="P148" s="224">
        <f t="shared" si="17"/>
        <v>0</v>
      </c>
      <c r="Q148" s="221">
        <f t="shared" si="18"/>
        <v>0</v>
      </c>
      <c r="R148" s="240"/>
      <c r="S148" s="241"/>
      <c r="T148" s="240">
        <f t="shared" si="19"/>
        <v>0</v>
      </c>
      <c r="V148" s="242">
        <f t="shared" si="20"/>
        <v>0</v>
      </c>
      <c r="W148" s="224">
        <f t="shared" si="21"/>
        <v>0</v>
      </c>
      <c r="X148" s="240">
        <v>0</v>
      </c>
      <c r="Y148" s="243">
        <f t="shared" si="22"/>
        <v>0</v>
      </c>
      <c r="Z148" s="223"/>
    </row>
    <row r="149" spans="1:26" x14ac:dyDescent="0.25">
      <c r="A149" s="115" t="str">
        <f>'Door Comparison'!A149</f>
        <v>D1.03</v>
      </c>
      <c r="B149" s="234" t="str">
        <f>'Door Comparison'!B149</f>
        <v>D2</v>
      </c>
      <c r="C149" s="234">
        <f>'Door Comparison'!C149</f>
        <v>0</v>
      </c>
      <c r="D149" s="234">
        <f>'Door Comparison'!D149</f>
        <v>1110</v>
      </c>
      <c r="E149" s="234">
        <f>'Door Comparison'!E149</f>
        <v>2000</v>
      </c>
      <c r="F149" s="234"/>
      <c r="G149" s="234">
        <f>'Door Comparison'!G149</f>
        <v>0</v>
      </c>
      <c r="H149" s="234">
        <f>'Door Comparison'!H149</f>
        <v>1</v>
      </c>
      <c r="I149" s="234" t="e">
        <f>'Door Comparison'!#REF!</f>
        <v>#REF!</v>
      </c>
      <c r="J149" s="234">
        <f>'Door Comparison'!J149</f>
        <v>1</v>
      </c>
      <c r="K149" s="234">
        <f>'Door Comparison'!K149</f>
        <v>0</v>
      </c>
      <c r="L149" s="234">
        <f>'Door Comparison'!L149</f>
        <v>0</v>
      </c>
      <c r="N149" s="96">
        <v>135</v>
      </c>
      <c r="O149" s="239"/>
      <c r="P149" s="224">
        <f t="shared" si="17"/>
        <v>15.84</v>
      </c>
      <c r="R149" s="240"/>
      <c r="S149" s="241"/>
      <c r="T149" s="240"/>
      <c r="V149" s="242"/>
      <c r="W149" s="224">
        <f t="shared" si="21"/>
        <v>5.31</v>
      </c>
      <c r="X149" s="240">
        <v>0</v>
      </c>
      <c r="Y149" s="243">
        <f t="shared" si="22"/>
        <v>156.15</v>
      </c>
      <c r="Z149" s="223"/>
    </row>
    <row r="150" spans="1:26" x14ac:dyDescent="0.25">
      <c r="A150" s="115" t="str">
        <f>'Door Comparison'!A150</f>
        <v>D1.04</v>
      </c>
      <c r="B150" s="234" t="str">
        <f>'Door Comparison'!B150</f>
        <v>D2</v>
      </c>
      <c r="C150" s="234">
        <f>'Door Comparison'!C150</f>
        <v>0</v>
      </c>
      <c r="D150" s="234">
        <f>'Door Comparison'!D150</f>
        <v>1110</v>
      </c>
      <c r="E150" s="234">
        <f>'Door Comparison'!E150</f>
        <v>2000</v>
      </c>
      <c r="F150" s="234"/>
      <c r="G150" s="234">
        <f>'Door Comparison'!G150</f>
        <v>0</v>
      </c>
      <c r="H150" s="234">
        <f>'Door Comparison'!H150</f>
        <v>1</v>
      </c>
      <c r="I150" s="234" t="e">
        <f>'Door Comparison'!#REF!</f>
        <v>#REF!</v>
      </c>
      <c r="J150" s="234">
        <f>'Door Comparison'!J150</f>
        <v>1</v>
      </c>
      <c r="K150" s="234">
        <f>'Door Comparison'!K150</f>
        <v>0</v>
      </c>
      <c r="L150" s="234">
        <f>'Door Comparison'!L150</f>
        <v>0</v>
      </c>
      <c r="N150" s="96">
        <v>135</v>
      </c>
      <c r="O150" s="239"/>
      <c r="P150" s="224">
        <f t="shared" si="17"/>
        <v>15.84</v>
      </c>
      <c r="R150" s="240"/>
      <c r="S150" s="241"/>
      <c r="T150" s="240"/>
      <c r="V150" s="242"/>
      <c r="W150" s="224">
        <f t="shared" si="21"/>
        <v>5.31</v>
      </c>
      <c r="X150" s="240">
        <v>0</v>
      </c>
      <c r="Y150" s="243">
        <f t="shared" si="22"/>
        <v>156.15</v>
      </c>
      <c r="Z150" s="223"/>
    </row>
    <row r="151" spans="1:26" x14ac:dyDescent="0.25">
      <c r="A151" s="115" t="str">
        <f>'Door Comparison'!A151</f>
        <v>D1.05</v>
      </c>
      <c r="B151" s="234" t="str">
        <f>'Door Comparison'!B151</f>
        <v>D2</v>
      </c>
      <c r="C151" s="234">
        <f>'Door Comparison'!C151</f>
        <v>0</v>
      </c>
      <c r="D151" s="234">
        <f>'Door Comparison'!D151</f>
        <v>1110</v>
      </c>
      <c r="E151" s="234">
        <f>'Door Comparison'!E151</f>
        <v>2000</v>
      </c>
      <c r="F151" s="234"/>
      <c r="G151" s="234">
        <f>'Door Comparison'!G151</f>
        <v>0</v>
      </c>
      <c r="H151" s="234">
        <f>'Door Comparison'!H151</f>
        <v>1</v>
      </c>
      <c r="I151" s="234" t="e">
        <f>'Door Comparison'!#REF!</f>
        <v>#REF!</v>
      </c>
      <c r="J151" s="234">
        <f>'Door Comparison'!J151</f>
        <v>1</v>
      </c>
      <c r="K151" s="234">
        <f>'Door Comparison'!K151</f>
        <v>0</v>
      </c>
      <c r="L151" s="234">
        <f>'Door Comparison'!L151</f>
        <v>0</v>
      </c>
      <c r="N151" s="96">
        <v>135</v>
      </c>
      <c r="O151" s="239"/>
      <c r="P151" s="224">
        <f t="shared" si="17"/>
        <v>15.84</v>
      </c>
      <c r="R151" s="240"/>
      <c r="S151" s="241"/>
      <c r="T151" s="240"/>
      <c r="V151" s="242"/>
      <c r="W151" s="224">
        <f t="shared" si="21"/>
        <v>5.31</v>
      </c>
      <c r="X151" s="240">
        <v>0</v>
      </c>
      <c r="Y151" s="243">
        <f t="shared" si="22"/>
        <v>156.15</v>
      </c>
      <c r="Z151" s="223"/>
    </row>
    <row r="152" spans="1:26" x14ac:dyDescent="0.25">
      <c r="A152" s="115" t="str">
        <f>'Door Comparison'!A152</f>
        <v>D1.06</v>
      </c>
      <c r="B152" s="234" t="str">
        <f>'Door Comparison'!B152</f>
        <v>D2</v>
      </c>
      <c r="C152" s="234">
        <f>'Door Comparison'!C152</f>
        <v>0</v>
      </c>
      <c r="D152" s="234">
        <f>'Door Comparison'!D152</f>
        <v>1110</v>
      </c>
      <c r="E152" s="234">
        <f>'Door Comparison'!E152</f>
        <v>2000</v>
      </c>
      <c r="F152" s="234"/>
      <c r="G152" s="234">
        <f>'Door Comparison'!G152</f>
        <v>0</v>
      </c>
      <c r="H152" s="234">
        <f>'Door Comparison'!H152</f>
        <v>1</v>
      </c>
      <c r="I152" s="234" t="e">
        <f>'Door Comparison'!#REF!</f>
        <v>#REF!</v>
      </c>
      <c r="J152" s="234">
        <f>'Door Comparison'!J152</f>
        <v>1</v>
      </c>
      <c r="K152" s="234">
        <f>'Door Comparison'!K152</f>
        <v>0</v>
      </c>
      <c r="L152" s="234">
        <f>'Door Comparison'!L152</f>
        <v>0</v>
      </c>
      <c r="N152" s="96">
        <v>135</v>
      </c>
      <c r="O152" s="239"/>
      <c r="P152" s="224">
        <f t="shared" si="17"/>
        <v>15.84</v>
      </c>
      <c r="R152" s="240"/>
      <c r="S152" s="241"/>
      <c r="T152" s="240"/>
      <c r="V152" s="242"/>
      <c r="W152" s="224">
        <f t="shared" si="21"/>
        <v>5.31</v>
      </c>
      <c r="X152" s="240">
        <v>0</v>
      </c>
      <c r="Y152" s="243">
        <f t="shared" si="22"/>
        <v>156.15</v>
      </c>
      <c r="Z152" s="223"/>
    </row>
    <row r="153" spans="1:26" x14ac:dyDescent="0.25">
      <c r="A153" s="115" t="str">
        <f>'Door Comparison'!A153</f>
        <v>D1.07</v>
      </c>
      <c r="B153" s="234" t="str">
        <f>'Door Comparison'!B153</f>
        <v>D2</v>
      </c>
      <c r="C153" s="234">
        <f>'Door Comparison'!C153</f>
        <v>0</v>
      </c>
      <c r="D153" s="234">
        <f>'Door Comparison'!D153</f>
        <v>1110</v>
      </c>
      <c r="E153" s="234">
        <f>'Door Comparison'!E153</f>
        <v>2000</v>
      </c>
      <c r="F153" s="234"/>
      <c r="G153" s="234">
        <f>'Door Comparison'!G153</f>
        <v>0</v>
      </c>
      <c r="H153" s="234">
        <f>'Door Comparison'!H153</f>
        <v>1</v>
      </c>
      <c r="I153" s="234" t="e">
        <f>'Door Comparison'!#REF!</f>
        <v>#REF!</v>
      </c>
      <c r="J153" s="234">
        <f>'Door Comparison'!J153</f>
        <v>1</v>
      </c>
      <c r="K153" s="234">
        <f>'Door Comparison'!K153</f>
        <v>0</v>
      </c>
      <c r="L153" s="234">
        <f>'Door Comparison'!L153</f>
        <v>0</v>
      </c>
      <c r="N153" s="96">
        <v>135</v>
      </c>
      <c r="O153" s="239"/>
      <c r="P153" s="224">
        <f t="shared" si="17"/>
        <v>15.84</v>
      </c>
      <c r="R153" s="240"/>
      <c r="S153" s="241"/>
      <c r="T153" s="240"/>
      <c r="V153" s="242"/>
      <c r="W153" s="224">
        <f t="shared" si="21"/>
        <v>5.31</v>
      </c>
      <c r="X153" s="240">
        <v>0</v>
      </c>
      <c r="Y153" s="243">
        <f t="shared" si="22"/>
        <v>156.15</v>
      </c>
      <c r="Z153" s="223"/>
    </row>
    <row r="154" spans="1:26" x14ac:dyDescent="0.25">
      <c r="A154" s="115" t="str">
        <f>'Door Comparison'!A154</f>
        <v>D1.08</v>
      </c>
      <c r="B154" s="234" t="str">
        <f>'Door Comparison'!B154</f>
        <v>D2</v>
      </c>
      <c r="C154" s="234">
        <f>'Door Comparison'!C154</f>
        <v>0</v>
      </c>
      <c r="D154" s="234">
        <f>'Door Comparison'!D154</f>
        <v>1110</v>
      </c>
      <c r="E154" s="234">
        <f>'Door Comparison'!E154</f>
        <v>2000</v>
      </c>
      <c r="F154" s="234"/>
      <c r="G154" s="234">
        <f>'Door Comparison'!G154</f>
        <v>0</v>
      </c>
      <c r="H154" s="234">
        <f>'Door Comparison'!H154</f>
        <v>1</v>
      </c>
      <c r="I154" s="234" t="e">
        <f>'Door Comparison'!#REF!</f>
        <v>#REF!</v>
      </c>
      <c r="J154" s="234">
        <f>'Door Comparison'!J154</f>
        <v>1</v>
      </c>
      <c r="K154" s="234">
        <f>'Door Comparison'!K154</f>
        <v>0</v>
      </c>
      <c r="L154" s="234">
        <f>'Door Comparison'!L154</f>
        <v>0</v>
      </c>
      <c r="N154" s="96">
        <v>135</v>
      </c>
      <c r="O154" s="239"/>
      <c r="P154" s="224">
        <f t="shared" si="17"/>
        <v>15.84</v>
      </c>
      <c r="R154" s="240"/>
      <c r="S154" s="241"/>
      <c r="T154" s="240"/>
      <c r="V154" s="242"/>
      <c r="W154" s="224">
        <f t="shared" si="21"/>
        <v>5.31</v>
      </c>
      <c r="X154" s="240">
        <v>0</v>
      </c>
      <c r="Y154" s="243">
        <f t="shared" si="22"/>
        <v>156.15</v>
      </c>
      <c r="Z154" s="223"/>
    </row>
    <row r="155" spans="1:26" x14ac:dyDescent="0.25">
      <c r="A155" s="115" t="str">
        <f>'Door Comparison'!A155</f>
        <v>D1.09</v>
      </c>
      <c r="B155" s="234" t="str">
        <f>'Door Comparison'!B155</f>
        <v>D2</v>
      </c>
      <c r="C155" s="234">
        <f>'Door Comparison'!C155</f>
        <v>0</v>
      </c>
      <c r="D155" s="234">
        <f>'Door Comparison'!D155</f>
        <v>1110</v>
      </c>
      <c r="E155" s="234">
        <f>'Door Comparison'!E155</f>
        <v>2000</v>
      </c>
      <c r="F155" s="234"/>
      <c r="G155" s="234">
        <f>'Door Comparison'!G155</f>
        <v>0</v>
      </c>
      <c r="H155" s="234">
        <f>'Door Comparison'!H155</f>
        <v>1</v>
      </c>
      <c r="I155" s="234" t="e">
        <f>'Door Comparison'!#REF!</f>
        <v>#REF!</v>
      </c>
      <c r="J155" s="234">
        <f>'Door Comparison'!J155</f>
        <v>1</v>
      </c>
      <c r="K155" s="234">
        <f>'Door Comparison'!K155</f>
        <v>0</v>
      </c>
      <c r="L155" s="234">
        <f>'Door Comparison'!L155</f>
        <v>0</v>
      </c>
      <c r="N155" s="96">
        <v>135</v>
      </c>
      <c r="O155" s="239"/>
      <c r="P155" s="224">
        <f t="shared" si="17"/>
        <v>15.84</v>
      </c>
      <c r="R155" s="240"/>
      <c r="S155" s="241"/>
      <c r="T155" s="240"/>
      <c r="V155" s="242"/>
      <c r="W155" s="224">
        <f t="shared" si="21"/>
        <v>5.31</v>
      </c>
      <c r="X155" s="240">
        <v>0</v>
      </c>
      <c r="Y155" s="243">
        <f t="shared" si="22"/>
        <v>156.15</v>
      </c>
      <c r="Z155" s="223"/>
    </row>
    <row r="156" spans="1:26" x14ac:dyDescent="0.25">
      <c r="A156" s="115" t="str">
        <f>'Door Comparison'!A156</f>
        <v>D1.10</v>
      </c>
      <c r="B156" s="234" t="str">
        <f>'Door Comparison'!B156</f>
        <v>D2</v>
      </c>
      <c r="C156" s="234">
        <f>'Door Comparison'!C156</f>
        <v>0</v>
      </c>
      <c r="D156" s="234">
        <f>'Door Comparison'!D156</f>
        <v>1110</v>
      </c>
      <c r="E156" s="234">
        <f>'Door Comparison'!E156</f>
        <v>2000</v>
      </c>
      <c r="F156" s="234"/>
      <c r="G156" s="234">
        <f>'Door Comparison'!G156</f>
        <v>0</v>
      </c>
      <c r="H156" s="234">
        <f>'Door Comparison'!H156</f>
        <v>1</v>
      </c>
      <c r="I156" s="234" t="e">
        <f>'Door Comparison'!#REF!</f>
        <v>#REF!</v>
      </c>
      <c r="J156" s="234">
        <f>'Door Comparison'!J156</f>
        <v>1</v>
      </c>
      <c r="K156" s="234">
        <f>'Door Comparison'!K156</f>
        <v>0</v>
      </c>
      <c r="L156" s="234">
        <f>'Door Comparison'!L156</f>
        <v>0</v>
      </c>
      <c r="N156" s="96">
        <v>135</v>
      </c>
      <c r="O156" s="239"/>
      <c r="P156" s="224">
        <f t="shared" si="17"/>
        <v>15.84</v>
      </c>
      <c r="R156" s="240"/>
      <c r="S156" s="241"/>
      <c r="T156" s="240"/>
      <c r="V156" s="242"/>
      <c r="W156" s="224">
        <f t="shared" si="21"/>
        <v>5.31</v>
      </c>
      <c r="X156" s="240">
        <v>0</v>
      </c>
      <c r="Y156" s="243">
        <f t="shared" si="22"/>
        <v>156.15</v>
      </c>
      <c r="Z156" s="223"/>
    </row>
    <row r="157" spans="1:26" x14ac:dyDescent="0.25">
      <c r="A157" s="115" t="str">
        <f>'Door Comparison'!A157</f>
        <v>D1.11</v>
      </c>
      <c r="B157" s="234" t="str">
        <f>'Door Comparison'!B157</f>
        <v>D2</v>
      </c>
      <c r="C157" s="234">
        <f>'Door Comparison'!C157</f>
        <v>0</v>
      </c>
      <c r="D157" s="234">
        <f>'Door Comparison'!D157</f>
        <v>1110</v>
      </c>
      <c r="E157" s="234">
        <f>'Door Comparison'!E157</f>
        <v>2000</v>
      </c>
      <c r="F157" s="234"/>
      <c r="G157" s="234">
        <f>'Door Comparison'!G157</f>
        <v>0</v>
      </c>
      <c r="H157" s="234">
        <f>'Door Comparison'!H157</f>
        <v>1</v>
      </c>
      <c r="I157" s="234" t="e">
        <f>'Door Comparison'!#REF!</f>
        <v>#REF!</v>
      </c>
      <c r="J157" s="234">
        <f>'Door Comparison'!J157</f>
        <v>1</v>
      </c>
      <c r="K157" s="234">
        <f>'Door Comparison'!K157</f>
        <v>0</v>
      </c>
      <c r="L157" s="234">
        <f>'Door Comparison'!L157</f>
        <v>0</v>
      </c>
      <c r="N157" s="96">
        <v>135</v>
      </c>
      <c r="O157" s="239"/>
      <c r="P157" s="224">
        <f t="shared" si="17"/>
        <v>15.84</v>
      </c>
      <c r="R157" s="240"/>
      <c r="S157" s="241"/>
      <c r="T157" s="240"/>
      <c r="V157" s="242"/>
      <c r="W157" s="224">
        <f t="shared" si="21"/>
        <v>5.31</v>
      </c>
      <c r="X157" s="240">
        <v>0</v>
      </c>
      <c r="Y157" s="243">
        <f t="shared" si="22"/>
        <v>156.15</v>
      </c>
      <c r="Z157" s="223"/>
    </row>
    <row r="158" spans="1:26" x14ac:dyDescent="0.25">
      <c r="A158" s="115" t="str">
        <f>'Door Comparison'!A158</f>
        <v>D1.12</v>
      </c>
      <c r="B158" s="234" t="str">
        <f>'Door Comparison'!B158</f>
        <v>D2</v>
      </c>
      <c r="C158" s="234">
        <f>'Door Comparison'!C158</f>
        <v>0</v>
      </c>
      <c r="D158" s="234">
        <f>'Door Comparison'!D158</f>
        <v>1110</v>
      </c>
      <c r="E158" s="234">
        <f>'Door Comparison'!E158</f>
        <v>2000</v>
      </c>
      <c r="F158" s="234"/>
      <c r="G158" s="234">
        <f>'Door Comparison'!G158</f>
        <v>0</v>
      </c>
      <c r="H158" s="234">
        <f>'Door Comparison'!H158</f>
        <v>1</v>
      </c>
      <c r="I158" s="234" t="e">
        <f>'Door Comparison'!#REF!</f>
        <v>#REF!</v>
      </c>
      <c r="J158" s="234">
        <f>'Door Comparison'!J158</f>
        <v>1</v>
      </c>
      <c r="K158" s="234">
        <f>'Door Comparison'!K158</f>
        <v>0</v>
      </c>
      <c r="L158" s="234">
        <f>'Door Comparison'!L158</f>
        <v>0</v>
      </c>
      <c r="N158" s="96">
        <v>135</v>
      </c>
      <c r="O158" s="239"/>
      <c r="P158" s="224">
        <f t="shared" si="17"/>
        <v>15.84</v>
      </c>
      <c r="R158" s="240"/>
      <c r="S158" s="241"/>
      <c r="T158" s="240"/>
      <c r="V158" s="242"/>
      <c r="W158" s="224">
        <f t="shared" si="21"/>
        <v>5.31</v>
      </c>
      <c r="X158" s="240">
        <v>0</v>
      </c>
      <c r="Y158" s="243">
        <f t="shared" si="22"/>
        <v>156.15</v>
      </c>
      <c r="Z158" s="223"/>
    </row>
    <row r="159" spans="1:26" x14ac:dyDescent="0.25">
      <c r="A159" s="115" t="str">
        <f>'Door Comparison'!A159</f>
        <v>D1.13</v>
      </c>
      <c r="B159" s="234" t="str">
        <f>'Door Comparison'!B159</f>
        <v>A7</v>
      </c>
      <c r="C159" s="234">
        <f>'Door Comparison'!C159</f>
        <v>0</v>
      </c>
      <c r="D159" s="234">
        <f>'Door Comparison'!D159</f>
        <v>1233</v>
      </c>
      <c r="E159" s="234">
        <f>'Door Comparison'!E159</f>
        <v>2700</v>
      </c>
      <c r="F159" s="234"/>
      <c r="G159" s="234">
        <f>'Door Comparison'!G159</f>
        <v>0</v>
      </c>
      <c r="H159" s="234">
        <f>'Door Comparison'!H159</f>
        <v>1</v>
      </c>
      <c r="I159" s="234" t="e">
        <f>'Door Comparison'!#REF!</f>
        <v>#REF!</v>
      </c>
      <c r="J159" s="234">
        <f>'Door Comparison'!J159</f>
        <v>0</v>
      </c>
      <c r="K159" s="234">
        <f>'Door Comparison'!K159</f>
        <v>1</v>
      </c>
      <c r="L159" s="234">
        <f>'Door Comparison'!L159</f>
        <v>0</v>
      </c>
      <c r="N159" s="96">
        <v>59</v>
      </c>
      <c r="O159" s="239"/>
      <c r="P159" s="224">
        <f t="shared" si="17"/>
        <v>20.56</v>
      </c>
      <c r="Q159" s="221">
        <f t="shared" si="18"/>
        <v>50.01</v>
      </c>
      <c r="R159" s="240"/>
      <c r="S159" s="241"/>
      <c r="T159" s="240">
        <f t="shared" si="19"/>
        <v>27.86</v>
      </c>
      <c r="V159" s="242">
        <f t="shared" si="20"/>
        <v>14.73</v>
      </c>
      <c r="W159" s="224">
        <f t="shared" si="21"/>
        <v>6.9</v>
      </c>
      <c r="X159" s="240">
        <v>0</v>
      </c>
      <c r="Y159" s="243">
        <f t="shared" si="22"/>
        <v>179.06</v>
      </c>
      <c r="Z159" s="223"/>
    </row>
    <row r="160" spans="1:26" x14ac:dyDescent="0.25">
      <c r="A160" s="115" t="str">
        <f>'Door Comparison'!A160</f>
        <v>D1.14</v>
      </c>
      <c r="B160" s="234" t="str">
        <f>'Door Comparison'!B160</f>
        <v>H</v>
      </c>
      <c r="C160" s="234">
        <f>'Door Comparison'!C160</f>
        <v>0</v>
      </c>
      <c r="D160" s="234">
        <f>'Door Comparison'!D160</f>
        <v>628</v>
      </c>
      <c r="E160" s="234">
        <f>'Door Comparison'!E160</f>
        <v>1308</v>
      </c>
      <c r="F160" s="234"/>
      <c r="G160" s="234">
        <f>'Door Comparison'!G160</f>
        <v>0</v>
      </c>
      <c r="H160" s="234">
        <f>'Door Comparison'!H160</f>
        <v>1</v>
      </c>
      <c r="I160" s="234" t="e">
        <f>'Door Comparison'!#REF!</f>
        <v>#REF!</v>
      </c>
      <c r="J160" s="234">
        <f>'Door Comparison'!J160</f>
        <v>1</v>
      </c>
      <c r="K160" s="234">
        <f>'Door Comparison'!K160</f>
        <v>0</v>
      </c>
      <c r="L160" s="234">
        <f>'Door Comparison'!L160</f>
        <v>0</v>
      </c>
      <c r="N160" s="96">
        <v>22</v>
      </c>
      <c r="O160" s="239"/>
      <c r="P160" s="224">
        <f t="shared" si="17"/>
        <v>10.06</v>
      </c>
      <c r="Q160" s="221">
        <f t="shared" si="18"/>
        <v>24.46</v>
      </c>
      <c r="R160" s="240"/>
      <c r="S160" s="241"/>
      <c r="T160" s="240">
        <f t="shared" si="19"/>
        <v>13.62</v>
      </c>
      <c r="V160" s="242">
        <f t="shared" si="20"/>
        <v>3.6</v>
      </c>
      <c r="W160" s="224">
        <f t="shared" si="21"/>
        <v>3.37</v>
      </c>
      <c r="X160" s="240">
        <v>0</v>
      </c>
      <c r="Y160" s="243">
        <f t="shared" si="22"/>
        <v>77.11</v>
      </c>
      <c r="Z160" s="223"/>
    </row>
    <row r="161" spans="1:26" x14ac:dyDescent="0.25">
      <c r="A161" s="115" t="str">
        <f>'Door Comparison'!A161</f>
        <v>D1.15</v>
      </c>
      <c r="B161" s="234" t="str">
        <f>'Door Comparison'!B161</f>
        <v>A8</v>
      </c>
      <c r="C161" s="234">
        <f>'Door Comparison'!C161</f>
        <v>0</v>
      </c>
      <c r="D161" s="234">
        <f>'Door Comparison'!D161</f>
        <v>1110</v>
      </c>
      <c r="E161" s="234">
        <f>'Door Comparison'!E161</f>
        <v>2700</v>
      </c>
      <c r="F161" s="234"/>
      <c r="G161" s="234">
        <f>'Door Comparison'!G161</f>
        <v>0</v>
      </c>
      <c r="H161" s="234">
        <f>'Door Comparison'!H161</f>
        <v>1</v>
      </c>
      <c r="I161" s="234" t="e">
        <f>'Door Comparison'!#REF!</f>
        <v>#REF!</v>
      </c>
      <c r="J161" s="234">
        <f>'Door Comparison'!J161</f>
        <v>0</v>
      </c>
      <c r="K161" s="234">
        <f>'Door Comparison'!K161</f>
        <v>0</v>
      </c>
      <c r="L161" s="234">
        <f>'Door Comparison'!L161</f>
        <v>0</v>
      </c>
      <c r="N161" s="96">
        <v>59</v>
      </c>
      <c r="O161" s="239"/>
      <c r="P161" s="224">
        <f t="shared" si="17"/>
        <v>20.18</v>
      </c>
      <c r="Q161" s="221">
        <f t="shared" si="18"/>
        <v>49.09</v>
      </c>
      <c r="R161" s="240"/>
      <c r="S161" s="241"/>
      <c r="T161" s="240">
        <f t="shared" si="19"/>
        <v>27.34</v>
      </c>
      <c r="V161" s="242">
        <f t="shared" si="20"/>
        <v>0</v>
      </c>
      <c r="W161" s="224">
        <f t="shared" si="21"/>
        <v>0</v>
      </c>
      <c r="X161" s="240">
        <v>0</v>
      </c>
      <c r="Y161" s="243">
        <f t="shared" si="22"/>
        <v>155.61000000000001</v>
      </c>
      <c r="Z161" s="223"/>
    </row>
    <row r="162" spans="1:26" x14ac:dyDescent="0.25">
      <c r="A162" s="115" t="str">
        <f>'Door Comparison'!A162</f>
        <v>D1.16</v>
      </c>
      <c r="B162" s="234" t="str">
        <f>'Door Comparison'!B162</f>
        <v>A7</v>
      </c>
      <c r="C162" s="234">
        <f>'Door Comparison'!C162</f>
        <v>0</v>
      </c>
      <c r="D162" s="234">
        <f>'Door Comparison'!D162</f>
        <v>1233</v>
      </c>
      <c r="E162" s="234">
        <f>'Door Comparison'!E162</f>
        <v>2700</v>
      </c>
      <c r="F162" s="234"/>
      <c r="G162" s="234">
        <f>'Door Comparison'!G162</f>
        <v>0</v>
      </c>
      <c r="H162" s="234">
        <f>'Door Comparison'!H162</f>
        <v>1</v>
      </c>
      <c r="I162" s="234" t="e">
        <f>'Door Comparison'!#REF!</f>
        <v>#REF!</v>
      </c>
      <c r="J162" s="234">
        <f>'Door Comparison'!J162</f>
        <v>1</v>
      </c>
      <c r="K162" s="234">
        <f>'Door Comparison'!K162</f>
        <v>0</v>
      </c>
      <c r="L162" s="234">
        <f>'Door Comparison'!L162</f>
        <v>0</v>
      </c>
      <c r="N162" s="96">
        <v>59</v>
      </c>
      <c r="O162" s="239"/>
      <c r="P162" s="224">
        <f t="shared" si="17"/>
        <v>20.56</v>
      </c>
      <c r="Q162" s="221">
        <f t="shared" si="18"/>
        <v>50.01</v>
      </c>
      <c r="R162" s="240"/>
      <c r="S162" s="241"/>
      <c r="T162" s="240">
        <f t="shared" si="19"/>
        <v>27.86</v>
      </c>
      <c r="V162" s="242">
        <f t="shared" si="20"/>
        <v>7.36</v>
      </c>
      <c r="W162" s="224">
        <f t="shared" si="21"/>
        <v>6.9</v>
      </c>
      <c r="X162" s="240">
        <v>0</v>
      </c>
      <c r="Y162" s="243">
        <f t="shared" si="22"/>
        <v>171.69</v>
      </c>
      <c r="Z162" s="223"/>
    </row>
    <row r="163" spans="1:26" x14ac:dyDescent="0.25">
      <c r="A163" s="115" t="str">
        <f>'Door Comparison'!A163</f>
        <v>D1.17</v>
      </c>
      <c r="B163" s="234" t="str">
        <f>'Door Comparison'!B163</f>
        <v>A7</v>
      </c>
      <c r="C163" s="234">
        <f>'Door Comparison'!C163</f>
        <v>0</v>
      </c>
      <c r="D163" s="234">
        <f>'Door Comparison'!D163</f>
        <v>1110</v>
      </c>
      <c r="E163" s="234">
        <f>'Door Comparison'!E163</f>
        <v>2700</v>
      </c>
      <c r="F163" s="234"/>
      <c r="G163" s="234">
        <f>'Door Comparison'!G163</f>
        <v>0</v>
      </c>
      <c r="H163" s="234">
        <f>'Door Comparison'!H163</f>
        <v>1</v>
      </c>
      <c r="I163" s="234" t="e">
        <f>'Door Comparison'!#REF!</f>
        <v>#REF!</v>
      </c>
      <c r="J163" s="234">
        <f>'Door Comparison'!J163</f>
        <v>0</v>
      </c>
      <c r="K163" s="234">
        <f>'Door Comparison'!K163</f>
        <v>1</v>
      </c>
      <c r="L163" s="234">
        <f>'Door Comparison'!L163</f>
        <v>0</v>
      </c>
      <c r="N163" s="96">
        <v>59</v>
      </c>
      <c r="O163" s="239"/>
      <c r="P163" s="224">
        <f t="shared" si="17"/>
        <v>20.18</v>
      </c>
      <c r="Q163" s="221">
        <f t="shared" si="18"/>
        <v>49.09</v>
      </c>
      <c r="R163" s="240"/>
      <c r="S163" s="241"/>
      <c r="T163" s="240">
        <f t="shared" si="19"/>
        <v>27.34</v>
      </c>
      <c r="V163" s="242">
        <f t="shared" si="20"/>
        <v>14.45</v>
      </c>
      <c r="W163" s="224">
        <f t="shared" si="21"/>
        <v>6.77</v>
      </c>
      <c r="X163" s="240">
        <v>0</v>
      </c>
      <c r="Y163" s="243">
        <f t="shared" si="22"/>
        <v>176.83</v>
      </c>
      <c r="Z163" s="223"/>
    </row>
    <row r="164" spans="1:26" x14ac:dyDescent="0.25">
      <c r="A164" s="115" t="str">
        <f>'Door Comparison'!A164</f>
        <v>D1.18</v>
      </c>
      <c r="B164" s="234" t="str">
        <f>'Door Comparison'!B164</f>
        <v>G</v>
      </c>
      <c r="C164" s="234">
        <f>'Door Comparison'!C164</f>
        <v>0</v>
      </c>
      <c r="D164" s="234">
        <f>'Door Comparison'!D164</f>
        <v>628</v>
      </c>
      <c r="E164" s="234">
        <f>'Door Comparison'!E164</f>
        <v>1123</v>
      </c>
      <c r="F164" s="234"/>
      <c r="G164" s="234">
        <f>'Door Comparison'!G164</f>
        <v>0</v>
      </c>
      <c r="H164" s="234">
        <f>'Door Comparison'!H164</f>
        <v>1</v>
      </c>
      <c r="I164" s="234" t="e">
        <f>'Door Comparison'!#REF!</f>
        <v>#REF!</v>
      </c>
      <c r="J164" s="234">
        <f>'Door Comparison'!J164</f>
        <v>0</v>
      </c>
      <c r="K164" s="234">
        <f>'Door Comparison'!K164</f>
        <v>0</v>
      </c>
      <c r="L164" s="234">
        <f>'Door Comparison'!L164</f>
        <v>0</v>
      </c>
      <c r="N164" s="96">
        <v>22</v>
      </c>
      <c r="O164" s="239"/>
      <c r="P164" s="224">
        <f t="shared" si="17"/>
        <v>8.91</v>
      </c>
      <c r="Q164" s="221">
        <f t="shared" si="18"/>
        <v>21.67</v>
      </c>
      <c r="R164" s="240"/>
      <c r="S164" s="241"/>
      <c r="T164" s="240">
        <f t="shared" si="19"/>
        <v>12.07</v>
      </c>
      <c r="V164" s="242">
        <f t="shared" si="20"/>
        <v>0</v>
      </c>
      <c r="W164" s="224">
        <f t="shared" si="21"/>
        <v>0</v>
      </c>
      <c r="X164" s="240">
        <v>0</v>
      </c>
      <c r="Y164" s="243">
        <f t="shared" si="22"/>
        <v>64.650000000000006</v>
      </c>
      <c r="Z164" s="223"/>
    </row>
    <row r="165" spans="1:26" x14ac:dyDescent="0.25">
      <c r="A165" s="115" t="str">
        <f>'Door Comparison'!A165</f>
        <v>D1.19</v>
      </c>
      <c r="B165" s="234" t="str">
        <f>'Door Comparison'!B165</f>
        <v>D2</v>
      </c>
      <c r="C165" s="234">
        <f>'Door Comparison'!C165</f>
        <v>0</v>
      </c>
      <c r="D165" s="234">
        <f>'Door Comparison'!D165</f>
        <v>1110</v>
      </c>
      <c r="E165" s="234">
        <f>'Door Comparison'!E165</f>
        <v>2000</v>
      </c>
      <c r="F165" s="234"/>
      <c r="G165" s="234">
        <f>'Door Comparison'!G165</f>
        <v>0</v>
      </c>
      <c r="H165" s="234">
        <f>'Door Comparison'!H165</f>
        <v>1</v>
      </c>
      <c r="I165" s="234" t="e">
        <f>'Door Comparison'!#REF!</f>
        <v>#REF!</v>
      </c>
      <c r="J165" s="234">
        <f>'Door Comparison'!J165</f>
        <v>1</v>
      </c>
      <c r="K165" s="234">
        <f>'Door Comparison'!K165</f>
        <v>0</v>
      </c>
      <c r="L165" s="234">
        <f>'Door Comparison'!L165</f>
        <v>0</v>
      </c>
      <c r="N165" s="96">
        <v>135</v>
      </c>
      <c r="O165" s="239"/>
      <c r="P165" s="224">
        <f t="shared" si="17"/>
        <v>15.84</v>
      </c>
      <c r="R165" s="240"/>
      <c r="S165" s="241"/>
      <c r="T165" s="240"/>
      <c r="V165" s="242"/>
      <c r="W165" s="224">
        <f t="shared" si="21"/>
        <v>5.31</v>
      </c>
      <c r="X165" s="240">
        <v>0</v>
      </c>
      <c r="Y165" s="243">
        <f t="shared" si="22"/>
        <v>156.15</v>
      </c>
      <c r="Z165" s="223"/>
    </row>
    <row r="166" spans="1:26" x14ac:dyDescent="0.25">
      <c r="A166" s="115" t="str">
        <f>'Door Comparison'!A166</f>
        <v>D1.20</v>
      </c>
      <c r="B166" s="234" t="str">
        <f>'Door Comparison'!B166</f>
        <v>A7</v>
      </c>
      <c r="C166" s="234">
        <f>'Door Comparison'!C166</f>
        <v>0</v>
      </c>
      <c r="D166" s="234">
        <f>'Door Comparison'!D166</f>
        <v>1010</v>
      </c>
      <c r="E166" s="234">
        <f>'Door Comparison'!E166</f>
        <v>2700</v>
      </c>
      <c r="F166" s="234"/>
      <c r="G166" s="234">
        <f>'Door Comparison'!G166</f>
        <v>0</v>
      </c>
      <c r="H166" s="234">
        <f>'Door Comparison'!H166</f>
        <v>1</v>
      </c>
      <c r="I166" s="234" t="e">
        <f>'Door Comparison'!#REF!</f>
        <v>#REF!</v>
      </c>
      <c r="J166" s="234">
        <f>'Door Comparison'!J166</f>
        <v>0</v>
      </c>
      <c r="K166" s="234">
        <f>'Door Comparison'!K166</f>
        <v>0</v>
      </c>
      <c r="L166" s="234">
        <f>'Door Comparison'!L166</f>
        <v>0</v>
      </c>
      <c r="N166" s="96">
        <v>59</v>
      </c>
      <c r="O166" s="239"/>
      <c r="P166" s="224">
        <f t="shared" si="17"/>
        <v>19.87</v>
      </c>
      <c r="Q166" s="221">
        <f t="shared" si="18"/>
        <v>48.33</v>
      </c>
      <c r="R166" s="240"/>
      <c r="S166" s="241"/>
      <c r="T166" s="240">
        <f t="shared" si="19"/>
        <v>26.92</v>
      </c>
      <c r="V166" s="242">
        <f t="shared" si="20"/>
        <v>0</v>
      </c>
      <c r="W166" s="224">
        <f t="shared" si="21"/>
        <v>0</v>
      </c>
      <c r="X166" s="240">
        <v>0</v>
      </c>
      <c r="Y166" s="243">
        <f t="shared" si="22"/>
        <v>154.12</v>
      </c>
      <c r="Z166" s="223"/>
    </row>
    <row r="167" spans="1:26" x14ac:dyDescent="0.25">
      <c r="A167" s="115" t="str">
        <f>'Door Comparison'!A167</f>
        <v>D1.21</v>
      </c>
      <c r="B167" s="234" t="str">
        <f>'Door Comparison'!B167</f>
        <v>A4</v>
      </c>
      <c r="C167" s="234">
        <f>'Door Comparison'!C167</f>
        <v>0</v>
      </c>
      <c r="D167" s="234">
        <f>'Door Comparison'!D167</f>
        <v>1100</v>
      </c>
      <c r="E167" s="234">
        <f>'Door Comparison'!E167</f>
        <v>2300</v>
      </c>
      <c r="F167" s="234"/>
      <c r="G167" s="234">
        <f>'Door Comparison'!G167</f>
        <v>0</v>
      </c>
      <c r="H167" s="234">
        <f>'Door Comparison'!H167</f>
        <v>1</v>
      </c>
      <c r="I167" s="234" t="e">
        <f>'Door Comparison'!#REF!</f>
        <v>#REF!</v>
      </c>
      <c r="J167" s="234">
        <f>'Door Comparison'!J167</f>
        <v>1</v>
      </c>
      <c r="K167" s="234">
        <f>'Door Comparison'!K167</f>
        <v>0</v>
      </c>
      <c r="L167" s="234">
        <f>'Door Comparison'!L167</f>
        <v>0</v>
      </c>
      <c r="N167" s="96">
        <v>88</v>
      </c>
      <c r="O167" s="239"/>
      <c r="P167" s="224">
        <f t="shared" si="17"/>
        <v>17.670000000000002</v>
      </c>
      <c r="Q167" s="221">
        <f t="shared" si="18"/>
        <v>42.98</v>
      </c>
      <c r="R167" s="240"/>
      <c r="S167" s="241"/>
      <c r="T167" s="240">
        <f t="shared" si="19"/>
        <v>23.94</v>
      </c>
      <c r="V167" s="242">
        <f t="shared" si="20"/>
        <v>6.33</v>
      </c>
      <c r="W167" s="224">
        <f t="shared" si="21"/>
        <v>5.93</v>
      </c>
      <c r="X167" s="240">
        <v>0</v>
      </c>
      <c r="Y167" s="243">
        <f t="shared" si="22"/>
        <v>184.85</v>
      </c>
      <c r="Z167" s="223"/>
    </row>
    <row r="168" spans="1:26" x14ac:dyDescent="0.25">
      <c r="A168" s="115" t="str">
        <f>'Door Comparison'!A168</f>
        <v>D1.22</v>
      </c>
      <c r="B168" s="234" t="str">
        <f>'Door Comparison'!B168</f>
        <v>A4</v>
      </c>
      <c r="C168" s="234">
        <f>'Door Comparison'!C168</f>
        <v>0</v>
      </c>
      <c r="D168" s="234">
        <f>'Door Comparison'!D168</f>
        <v>1100</v>
      </c>
      <c r="E168" s="234">
        <f>'Door Comparison'!E168</f>
        <v>2300</v>
      </c>
      <c r="F168" s="234"/>
      <c r="G168" s="234">
        <f>'Door Comparison'!G168</f>
        <v>0</v>
      </c>
      <c r="H168" s="234">
        <f>'Door Comparison'!H168</f>
        <v>1</v>
      </c>
      <c r="I168" s="234" t="e">
        <f>'Door Comparison'!#REF!</f>
        <v>#REF!</v>
      </c>
      <c r="J168" s="234">
        <f>'Door Comparison'!J168</f>
        <v>1</v>
      </c>
      <c r="K168" s="234">
        <f>'Door Comparison'!K168</f>
        <v>0</v>
      </c>
      <c r="L168" s="234">
        <f>'Door Comparison'!L168</f>
        <v>0</v>
      </c>
      <c r="N168" s="96">
        <v>88</v>
      </c>
      <c r="O168" s="239"/>
      <c r="P168" s="224">
        <f t="shared" si="17"/>
        <v>17.670000000000002</v>
      </c>
      <c r="Q168" s="221">
        <f t="shared" si="18"/>
        <v>42.98</v>
      </c>
      <c r="R168" s="240"/>
      <c r="S168" s="241"/>
      <c r="T168" s="240">
        <f t="shared" si="19"/>
        <v>23.94</v>
      </c>
      <c r="V168" s="242">
        <f t="shared" si="20"/>
        <v>6.33</v>
      </c>
      <c r="W168" s="224">
        <f t="shared" si="21"/>
        <v>5.93</v>
      </c>
      <c r="X168" s="240">
        <v>0</v>
      </c>
      <c r="Y168" s="243">
        <f t="shared" si="22"/>
        <v>184.85</v>
      </c>
      <c r="Z168" s="223"/>
    </row>
    <row r="169" spans="1:26" x14ac:dyDescent="0.25">
      <c r="A169" s="115" t="str">
        <f>'Door Comparison'!A169</f>
        <v>D1.23</v>
      </c>
      <c r="B169" s="234" t="str">
        <f>'Door Comparison'!B169</f>
        <v>A7</v>
      </c>
      <c r="C169" s="234">
        <f>'Door Comparison'!C169</f>
        <v>0</v>
      </c>
      <c r="D169" s="234">
        <f>'Door Comparison'!D169</f>
        <v>1010</v>
      </c>
      <c r="E169" s="234">
        <f>'Door Comparison'!E169</f>
        <v>2700</v>
      </c>
      <c r="F169" s="234"/>
      <c r="G169" s="234">
        <f>'Door Comparison'!G169</f>
        <v>0</v>
      </c>
      <c r="H169" s="234">
        <f>'Door Comparison'!H169</f>
        <v>1</v>
      </c>
      <c r="I169" s="234" t="e">
        <f>'Door Comparison'!#REF!</f>
        <v>#REF!</v>
      </c>
      <c r="J169" s="234">
        <f>'Door Comparison'!J169</f>
        <v>0</v>
      </c>
      <c r="K169" s="234">
        <f>'Door Comparison'!K169</f>
        <v>0</v>
      </c>
      <c r="L169" s="234">
        <f>'Door Comparison'!L169</f>
        <v>0</v>
      </c>
      <c r="N169" s="96">
        <v>59</v>
      </c>
      <c r="O169" s="239"/>
      <c r="P169" s="224">
        <f t="shared" si="17"/>
        <v>19.87</v>
      </c>
      <c r="Q169" s="221">
        <f t="shared" si="18"/>
        <v>48.33</v>
      </c>
      <c r="R169" s="240"/>
      <c r="S169" s="241"/>
      <c r="T169" s="240">
        <f t="shared" si="19"/>
        <v>26.92</v>
      </c>
      <c r="V169" s="242">
        <f t="shared" si="20"/>
        <v>0</v>
      </c>
      <c r="W169" s="224">
        <f t="shared" si="21"/>
        <v>0</v>
      </c>
      <c r="X169" s="240">
        <v>0</v>
      </c>
      <c r="Y169" s="243">
        <f t="shared" si="22"/>
        <v>154.12</v>
      </c>
      <c r="Z169" s="223"/>
    </row>
    <row r="170" spans="1:26" x14ac:dyDescent="0.25">
      <c r="A170" s="115" t="str">
        <f>'Door Comparison'!A170</f>
        <v>D1.24</v>
      </c>
      <c r="B170" s="234" t="str">
        <f>'Door Comparison'!B170</f>
        <v>D2</v>
      </c>
      <c r="C170" s="234">
        <f>'Door Comparison'!C170</f>
        <v>0</v>
      </c>
      <c r="D170" s="234">
        <f>'Door Comparison'!D170</f>
        <v>1110</v>
      </c>
      <c r="E170" s="234">
        <f>'Door Comparison'!E170</f>
        <v>2000</v>
      </c>
      <c r="F170" s="234"/>
      <c r="G170" s="234">
        <f>'Door Comparison'!G170</f>
        <v>0</v>
      </c>
      <c r="H170" s="234">
        <f>'Door Comparison'!H170</f>
        <v>1</v>
      </c>
      <c r="I170" s="234" t="e">
        <f>'Door Comparison'!#REF!</f>
        <v>#REF!</v>
      </c>
      <c r="J170" s="234">
        <f>'Door Comparison'!J170</f>
        <v>1</v>
      </c>
      <c r="K170" s="234">
        <f>'Door Comparison'!K170</f>
        <v>0</v>
      </c>
      <c r="L170" s="234">
        <f>'Door Comparison'!L170</f>
        <v>0</v>
      </c>
      <c r="N170" s="96">
        <v>135</v>
      </c>
      <c r="O170" s="239"/>
      <c r="P170" s="224">
        <f t="shared" si="17"/>
        <v>15.84</v>
      </c>
      <c r="R170" s="240"/>
      <c r="S170" s="241"/>
      <c r="T170" s="240"/>
      <c r="V170" s="242"/>
      <c r="W170" s="224">
        <f t="shared" si="21"/>
        <v>5.31</v>
      </c>
      <c r="X170" s="240">
        <v>0</v>
      </c>
      <c r="Y170" s="243">
        <f t="shared" si="22"/>
        <v>156.15</v>
      </c>
      <c r="Z170" s="223"/>
    </row>
    <row r="171" spans="1:26" x14ac:dyDescent="0.25">
      <c r="A171" s="115" t="str">
        <f>'Door Comparison'!A171</f>
        <v>D1.25</v>
      </c>
      <c r="B171" s="234" t="str">
        <f>'Door Comparison'!B171</f>
        <v>D2</v>
      </c>
      <c r="C171" s="234">
        <f>'Door Comparison'!C171</f>
        <v>0</v>
      </c>
      <c r="D171" s="234">
        <f>'Door Comparison'!D171</f>
        <v>1000</v>
      </c>
      <c r="E171" s="234">
        <f>'Door Comparison'!E171</f>
        <v>2000</v>
      </c>
      <c r="F171" s="234"/>
      <c r="G171" s="234">
        <f>'Door Comparison'!G171</f>
        <v>0</v>
      </c>
      <c r="H171" s="234">
        <f>'Door Comparison'!H171</f>
        <v>1</v>
      </c>
      <c r="I171" s="234" t="e">
        <f>'Door Comparison'!#REF!</f>
        <v>#REF!</v>
      </c>
      <c r="J171" s="234">
        <f>'Door Comparison'!J171</f>
        <v>0</v>
      </c>
      <c r="K171" s="234">
        <f>'Door Comparison'!K171</f>
        <v>0</v>
      </c>
      <c r="L171" s="234">
        <f>'Door Comparison'!L171</f>
        <v>0</v>
      </c>
      <c r="N171" s="96">
        <v>135</v>
      </c>
      <c r="O171" s="239"/>
      <c r="P171" s="224">
        <f t="shared" si="17"/>
        <v>15.5</v>
      </c>
      <c r="R171" s="240"/>
      <c r="S171" s="241"/>
      <c r="T171" s="240"/>
      <c r="V171" s="242"/>
      <c r="W171" s="224">
        <f t="shared" si="21"/>
        <v>0</v>
      </c>
      <c r="X171" s="240">
        <v>0</v>
      </c>
      <c r="Y171" s="243">
        <f t="shared" si="22"/>
        <v>150.5</v>
      </c>
      <c r="Z171" s="223"/>
    </row>
    <row r="172" spans="1:26" x14ac:dyDescent="0.25">
      <c r="A172" s="115" t="str">
        <f>'Door Comparison'!A172</f>
        <v>D1.26</v>
      </c>
      <c r="B172" s="234" t="str">
        <f>'Door Comparison'!B172</f>
        <v>A7</v>
      </c>
      <c r="C172" s="234">
        <f>'Door Comparison'!C172</f>
        <v>0</v>
      </c>
      <c r="D172" s="234">
        <f>'Door Comparison'!D172</f>
        <v>1233</v>
      </c>
      <c r="E172" s="234">
        <f>'Door Comparison'!E172</f>
        <v>2700</v>
      </c>
      <c r="F172" s="234"/>
      <c r="G172" s="234">
        <f>'Door Comparison'!G172</f>
        <v>0</v>
      </c>
      <c r="H172" s="234">
        <f>'Door Comparison'!H172</f>
        <v>1</v>
      </c>
      <c r="I172" s="234" t="e">
        <f>'Door Comparison'!#REF!</f>
        <v>#REF!</v>
      </c>
      <c r="J172" s="234">
        <f>'Door Comparison'!J172</f>
        <v>1</v>
      </c>
      <c r="K172" s="234">
        <f>'Door Comparison'!K172</f>
        <v>0</v>
      </c>
      <c r="L172" s="234">
        <f>'Door Comparison'!L172</f>
        <v>0</v>
      </c>
      <c r="N172" s="96">
        <v>59</v>
      </c>
      <c r="O172" s="239"/>
      <c r="P172" s="224">
        <f t="shared" si="17"/>
        <v>20.56</v>
      </c>
      <c r="Q172" s="221">
        <f t="shared" si="18"/>
        <v>50.01</v>
      </c>
      <c r="R172" s="240"/>
      <c r="S172" s="241"/>
      <c r="T172" s="240">
        <f t="shared" si="19"/>
        <v>27.86</v>
      </c>
      <c r="V172" s="242">
        <f t="shared" si="20"/>
        <v>7.36</v>
      </c>
      <c r="W172" s="224">
        <f t="shared" si="21"/>
        <v>6.9</v>
      </c>
      <c r="X172" s="240">
        <v>0</v>
      </c>
      <c r="Y172" s="243">
        <f t="shared" si="22"/>
        <v>171.69</v>
      </c>
      <c r="Z172" s="223"/>
    </row>
    <row r="173" spans="1:26" x14ac:dyDescent="0.25">
      <c r="A173" s="115" t="str">
        <f>'Door Comparison'!A173</f>
        <v>D1.27</v>
      </c>
      <c r="B173" s="234" t="str">
        <f>'Door Comparison'!B173</f>
        <v>G</v>
      </c>
      <c r="C173" s="234">
        <f>'Door Comparison'!C173</f>
        <v>0</v>
      </c>
      <c r="D173" s="234">
        <f>'Door Comparison'!D173</f>
        <v>628</v>
      </c>
      <c r="E173" s="234">
        <f>'Door Comparison'!E173</f>
        <v>1123</v>
      </c>
      <c r="F173" s="234"/>
      <c r="G173" s="234">
        <f>'Door Comparison'!G173</f>
        <v>0</v>
      </c>
      <c r="H173" s="234">
        <f>'Door Comparison'!H173</f>
        <v>1</v>
      </c>
      <c r="I173" s="234" t="e">
        <f>'Door Comparison'!#REF!</f>
        <v>#REF!</v>
      </c>
      <c r="J173" s="234">
        <f>'Door Comparison'!J173</f>
        <v>0</v>
      </c>
      <c r="K173" s="234">
        <f>'Door Comparison'!K173</f>
        <v>0</v>
      </c>
      <c r="L173" s="234">
        <f>'Door Comparison'!L173</f>
        <v>0</v>
      </c>
      <c r="N173" s="96">
        <v>22</v>
      </c>
      <c r="O173" s="239"/>
      <c r="P173" s="224">
        <f t="shared" si="17"/>
        <v>8.91</v>
      </c>
      <c r="Q173" s="221">
        <f t="shared" si="18"/>
        <v>21.67</v>
      </c>
      <c r="R173" s="240"/>
      <c r="S173" s="241"/>
      <c r="T173" s="240">
        <f t="shared" si="19"/>
        <v>12.07</v>
      </c>
      <c r="V173" s="242">
        <f t="shared" si="20"/>
        <v>0</v>
      </c>
      <c r="W173" s="224">
        <f t="shared" si="21"/>
        <v>0</v>
      </c>
      <c r="X173" s="240">
        <v>0</v>
      </c>
      <c r="Y173" s="243">
        <f t="shared" si="22"/>
        <v>64.650000000000006</v>
      </c>
      <c r="Z173" s="223"/>
    </row>
    <row r="174" spans="1:26" x14ac:dyDescent="0.25">
      <c r="A174" s="115" t="str">
        <f>'Door Comparison'!A174</f>
        <v>D1.28</v>
      </c>
      <c r="B174" s="234" t="str">
        <f>'Door Comparison'!B174</f>
        <v>H</v>
      </c>
      <c r="C174" s="234">
        <f>'Door Comparison'!C174</f>
        <v>0</v>
      </c>
      <c r="D174" s="234">
        <f>'Door Comparison'!D174</f>
        <v>628</v>
      </c>
      <c r="E174" s="234">
        <f>'Door Comparison'!E174</f>
        <v>1308</v>
      </c>
      <c r="F174" s="234"/>
      <c r="G174" s="234">
        <f>'Door Comparison'!G174</f>
        <v>0</v>
      </c>
      <c r="H174" s="234">
        <f>'Door Comparison'!H174</f>
        <v>1</v>
      </c>
      <c r="I174" s="234" t="e">
        <f>'Door Comparison'!#REF!</f>
        <v>#REF!</v>
      </c>
      <c r="J174" s="234">
        <f>'Door Comparison'!J174</f>
        <v>1</v>
      </c>
      <c r="K174" s="234">
        <f>'Door Comparison'!K174</f>
        <v>0</v>
      </c>
      <c r="L174" s="234">
        <f>'Door Comparison'!L174</f>
        <v>0</v>
      </c>
      <c r="N174" s="96">
        <v>22</v>
      </c>
      <c r="O174" s="239"/>
      <c r="P174" s="224">
        <f t="shared" si="17"/>
        <v>10.06</v>
      </c>
      <c r="Q174" s="221">
        <f t="shared" si="18"/>
        <v>24.46</v>
      </c>
      <c r="R174" s="240"/>
      <c r="S174" s="241"/>
      <c r="T174" s="240">
        <f t="shared" si="19"/>
        <v>13.62</v>
      </c>
      <c r="V174" s="242">
        <f t="shared" si="20"/>
        <v>3.6</v>
      </c>
      <c r="W174" s="224">
        <f t="shared" si="21"/>
        <v>3.37</v>
      </c>
      <c r="X174" s="240">
        <v>0</v>
      </c>
      <c r="Y174" s="243">
        <f t="shared" si="22"/>
        <v>77.11</v>
      </c>
      <c r="Z174" s="223"/>
    </row>
    <row r="175" spans="1:26" x14ac:dyDescent="0.25">
      <c r="A175" s="115" t="str">
        <f>'Door Comparison'!A175</f>
        <v>D1.29</v>
      </c>
      <c r="B175" s="234" t="str">
        <f>'Door Comparison'!B175</f>
        <v>A7</v>
      </c>
      <c r="C175" s="234">
        <f>'Door Comparison'!C175</f>
        <v>0</v>
      </c>
      <c r="D175" s="234">
        <f>'Door Comparison'!D175</f>
        <v>1233</v>
      </c>
      <c r="E175" s="234">
        <f>'Door Comparison'!E175</f>
        <v>2700</v>
      </c>
      <c r="F175" s="234"/>
      <c r="G175" s="234">
        <f>'Door Comparison'!G175</f>
        <v>0</v>
      </c>
      <c r="H175" s="234">
        <f>'Door Comparison'!H175</f>
        <v>1</v>
      </c>
      <c r="I175" s="234" t="e">
        <f>'Door Comparison'!#REF!</f>
        <v>#REF!</v>
      </c>
      <c r="J175" s="234">
        <f>'Door Comparison'!J175</f>
        <v>1</v>
      </c>
      <c r="K175" s="234">
        <f>'Door Comparison'!K175</f>
        <v>0</v>
      </c>
      <c r="L175" s="234">
        <f>'Door Comparison'!L175</f>
        <v>0</v>
      </c>
      <c r="N175" s="96">
        <v>59</v>
      </c>
      <c r="O175" s="239"/>
      <c r="P175" s="224">
        <f t="shared" si="17"/>
        <v>20.56</v>
      </c>
      <c r="Q175" s="221">
        <f t="shared" si="18"/>
        <v>50.01</v>
      </c>
      <c r="R175" s="240"/>
      <c r="S175" s="241"/>
      <c r="T175" s="240">
        <f t="shared" si="19"/>
        <v>27.86</v>
      </c>
      <c r="V175" s="242">
        <f t="shared" si="20"/>
        <v>7.36</v>
      </c>
      <c r="W175" s="224">
        <f t="shared" si="21"/>
        <v>6.9</v>
      </c>
      <c r="X175" s="240">
        <v>0</v>
      </c>
      <c r="Y175" s="243">
        <f t="shared" si="22"/>
        <v>171.69</v>
      </c>
      <c r="Z175" s="223"/>
    </row>
    <row r="176" spans="1:26" x14ac:dyDescent="0.25">
      <c r="A176" s="115" t="str">
        <f>'Door Comparison'!A176</f>
        <v>D1WC.01</v>
      </c>
      <c r="B176" s="234">
        <f>'Door Comparison'!B176</f>
        <v>0</v>
      </c>
      <c r="C176" s="234">
        <f>'Door Comparison'!C176</f>
        <v>0</v>
      </c>
      <c r="D176" s="234">
        <f>'Door Comparison'!D176</f>
        <v>0</v>
      </c>
      <c r="E176" s="234">
        <f>'Door Comparison'!E176</f>
        <v>0</v>
      </c>
      <c r="F176" s="234"/>
      <c r="G176" s="234">
        <f>'Door Comparison'!G176</f>
        <v>0</v>
      </c>
      <c r="H176" s="234">
        <f>'Door Comparison'!H176</f>
        <v>0</v>
      </c>
      <c r="I176" s="234" t="e">
        <f>'Door Comparison'!#REF!</f>
        <v>#REF!</v>
      </c>
      <c r="J176" s="234">
        <f>'Door Comparison'!J176</f>
        <v>0</v>
      </c>
      <c r="K176" s="234">
        <f>'Door Comparison'!K176</f>
        <v>0</v>
      </c>
      <c r="L176" s="234">
        <f>'Door Comparison'!L176</f>
        <v>0</v>
      </c>
      <c r="N176" s="96"/>
      <c r="O176" s="239"/>
      <c r="P176" s="224">
        <f t="shared" si="17"/>
        <v>0</v>
      </c>
      <c r="Q176" s="221">
        <f t="shared" si="18"/>
        <v>0</v>
      </c>
      <c r="R176" s="240"/>
      <c r="S176" s="241"/>
      <c r="T176" s="240">
        <f t="shared" si="19"/>
        <v>0</v>
      </c>
      <c r="V176" s="242">
        <f t="shared" si="20"/>
        <v>0</v>
      </c>
      <c r="W176" s="224">
        <f t="shared" si="21"/>
        <v>0</v>
      </c>
      <c r="X176" s="240">
        <v>0</v>
      </c>
      <c r="Y176" s="243">
        <f t="shared" si="22"/>
        <v>0</v>
      </c>
      <c r="Z176" s="223"/>
    </row>
    <row r="177" spans="1:26" x14ac:dyDescent="0.25">
      <c r="A177" s="115" t="str">
        <f>'Door Comparison'!A177</f>
        <v>D1WC.02</v>
      </c>
      <c r="B177" s="234">
        <f>'Door Comparison'!B177</f>
        <v>0</v>
      </c>
      <c r="C177" s="234">
        <f>'Door Comparison'!C177</f>
        <v>0</v>
      </c>
      <c r="D177" s="234">
        <f>'Door Comparison'!D177</f>
        <v>0</v>
      </c>
      <c r="E177" s="234">
        <f>'Door Comparison'!E177</f>
        <v>0</v>
      </c>
      <c r="F177" s="234"/>
      <c r="G177" s="234">
        <f>'Door Comparison'!G177</f>
        <v>0</v>
      </c>
      <c r="H177" s="234">
        <f>'Door Comparison'!H177</f>
        <v>0</v>
      </c>
      <c r="I177" s="234" t="e">
        <f>'Door Comparison'!#REF!</f>
        <v>#REF!</v>
      </c>
      <c r="J177" s="234">
        <f>'Door Comparison'!J177</f>
        <v>0</v>
      </c>
      <c r="K177" s="234">
        <f>'Door Comparison'!K177</f>
        <v>0</v>
      </c>
      <c r="L177" s="234">
        <f>'Door Comparison'!L177</f>
        <v>0</v>
      </c>
      <c r="N177" s="96"/>
      <c r="O177" s="239"/>
      <c r="P177" s="224">
        <f t="shared" si="17"/>
        <v>0</v>
      </c>
      <c r="Q177" s="221">
        <f t="shared" si="18"/>
        <v>0</v>
      </c>
      <c r="R177" s="240"/>
      <c r="S177" s="241"/>
      <c r="T177" s="240">
        <f t="shared" si="19"/>
        <v>0</v>
      </c>
      <c r="V177" s="242">
        <f t="shared" si="20"/>
        <v>0</v>
      </c>
      <c r="W177" s="224">
        <f t="shared" si="21"/>
        <v>0</v>
      </c>
      <c r="X177" s="240">
        <v>0</v>
      </c>
      <c r="Y177" s="243">
        <f t="shared" si="22"/>
        <v>0</v>
      </c>
      <c r="Z177" s="223"/>
    </row>
    <row r="178" spans="1:26" x14ac:dyDescent="0.25">
      <c r="A178" s="115" t="str">
        <f>'Door Comparison'!A178</f>
        <v>D1WC.03</v>
      </c>
      <c r="B178" s="234">
        <f>'Door Comparison'!B178</f>
        <v>0</v>
      </c>
      <c r="C178" s="234">
        <f>'Door Comparison'!C178</f>
        <v>0</v>
      </c>
      <c r="D178" s="234">
        <f>'Door Comparison'!D178</f>
        <v>0</v>
      </c>
      <c r="E178" s="234">
        <f>'Door Comparison'!E178</f>
        <v>0</v>
      </c>
      <c r="F178" s="234"/>
      <c r="G178" s="234">
        <f>'Door Comparison'!G178</f>
        <v>0</v>
      </c>
      <c r="H178" s="234">
        <f>'Door Comparison'!H178</f>
        <v>0</v>
      </c>
      <c r="I178" s="234" t="e">
        <f>'Door Comparison'!#REF!</f>
        <v>#REF!</v>
      </c>
      <c r="J178" s="234">
        <f>'Door Comparison'!J178</f>
        <v>0</v>
      </c>
      <c r="K178" s="234">
        <f>'Door Comparison'!K178</f>
        <v>0</v>
      </c>
      <c r="L178" s="234">
        <f>'Door Comparison'!L178</f>
        <v>0</v>
      </c>
      <c r="N178" s="96"/>
      <c r="O178" s="239"/>
      <c r="P178" s="224">
        <f t="shared" si="17"/>
        <v>0</v>
      </c>
      <c r="Q178" s="221">
        <f t="shared" si="18"/>
        <v>0</v>
      </c>
      <c r="R178" s="240"/>
      <c r="S178" s="241"/>
      <c r="T178" s="240">
        <f t="shared" si="19"/>
        <v>0</v>
      </c>
      <c r="V178" s="242">
        <f t="shared" si="20"/>
        <v>0</v>
      </c>
      <c r="W178" s="224">
        <f t="shared" si="21"/>
        <v>0</v>
      </c>
      <c r="X178" s="240">
        <v>0</v>
      </c>
      <c r="Y178" s="243">
        <f t="shared" si="22"/>
        <v>0</v>
      </c>
      <c r="Z178" s="223"/>
    </row>
    <row r="179" spans="1:26" x14ac:dyDescent="0.25">
      <c r="A179" s="115" t="str">
        <f>'Door Comparison'!A179</f>
        <v>D1WC.04</v>
      </c>
      <c r="B179" s="234">
        <f>'Door Comparison'!B179</f>
        <v>0</v>
      </c>
      <c r="C179" s="234">
        <f>'Door Comparison'!C179</f>
        <v>0</v>
      </c>
      <c r="D179" s="234">
        <f>'Door Comparison'!D179</f>
        <v>0</v>
      </c>
      <c r="E179" s="234">
        <f>'Door Comparison'!E179</f>
        <v>0</v>
      </c>
      <c r="F179" s="234"/>
      <c r="G179" s="234">
        <f>'Door Comparison'!G179</f>
        <v>0</v>
      </c>
      <c r="H179" s="234">
        <f>'Door Comparison'!H179</f>
        <v>0</v>
      </c>
      <c r="I179" s="234" t="e">
        <f>'Door Comparison'!#REF!</f>
        <v>#REF!</v>
      </c>
      <c r="J179" s="234">
        <f>'Door Comparison'!J179</f>
        <v>0</v>
      </c>
      <c r="K179" s="234">
        <f>'Door Comparison'!K179</f>
        <v>0</v>
      </c>
      <c r="L179" s="234">
        <f>'Door Comparison'!L179</f>
        <v>0</v>
      </c>
      <c r="N179" s="96"/>
      <c r="O179" s="239"/>
      <c r="P179" s="224">
        <f t="shared" si="17"/>
        <v>0</v>
      </c>
      <c r="Q179" s="221">
        <f t="shared" si="18"/>
        <v>0</v>
      </c>
      <c r="R179" s="240"/>
      <c r="S179" s="241"/>
      <c r="T179" s="240">
        <f t="shared" si="19"/>
        <v>0</v>
      </c>
      <c r="V179" s="242">
        <f t="shared" si="20"/>
        <v>0</v>
      </c>
      <c r="W179" s="224">
        <f t="shared" si="21"/>
        <v>0</v>
      </c>
      <c r="X179" s="240">
        <v>0</v>
      </c>
      <c r="Y179" s="243">
        <f t="shared" si="22"/>
        <v>0</v>
      </c>
      <c r="Z179" s="223"/>
    </row>
    <row r="180" spans="1:26" x14ac:dyDescent="0.25">
      <c r="A180" s="115" t="str">
        <f>'Door Comparison'!A180</f>
        <v>D1WC.05</v>
      </c>
      <c r="B180" s="234">
        <f>'Door Comparison'!B180</f>
        <v>0</v>
      </c>
      <c r="C180" s="234">
        <f>'Door Comparison'!C180</f>
        <v>0</v>
      </c>
      <c r="D180" s="234">
        <f>'Door Comparison'!D180</f>
        <v>0</v>
      </c>
      <c r="E180" s="234">
        <f>'Door Comparison'!E180</f>
        <v>0</v>
      </c>
      <c r="F180" s="234"/>
      <c r="G180" s="234">
        <f>'Door Comparison'!G180</f>
        <v>0</v>
      </c>
      <c r="H180" s="234">
        <f>'Door Comparison'!H180</f>
        <v>0</v>
      </c>
      <c r="I180" s="234" t="e">
        <f>'Door Comparison'!#REF!</f>
        <v>#REF!</v>
      </c>
      <c r="J180" s="234">
        <f>'Door Comparison'!J180</f>
        <v>0</v>
      </c>
      <c r="K180" s="234">
        <f>'Door Comparison'!K180</f>
        <v>0</v>
      </c>
      <c r="L180" s="234">
        <f>'Door Comparison'!L180</f>
        <v>0</v>
      </c>
      <c r="N180" s="96"/>
      <c r="O180" s="239"/>
      <c r="P180" s="224">
        <f t="shared" si="17"/>
        <v>0</v>
      </c>
      <c r="Q180" s="221">
        <f t="shared" si="18"/>
        <v>0</v>
      </c>
      <c r="R180" s="240"/>
      <c r="S180" s="241"/>
      <c r="T180" s="240">
        <f t="shared" si="19"/>
        <v>0</v>
      </c>
      <c r="V180" s="242">
        <f t="shared" si="20"/>
        <v>0</v>
      </c>
      <c r="W180" s="224">
        <f t="shared" si="21"/>
        <v>0</v>
      </c>
      <c r="X180" s="240">
        <v>0</v>
      </c>
      <c r="Y180" s="243">
        <f t="shared" si="22"/>
        <v>0</v>
      </c>
      <c r="Z180" s="223"/>
    </row>
    <row r="181" spans="1:26" x14ac:dyDescent="0.25">
      <c r="A181" s="115" t="str">
        <f>'Door Comparison'!A181</f>
        <v>D1WC.06</v>
      </c>
      <c r="B181" s="234">
        <f>'Door Comparison'!B181</f>
        <v>0</v>
      </c>
      <c r="C181" s="234">
        <f>'Door Comparison'!C181</f>
        <v>0</v>
      </c>
      <c r="D181" s="234">
        <f>'Door Comparison'!D181</f>
        <v>0</v>
      </c>
      <c r="E181" s="234">
        <f>'Door Comparison'!E181</f>
        <v>0</v>
      </c>
      <c r="F181" s="234"/>
      <c r="G181" s="234">
        <f>'Door Comparison'!G181</f>
        <v>0</v>
      </c>
      <c r="H181" s="234">
        <f>'Door Comparison'!H181</f>
        <v>0</v>
      </c>
      <c r="I181" s="234" t="e">
        <f>'Door Comparison'!#REF!</f>
        <v>#REF!</v>
      </c>
      <c r="J181" s="234">
        <f>'Door Comparison'!J181</f>
        <v>0</v>
      </c>
      <c r="K181" s="234">
        <f>'Door Comparison'!K181</f>
        <v>0</v>
      </c>
      <c r="L181" s="234">
        <f>'Door Comparison'!L181</f>
        <v>0</v>
      </c>
      <c r="N181" s="96"/>
      <c r="O181" s="239"/>
      <c r="P181" s="224">
        <f t="shared" si="17"/>
        <v>0</v>
      </c>
      <c r="Q181" s="221">
        <f t="shared" si="18"/>
        <v>0</v>
      </c>
      <c r="R181" s="240"/>
      <c r="S181" s="241"/>
      <c r="T181" s="240">
        <f t="shared" si="19"/>
        <v>0</v>
      </c>
      <c r="V181" s="242">
        <f t="shared" si="20"/>
        <v>0</v>
      </c>
      <c r="W181" s="224">
        <f t="shared" si="21"/>
        <v>0</v>
      </c>
      <c r="X181" s="240">
        <v>0</v>
      </c>
      <c r="Y181" s="243">
        <f t="shared" si="22"/>
        <v>0</v>
      </c>
      <c r="Z181" s="223"/>
    </row>
    <row r="182" spans="1:26" x14ac:dyDescent="0.25">
      <c r="A182" s="115" t="str">
        <f>'Door Comparison'!A182</f>
        <v>D1WC.07</v>
      </c>
      <c r="B182" s="234">
        <f>'Door Comparison'!B182</f>
        <v>0</v>
      </c>
      <c r="C182" s="234">
        <f>'Door Comparison'!C182</f>
        <v>0</v>
      </c>
      <c r="D182" s="234">
        <f>'Door Comparison'!D182</f>
        <v>0</v>
      </c>
      <c r="E182" s="234">
        <f>'Door Comparison'!E182</f>
        <v>0</v>
      </c>
      <c r="F182" s="234"/>
      <c r="G182" s="234">
        <f>'Door Comparison'!G182</f>
        <v>0</v>
      </c>
      <c r="H182" s="234">
        <f>'Door Comparison'!H182</f>
        <v>0</v>
      </c>
      <c r="I182" s="234" t="e">
        <f>'Door Comparison'!#REF!</f>
        <v>#REF!</v>
      </c>
      <c r="J182" s="234">
        <f>'Door Comparison'!J182</f>
        <v>0</v>
      </c>
      <c r="K182" s="234">
        <f>'Door Comparison'!K182</f>
        <v>0</v>
      </c>
      <c r="L182" s="234">
        <f>'Door Comparison'!L182</f>
        <v>0</v>
      </c>
      <c r="N182" s="96"/>
      <c r="O182" s="239"/>
      <c r="P182" s="224">
        <f t="shared" si="17"/>
        <v>0</v>
      </c>
      <c r="Q182" s="221">
        <f t="shared" si="18"/>
        <v>0</v>
      </c>
      <c r="R182" s="240"/>
      <c r="S182" s="241"/>
      <c r="T182" s="240">
        <f t="shared" si="19"/>
        <v>0</v>
      </c>
      <c r="V182" s="242">
        <f t="shared" si="20"/>
        <v>0</v>
      </c>
      <c r="W182" s="224">
        <f t="shared" si="21"/>
        <v>0</v>
      </c>
      <c r="X182" s="240">
        <v>0</v>
      </c>
      <c r="Y182" s="243">
        <f t="shared" si="22"/>
        <v>0</v>
      </c>
    </row>
    <row r="183" spans="1:26" x14ac:dyDescent="0.25">
      <c r="A183" s="115" t="str">
        <f>'Door Comparison'!A183</f>
        <v>D1WC.08</v>
      </c>
      <c r="B183" s="234">
        <f>'Door Comparison'!B183</f>
        <v>0</v>
      </c>
      <c r="C183" s="234">
        <f>'Door Comparison'!C183</f>
        <v>0</v>
      </c>
      <c r="D183" s="234">
        <f>'Door Comparison'!D183</f>
        <v>0</v>
      </c>
      <c r="E183" s="234">
        <f>'Door Comparison'!E183</f>
        <v>0</v>
      </c>
      <c r="F183" s="234"/>
      <c r="G183" s="234">
        <f>'Door Comparison'!G183</f>
        <v>0</v>
      </c>
      <c r="H183" s="234">
        <f>'Door Comparison'!H183</f>
        <v>0</v>
      </c>
      <c r="I183" s="234" t="e">
        <f>'Door Comparison'!#REF!</f>
        <v>#REF!</v>
      </c>
      <c r="J183" s="234">
        <f>'Door Comparison'!J183</f>
        <v>0</v>
      </c>
      <c r="K183" s="234">
        <f>'Door Comparison'!K183</f>
        <v>0</v>
      </c>
      <c r="L183" s="234">
        <f>'Door Comparison'!L183</f>
        <v>0</v>
      </c>
      <c r="N183" s="96"/>
      <c r="O183" s="239"/>
      <c r="P183" s="224">
        <f t="shared" si="17"/>
        <v>0</v>
      </c>
      <c r="Q183" s="221">
        <f t="shared" si="18"/>
        <v>0</v>
      </c>
      <c r="R183" s="240"/>
      <c r="S183" s="241"/>
      <c r="T183" s="240">
        <f t="shared" si="19"/>
        <v>0</v>
      </c>
      <c r="V183" s="242">
        <f t="shared" si="20"/>
        <v>0</v>
      </c>
      <c r="W183" s="224">
        <f t="shared" si="21"/>
        <v>0</v>
      </c>
      <c r="X183" s="240">
        <v>0</v>
      </c>
      <c r="Y183" s="243">
        <f t="shared" si="22"/>
        <v>0</v>
      </c>
    </row>
    <row r="184" spans="1:26" x14ac:dyDescent="0.25">
      <c r="A184" s="115" t="str">
        <f>'Door Comparison'!A184</f>
        <v>D1WC.09</v>
      </c>
      <c r="B184" s="234">
        <f>'Door Comparison'!B184</f>
        <v>0</v>
      </c>
      <c r="C184" s="234">
        <f>'Door Comparison'!C184</f>
        <v>0</v>
      </c>
      <c r="D184" s="234">
        <f>'Door Comparison'!D184</f>
        <v>0</v>
      </c>
      <c r="E184" s="234">
        <f>'Door Comparison'!E184</f>
        <v>0</v>
      </c>
      <c r="F184" s="234"/>
      <c r="G184" s="234">
        <f>'Door Comparison'!G184</f>
        <v>0</v>
      </c>
      <c r="H184" s="234">
        <f>'Door Comparison'!H184</f>
        <v>0</v>
      </c>
      <c r="I184" s="234" t="e">
        <f>'Door Comparison'!#REF!</f>
        <v>#REF!</v>
      </c>
      <c r="J184" s="234">
        <f>'Door Comparison'!J184</f>
        <v>0</v>
      </c>
      <c r="K184" s="234">
        <f>'Door Comparison'!K184</f>
        <v>0</v>
      </c>
      <c r="L184" s="234">
        <f>'Door Comparison'!L184</f>
        <v>0</v>
      </c>
      <c r="N184" s="96"/>
      <c r="O184" s="239"/>
      <c r="P184" s="224">
        <f t="shared" si="17"/>
        <v>0</v>
      </c>
      <c r="Q184" s="221">
        <f t="shared" si="18"/>
        <v>0</v>
      </c>
      <c r="R184" s="240"/>
      <c r="S184" s="241"/>
      <c r="T184" s="240">
        <f t="shared" si="19"/>
        <v>0</v>
      </c>
      <c r="V184" s="242">
        <f t="shared" si="20"/>
        <v>0</v>
      </c>
      <c r="W184" s="224">
        <f t="shared" si="21"/>
        <v>0</v>
      </c>
      <c r="X184" s="240">
        <v>0</v>
      </c>
      <c r="Y184" s="243">
        <f t="shared" si="22"/>
        <v>0</v>
      </c>
    </row>
    <row r="185" spans="1:26" x14ac:dyDescent="0.25">
      <c r="A185" s="115" t="str">
        <f>'Door Comparison'!A185</f>
        <v>D1WC.10</v>
      </c>
      <c r="B185" s="234">
        <f>'Door Comparison'!B185</f>
        <v>0</v>
      </c>
      <c r="C185" s="234">
        <f>'Door Comparison'!C185</f>
        <v>0</v>
      </c>
      <c r="D185" s="234">
        <f>'Door Comparison'!D185</f>
        <v>0</v>
      </c>
      <c r="E185" s="234">
        <f>'Door Comparison'!E185</f>
        <v>0</v>
      </c>
      <c r="F185" s="234"/>
      <c r="G185" s="234">
        <f>'Door Comparison'!G185</f>
        <v>0</v>
      </c>
      <c r="H185" s="234">
        <f>'Door Comparison'!H185</f>
        <v>0</v>
      </c>
      <c r="I185" s="234" t="e">
        <f>'Door Comparison'!#REF!</f>
        <v>#REF!</v>
      </c>
      <c r="J185" s="234">
        <f>'Door Comparison'!J185</f>
        <v>0</v>
      </c>
      <c r="K185" s="234">
        <f>'Door Comparison'!K185</f>
        <v>0</v>
      </c>
      <c r="L185" s="234">
        <f>'Door Comparison'!L185</f>
        <v>0</v>
      </c>
      <c r="N185" s="96"/>
      <c r="O185" s="239"/>
      <c r="P185" s="224">
        <f t="shared" si="17"/>
        <v>0</v>
      </c>
      <c r="Q185" s="221">
        <f t="shared" si="18"/>
        <v>0</v>
      </c>
      <c r="R185" s="240"/>
      <c r="S185" s="241"/>
      <c r="T185" s="240">
        <f t="shared" si="19"/>
        <v>0</v>
      </c>
      <c r="V185" s="242">
        <f t="shared" si="20"/>
        <v>0</v>
      </c>
      <c r="W185" s="224">
        <f t="shared" si="21"/>
        <v>0</v>
      </c>
      <c r="X185" s="240">
        <v>0</v>
      </c>
      <c r="Y185" s="243">
        <f t="shared" si="22"/>
        <v>0</v>
      </c>
    </row>
    <row r="186" spans="1:26" x14ac:dyDescent="0.25">
      <c r="A186" s="115" t="str">
        <f>'Door Comparison'!A186</f>
        <v>D1WC.11</v>
      </c>
      <c r="B186" s="234">
        <f>'Door Comparison'!B186</f>
        <v>0</v>
      </c>
      <c r="C186" s="234">
        <f>'Door Comparison'!C186</f>
        <v>0</v>
      </c>
      <c r="D186" s="234">
        <f>'Door Comparison'!D186</f>
        <v>0</v>
      </c>
      <c r="E186" s="234">
        <f>'Door Comparison'!E186</f>
        <v>0</v>
      </c>
      <c r="F186" s="234"/>
      <c r="G186" s="234">
        <f>'Door Comparison'!G186</f>
        <v>0</v>
      </c>
      <c r="H186" s="234">
        <f>'Door Comparison'!H186</f>
        <v>0</v>
      </c>
      <c r="I186" s="234" t="e">
        <f>'Door Comparison'!#REF!</f>
        <v>#REF!</v>
      </c>
      <c r="J186" s="234">
        <f>'Door Comparison'!J186</f>
        <v>0</v>
      </c>
      <c r="K186" s="234">
        <f>'Door Comparison'!K186</f>
        <v>0</v>
      </c>
      <c r="L186" s="234">
        <f>'Door Comparison'!L186</f>
        <v>0</v>
      </c>
      <c r="N186" s="96"/>
      <c r="O186" s="239"/>
      <c r="P186" s="224">
        <f t="shared" si="17"/>
        <v>0</v>
      </c>
      <c r="Q186" s="221">
        <f t="shared" si="18"/>
        <v>0</v>
      </c>
      <c r="R186" s="240"/>
      <c r="S186" s="241"/>
      <c r="T186" s="240">
        <f t="shared" si="19"/>
        <v>0</v>
      </c>
      <c r="V186" s="242">
        <f t="shared" si="20"/>
        <v>0</v>
      </c>
      <c r="W186" s="224">
        <f t="shared" si="21"/>
        <v>0</v>
      </c>
      <c r="X186" s="240">
        <v>0</v>
      </c>
      <c r="Y186" s="243">
        <f t="shared" si="22"/>
        <v>0</v>
      </c>
    </row>
    <row r="187" spans="1:26" x14ac:dyDescent="0.25">
      <c r="A187" s="115" t="str">
        <f>'Door Comparison'!A187</f>
        <v>D1WC.12</v>
      </c>
      <c r="B187" s="234">
        <f>'Door Comparison'!B187</f>
        <v>0</v>
      </c>
      <c r="C187" s="234">
        <f>'Door Comparison'!C187</f>
        <v>0</v>
      </c>
      <c r="D187" s="234">
        <f>'Door Comparison'!D187</f>
        <v>0</v>
      </c>
      <c r="E187" s="234">
        <f>'Door Comparison'!E187</f>
        <v>0</v>
      </c>
      <c r="F187" s="234"/>
      <c r="G187" s="234">
        <f>'Door Comparison'!G187</f>
        <v>0</v>
      </c>
      <c r="H187" s="234">
        <f>'Door Comparison'!H187</f>
        <v>0</v>
      </c>
      <c r="I187" s="234" t="e">
        <f>'Door Comparison'!#REF!</f>
        <v>#REF!</v>
      </c>
      <c r="J187" s="234">
        <f>'Door Comparison'!J187</f>
        <v>0</v>
      </c>
      <c r="K187" s="234">
        <f>'Door Comparison'!K187</f>
        <v>0</v>
      </c>
      <c r="L187" s="234">
        <f>'Door Comparison'!L187</f>
        <v>0</v>
      </c>
      <c r="N187" s="96"/>
      <c r="O187" s="239"/>
      <c r="P187" s="224">
        <f t="shared" si="17"/>
        <v>0</v>
      </c>
      <c r="Q187" s="221">
        <f t="shared" si="18"/>
        <v>0</v>
      </c>
      <c r="R187" s="240"/>
      <c r="S187" s="241"/>
      <c r="T187" s="240">
        <f t="shared" si="19"/>
        <v>0</v>
      </c>
      <c r="V187" s="242">
        <f t="shared" si="20"/>
        <v>0</v>
      </c>
      <c r="W187" s="224">
        <f t="shared" si="21"/>
        <v>0</v>
      </c>
      <c r="X187" s="240">
        <v>0</v>
      </c>
      <c r="Y187" s="243">
        <f t="shared" si="22"/>
        <v>0</v>
      </c>
    </row>
    <row r="188" spans="1:26" x14ac:dyDescent="0.25">
      <c r="A188" s="115" t="str">
        <f>'Door Comparison'!A188</f>
        <v>D1WC.13</v>
      </c>
      <c r="B188" s="234">
        <f>'Door Comparison'!B188</f>
        <v>0</v>
      </c>
      <c r="C188" s="234">
        <f>'Door Comparison'!C188</f>
        <v>0</v>
      </c>
      <c r="D188" s="234">
        <f>'Door Comparison'!D188</f>
        <v>0</v>
      </c>
      <c r="E188" s="234">
        <f>'Door Comparison'!E188</f>
        <v>0</v>
      </c>
      <c r="F188" s="234"/>
      <c r="G188" s="234">
        <f>'Door Comparison'!G188</f>
        <v>0</v>
      </c>
      <c r="H188" s="234">
        <f>'Door Comparison'!H188</f>
        <v>0</v>
      </c>
      <c r="I188" s="234" t="e">
        <f>'Door Comparison'!#REF!</f>
        <v>#REF!</v>
      </c>
      <c r="J188" s="234">
        <f>'Door Comparison'!J188</f>
        <v>0</v>
      </c>
      <c r="K188" s="234">
        <f>'Door Comparison'!K188</f>
        <v>0</v>
      </c>
      <c r="L188" s="234">
        <f>'Door Comparison'!L188</f>
        <v>0</v>
      </c>
      <c r="N188" s="96"/>
      <c r="O188" s="239"/>
      <c r="P188" s="224">
        <f t="shared" si="17"/>
        <v>0</v>
      </c>
      <c r="Q188" s="221">
        <f t="shared" si="18"/>
        <v>0</v>
      </c>
      <c r="R188" s="240"/>
      <c r="S188" s="241"/>
      <c r="T188" s="240">
        <f t="shared" si="19"/>
        <v>0</v>
      </c>
      <c r="V188" s="242">
        <f t="shared" si="20"/>
        <v>0</v>
      </c>
      <c r="W188" s="224">
        <f t="shared" si="21"/>
        <v>0</v>
      </c>
      <c r="X188" s="240">
        <v>0</v>
      </c>
      <c r="Y188" s="243">
        <f t="shared" si="22"/>
        <v>0</v>
      </c>
    </row>
    <row r="189" spans="1:26" x14ac:dyDescent="0.25">
      <c r="A189" s="115" t="str">
        <f>'Door Comparison'!A189</f>
        <v>D1WC.14</v>
      </c>
      <c r="B189" s="234">
        <f>'Door Comparison'!B189</f>
        <v>0</v>
      </c>
      <c r="C189" s="234">
        <f>'Door Comparison'!C189</f>
        <v>0</v>
      </c>
      <c r="D189" s="234">
        <f>'Door Comparison'!D189</f>
        <v>0</v>
      </c>
      <c r="E189" s="234">
        <f>'Door Comparison'!E189</f>
        <v>0</v>
      </c>
      <c r="F189" s="234"/>
      <c r="G189" s="234">
        <f>'Door Comparison'!G189</f>
        <v>0</v>
      </c>
      <c r="H189" s="234">
        <f>'Door Comparison'!H189</f>
        <v>0</v>
      </c>
      <c r="I189" s="234" t="e">
        <f>'Door Comparison'!#REF!</f>
        <v>#REF!</v>
      </c>
      <c r="J189" s="234">
        <f>'Door Comparison'!J189</f>
        <v>0</v>
      </c>
      <c r="K189" s="234">
        <f>'Door Comparison'!K189</f>
        <v>0</v>
      </c>
      <c r="L189" s="234">
        <f>'Door Comparison'!L189</f>
        <v>0</v>
      </c>
      <c r="N189" s="96"/>
      <c r="O189" s="239"/>
      <c r="P189" s="224">
        <f t="shared" si="17"/>
        <v>0</v>
      </c>
      <c r="Q189" s="221">
        <f t="shared" si="18"/>
        <v>0</v>
      </c>
      <c r="R189" s="240"/>
      <c r="S189" s="241"/>
      <c r="T189" s="240">
        <f t="shared" si="19"/>
        <v>0</v>
      </c>
      <c r="V189" s="242">
        <f t="shared" si="20"/>
        <v>0</v>
      </c>
      <c r="W189" s="224">
        <f t="shared" si="21"/>
        <v>0</v>
      </c>
      <c r="X189" s="240">
        <v>0</v>
      </c>
      <c r="Y189" s="243">
        <f t="shared" si="22"/>
        <v>0</v>
      </c>
    </row>
    <row r="190" spans="1:26" x14ac:dyDescent="0.25">
      <c r="A190" s="115" t="str">
        <f>'Door Comparison'!A190</f>
        <v>D2.01</v>
      </c>
      <c r="B190" s="234" t="str">
        <f>'Door Comparison'!B190</f>
        <v>E1</v>
      </c>
      <c r="C190" s="234">
        <f>'Door Comparison'!C190</f>
        <v>0</v>
      </c>
      <c r="D190" s="234">
        <f>'Door Comparison'!D190</f>
        <v>0</v>
      </c>
      <c r="E190" s="234">
        <f>'Door Comparison'!E190</f>
        <v>0</v>
      </c>
      <c r="F190" s="234"/>
      <c r="G190" s="234">
        <f>'Door Comparison'!G190</f>
        <v>0</v>
      </c>
      <c r="H190" s="234">
        <f>'Door Comparison'!H190</f>
        <v>0</v>
      </c>
      <c r="I190" s="234" t="e">
        <f>'Door Comparison'!#REF!</f>
        <v>#REF!</v>
      </c>
      <c r="J190" s="234">
        <f>'Door Comparison'!J190</f>
        <v>0</v>
      </c>
      <c r="K190" s="234">
        <f>'Door Comparison'!K190</f>
        <v>0</v>
      </c>
      <c r="L190" s="234">
        <f>'Door Comparison'!L190</f>
        <v>0</v>
      </c>
      <c r="N190" s="96"/>
      <c r="O190" s="239"/>
      <c r="P190" s="224">
        <f t="shared" si="17"/>
        <v>0</v>
      </c>
      <c r="Q190" s="221">
        <f t="shared" si="18"/>
        <v>0</v>
      </c>
      <c r="R190" s="240"/>
      <c r="S190" s="241"/>
      <c r="T190" s="240">
        <f t="shared" si="19"/>
        <v>0</v>
      </c>
      <c r="V190" s="242">
        <f t="shared" si="20"/>
        <v>0</v>
      </c>
      <c r="W190" s="224">
        <f t="shared" si="21"/>
        <v>0</v>
      </c>
      <c r="X190" s="240">
        <v>0</v>
      </c>
      <c r="Y190" s="243">
        <f t="shared" si="22"/>
        <v>0</v>
      </c>
    </row>
    <row r="191" spans="1:26" x14ac:dyDescent="0.25">
      <c r="A191" s="115" t="str">
        <f>'Door Comparison'!A191</f>
        <v>D2.02</v>
      </c>
      <c r="B191" s="234" t="str">
        <f>'Door Comparison'!B191</f>
        <v>E1</v>
      </c>
      <c r="C191" s="234">
        <f>'Door Comparison'!C191</f>
        <v>0</v>
      </c>
      <c r="D191" s="234">
        <f>'Door Comparison'!D191</f>
        <v>0</v>
      </c>
      <c r="E191" s="234">
        <f>'Door Comparison'!E191</f>
        <v>0</v>
      </c>
      <c r="F191" s="234"/>
      <c r="G191" s="234">
        <f>'Door Comparison'!G191</f>
        <v>0</v>
      </c>
      <c r="H191" s="234">
        <f>'Door Comparison'!H191</f>
        <v>0</v>
      </c>
      <c r="I191" s="234" t="e">
        <f>'Door Comparison'!#REF!</f>
        <v>#REF!</v>
      </c>
      <c r="J191" s="234">
        <f>'Door Comparison'!J191</f>
        <v>0</v>
      </c>
      <c r="K191" s="234">
        <f>'Door Comparison'!K191</f>
        <v>0</v>
      </c>
      <c r="L191" s="234">
        <f>'Door Comparison'!L191</f>
        <v>0</v>
      </c>
      <c r="N191" s="96"/>
      <c r="O191" s="239"/>
      <c r="P191" s="224">
        <f t="shared" si="17"/>
        <v>0</v>
      </c>
      <c r="Q191" s="221">
        <f t="shared" si="18"/>
        <v>0</v>
      </c>
      <c r="R191" s="240"/>
      <c r="S191" s="241"/>
      <c r="T191" s="240">
        <f t="shared" si="19"/>
        <v>0</v>
      </c>
      <c r="V191" s="242">
        <f t="shared" si="20"/>
        <v>0</v>
      </c>
      <c r="W191" s="224">
        <f t="shared" si="21"/>
        <v>0</v>
      </c>
      <c r="X191" s="240">
        <v>0</v>
      </c>
      <c r="Y191" s="243">
        <f t="shared" si="22"/>
        <v>0</v>
      </c>
    </row>
    <row r="192" spans="1:26" x14ac:dyDescent="0.25">
      <c r="A192" s="115" t="str">
        <f>'Door Comparison'!A192</f>
        <v>D2.03</v>
      </c>
      <c r="B192" s="234" t="str">
        <f>'Door Comparison'!B192</f>
        <v>D2</v>
      </c>
      <c r="C192" s="234">
        <f>'Door Comparison'!C192</f>
        <v>0</v>
      </c>
      <c r="D192" s="234">
        <f>'Door Comparison'!D192</f>
        <v>1110</v>
      </c>
      <c r="E192" s="234">
        <f>'Door Comparison'!E192</f>
        <v>2000</v>
      </c>
      <c r="F192" s="234"/>
      <c r="G192" s="234">
        <f>'Door Comparison'!G192</f>
        <v>0</v>
      </c>
      <c r="H192" s="234">
        <f>'Door Comparison'!H192</f>
        <v>1</v>
      </c>
      <c r="I192" s="234" t="e">
        <f>'Door Comparison'!#REF!</f>
        <v>#REF!</v>
      </c>
      <c r="J192" s="234">
        <f>'Door Comparison'!J192</f>
        <v>1</v>
      </c>
      <c r="K192" s="234">
        <f>'Door Comparison'!K192</f>
        <v>0</v>
      </c>
      <c r="L192" s="234">
        <f>'Door Comparison'!L192</f>
        <v>0</v>
      </c>
      <c r="N192" s="96">
        <v>135</v>
      </c>
      <c r="O192" s="239"/>
      <c r="P192" s="224">
        <f t="shared" si="17"/>
        <v>15.84</v>
      </c>
      <c r="R192" s="240"/>
      <c r="S192" s="241"/>
      <c r="T192" s="240"/>
      <c r="V192" s="242"/>
      <c r="W192" s="224">
        <f t="shared" si="21"/>
        <v>5.31</v>
      </c>
      <c r="X192" s="240">
        <v>0</v>
      </c>
      <c r="Y192" s="243">
        <f t="shared" si="22"/>
        <v>156.15</v>
      </c>
    </row>
    <row r="193" spans="1:25" x14ac:dyDescent="0.25">
      <c r="A193" s="115" t="str">
        <f>'Door Comparison'!A193</f>
        <v>D2.04</v>
      </c>
      <c r="B193" s="234" t="str">
        <f>'Door Comparison'!B193</f>
        <v>D2</v>
      </c>
      <c r="C193" s="234">
        <f>'Door Comparison'!C193</f>
        <v>0</v>
      </c>
      <c r="D193" s="234">
        <f>'Door Comparison'!D193</f>
        <v>1110</v>
      </c>
      <c r="E193" s="234">
        <f>'Door Comparison'!E193</f>
        <v>2000</v>
      </c>
      <c r="F193" s="234"/>
      <c r="G193" s="234">
        <f>'Door Comparison'!G193</f>
        <v>0</v>
      </c>
      <c r="H193" s="234">
        <f>'Door Comparison'!H193</f>
        <v>1</v>
      </c>
      <c r="I193" s="234" t="e">
        <f>'Door Comparison'!#REF!</f>
        <v>#REF!</v>
      </c>
      <c r="J193" s="234">
        <f>'Door Comparison'!J193</f>
        <v>1</v>
      </c>
      <c r="K193" s="234">
        <f>'Door Comparison'!K193</f>
        <v>0</v>
      </c>
      <c r="L193" s="234">
        <f>'Door Comparison'!L193</f>
        <v>0</v>
      </c>
      <c r="N193" s="96">
        <v>135</v>
      </c>
      <c r="O193" s="239"/>
      <c r="P193" s="224">
        <f t="shared" si="17"/>
        <v>15.84</v>
      </c>
      <c r="R193" s="240"/>
      <c r="S193" s="241"/>
      <c r="T193" s="240"/>
      <c r="V193" s="242"/>
      <c r="W193" s="224">
        <f t="shared" si="21"/>
        <v>5.31</v>
      </c>
      <c r="X193" s="240">
        <v>0</v>
      </c>
      <c r="Y193" s="243">
        <f t="shared" si="22"/>
        <v>156.15</v>
      </c>
    </row>
    <row r="194" spans="1:25" x14ac:dyDescent="0.25">
      <c r="A194" s="115" t="str">
        <f>'Door Comparison'!A194</f>
        <v>D2.05</v>
      </c>
      <c r="B194" s="234" t="str">
        <f>'Door Comparison'!B194</f>
        <v>D2</v>
      </c>
      <c r="C194" s="234">
        <f>'Door Comparison'!C194</f>
        <v>0</v>
      </c>
      <c r="D194" s="234">
        <f>'Door Comparison'!D194</f>
        <v>1110</v>
      </c>
      <c r="E194" s="234">
        <f>'Door Comparison'!E194</f>
        <v>2000</v>
      </c>
      <c r="F194" s="234"/>
      <c r="G194" s="234">
        <f>'Door Comparison'!G194</f>
        <v>0</v>
      </c>
      <c r="H194" s="234">
        <f>'Door Comparison'!H194</f>
        <v>1</v>
      </c>
      <c r="I194" s="234" t="e">
        <f>'Door Comparison'!#REF!</f>
        <v>#REF!</v>
      </c>
      <c r="J194" s="234">
        <f>'Door Comparison'!J194</f>
        <v>1</v>
      </c>
      <c r="K194" s="234">
        <f>'Door Comparison'!K194</f>
        <v>0</v>
      </c>
      <c r="L194" s="234">
        <f>'Door Comparison'!L194</f>
        <v>0</v>
      </c>
      <c r="N194" s="96">
        <v>135</v>
      </c>
      <c r="O194" s="239"/>
      <c r="P194" s="224">
        <f t="shared" si="17"/>
        <v>15.84</v>
      </c>
      <c r="R194" s="240"/>
      <c r="S194" s="241"/>
      <c r="T194" s="240"/>
      <c r="V194" s="242"/>
      <c r="W194" s="224">
        <f t="shared" si="21"/>
        <v>5.31</v>
      </c>
      <c r="X194" s="240">
        <v>0</v>
      </c>
      <c r="Y194" s="243">
        <f t="shared" si="22"/>
        <v>156.15</v>
      </c>
    </row>
    <row r="195" spans="1:25" x14ac:dyDescent="0.25">
      <c r="A195" s="115" t="str">
        <f>'Door Comparison'!A195</f>
        <v>D2.06</v>
      </c>
      <c r="B195" s="234" t="str">
        <f>'Door Comparison'!B195</f>
        <v>D2</v>
      </c>
      <c r="C195" s="234">
        <f>'Door Comparison'!C195</f>
        <v>0</v>
      </c>
      <c r="D195" s="234">
        <f>'Door Comparison'!D195</f>
        <v>1110</v>
      </c>
      <c r="E195" s="234">
        <f>'Door Comparison'!E195</f>
        <v>2000</v>
      </c>
      <c r="F195" s="234"/>
      <c r="G195" s="234">
        <f>'Door Comparison'!G195</f>
        <v>0</v>
      </c>
      <c r="H195" s="234">
        <f>'Door Comparison'!H195</f>
        <v>1</v>
      </c>
      <c r="I195" s="234" t="e">
        <f>'Door Comparison'!#REF!</f>
        <v>#REF!</v>
      </c>
      <c r="J195" s="234">
        <f>'Door Comparison'!J195</f>
        <v>1</v>
      </c>
      <c r="K195" s="234">
        <f>'Door Comparison'!K195</f>
        <v>0</v>
      </c>
      <c r="L195" s="234">
        <f>'Door Comparison'!L195</f>
        <v>0</v>
      </c>
      <c r="N195" s="96">
        <v>135</v>
      </c>
      <c r="O195" s="239"/>
      <c r="P195" s="224">
        <f t="shared" si="17"/>
        <v>15.84</v>
      </c>
      <c r="R195" s="240"/>
      <c r="S195" s="241"/>
      <c r="T195" s="240"/>
      <c r="V195" s="242"/>
      <c r="W195" s="224">
        <f t="shared" si="21"/>
        <v>5.31</v>
      </c>
      <c r="X195" s="240">
        <v>0</v>
      </c>
      <c r="Y195" s="243">
        <f t="shared" si="22"/>
        <v>156.15</v>
      </c>
    </row>
    <row r="196" spans="1:25" x14ac:dyDescent="0.25">
      <c r="A196" s="115" t="str">
        <f>'Door Comparison'!A196</f>
        <v>D2.07</v>
      </c>
      <c r="B196" s="234" t="str">
        <f>'Door Comparison'!B196</f>
        <v>D2</v>
      </c>
      <c r="C196" s="234">
        <f>'Door Comparison'!C196</f>
        <v>0</v>
      </c>
      <c r="D196" s="234">
        <f>'Door Comparison'!D196</f>
        <v>1110</v>
      </c>
      <c r="E196" s="234">
        <f>'Door Comparison'!E196</f>
        <v>2000</v>
      </c>
      <c r="F196" s="234"/>
      <c r="G196" s="234">
        <f>'Door Comparison'!G196</f>
        <v>0</v>
      </c>
      <c r="H196" s="234">
        <f>'Door Comparison'!H196</f>
        <v>1</v>
      </c>
      <c r="I196" s="234" t="e">
        <f>'Door Comparison'!#REF!</f>
        <v>#REF!</v>
      </c>
      <c r="J196" s="234">
        <f>'Door Comparison'!J196</f>
        <v>1</v>
      </c>
      <c r="K196" s="234">
        <f>'Door Comparison'!K196</f>
        <v>0</v>
      </c>
      <c r="L196" s="234">
        <f>'Door Comparison'!L196</f>
        <v>0</v>
      </c>
      <c r="N196" s="96">
        <v>135</v>
      </c>
      <c r="O196" s="239"/>
      <c r="P196" s="224">
        <f t="shared" si="17"/>
        <v>15.84</v>
      </c>
      <c r="R196" s="240"/>
      <c r="S196" s="241"/>
      <c r="T196" s="240"/>
      <c r="V196" s="242"/>
      <c r="W196" s="224">
        <f t="shared" si="21"/>
        <v>5.31</v>
      </c>
      <c r="X196" s="240">
        <v>0</v>
      </c>
      <c r="Y196" s="243">
        <f t="shared" si="22"/>
        <v>156.15</v>
      </c>
    </row>
    <row r="197" spans="1:25" x14ac:dyDescent="0.25">
      <c r="A197" s="115" t="str">
        <f>'Door Comparison'!A197</f>
        <v>D2.08</v>
      </c>
      <c r="B197" s="234" t="str">
        <f>'Door Comparison'!B197</f>
        <v>D2</v>
      </c>
      <c r="C197" s="234">
        <f>'Door Comparison'!C197</f>
        <v>0</v>
      </c>
      <c r="D197" s="234">
        <f>'Door Comparison'!D197</f>
        <v>1110</v>
      </c>
      <c r="E197" s="234">
        <f>'Door Comparison'!E197</f>
        <v>2000</v>
      </c>
      <c r="F197" s="234"/>
      <c r="G197" s="234">
        <f>'Door Comparison'!G197</f>
        <v>0</v>
      </c>
      <c r="H197" s="234">
        <f>'Door Comparison'!H197</f>
        <v>1</v>
      </c>
      <c r="I197" s="234" t="e">
        <f>'Door Comparison'!#REF!</f>
        <v>#REF!</v>
      </c>
      <c r="J197" s="234">
        <f>'Door Comparison'!J197</f>
        <v>1</v>
      </c>
      <c r="K197" s="234">
        <f>'Door Comparison'!K197</f>
        <v>0</v>
      </c>
      <c r="L197" s="234">
        <f>'Door Comparison'!L197</f>
        <v>0</v>
      </c>
      <c r="N197" s="96">
        <v>135</v>
      </c>
      <c r="O197" s="239"/>
      <c r="P197" s="224">
        <f t="shared" si="17"/>
        <v>15.84</v>
      </c>
      <c r="R197" s="240"/>
      <c r="S197" s="241"/>
      <c r="T197" s="240"/>
      <c r="V197" s="242"/>
      <c r="W197" s="224">
        <f t="shared" si="21"/>
        <v>5.31</v>
      </c>
      <c r="X197" s="240">
        <v>0</v>
      </c>
      <c r="Y197" s="243">
        <f t="shared" si="22"/>
        <v>156.15</v>
      </c>
    </row>
    <row r="198" spans="1:25" x14ac:dyDescent="0.25">
      <c r="A198" s="115" t="str">
        <f>'Door Comparison'!A198</f>
        <v>D2.09</v>
      </c>
      <c r="B198" s="234" t="str">
        <f>'Door Comparison'!B198</f>
        <v>D2</v>
      </c>
      <c r="C198" s="234">
        <f>'Door Comparison'!C198</f>
        <v>0</v>
      </c>
      <c r="D198" s="234">
        <f>'Door Comparison'!D198</f>
        <v>1110</v>
      </c>
      <c r="E198" s="234">
        <f>'Door Comparison'!E198</f>
        <v>2000</v>
      </c>
      <c r="F198" s="234"/>
      <c r="G198" s="234">
        <f>'Door Comparison'!G198</f>
        <v>0</v>
      </c>
      <c r="H198" s="234">
        <f>'Door Comparison'!H198</f>
        <v>1</v>
      </c>
      <c r="I198" s="234" t="e">
        <f>'Door Comparison'!#REF!</f>
        <v>#REF!</v>
      </c>
      <c r="J198" s="234">
        <f>'Door Comparison'!J198</f>
        <v>1</v>
      </c>
      <c r="K198" s="234">
        <f>'Door Comparison'!K198</f>
        <v>0</v>
      </c>
      <c r="L198" s="234">
        <f>'Door Comparison'!L198</f>
        <v>0</v>
      </c>
      <c r="N198" s="96">
        <v>135</v>
      </c>
      <c r="O198" s="239"/>
      <c r="P198" s="224">
        <f t="shared" si="17"/>
        <v>15.84</v>
      </c>
      <c r="R198" s="240"/>
      <c r="S198" s="241"/>
      <c r="T198" s="240"/>
      <c r="V198" s="242"/>
      <c r="W198" s="224">
        <f t="shared" si="21"/>
        <v>5.31</v>
      </c>
      <c r="X198" s="240">
        <v>0</v>
      </c>
      <c r="Y198" s="243">
        <f t="shared" si="22"/>
        <v>156.15</v>
      </c>
    </row>
    <row r="199" spans="1:25" x14ac:dyDescent="0.25">
      <c r="A199" s="115" t="str">
        <f>'Door Comparison'!A199</f>
        <v>D2.10</v>
      </c>
      <c r="B199" s="234" t="str">
        <f>'Door Comparison'!B199</f>
        <v>D2</v>
      </c>
      <c r="C199" s="234">
        <f>'Door Comparison'!C199</f>
        <v>0</v>
      </c>
      <c r="D199" s="234">
        <f>'Door Comparison'!D199</f>
        <v>1110</v>
      </c>
      <c r="E199" s="234">
        <f>'Door Comparison'!E199</f>
        <v>2000</v>
      </c>
      <c r="F199" s="234"/>
      <c r="G199" s="234">
        <f>'Door Comparison'!G199</f>
        <v>0</v>
      </c>
      <c r="H199" s="234">
        <f>'Door Comparison'!H199</f>
        <v>1</v>
      </c>
      <c r="I199" s="234" t="e">
        <f>'Door Comparison'!#REF!</f>
        <v>#REF!</v>
      </c>
      <c r="J199" s="234">
        <f>'Door Comparison'!J199</f>
        <v>1</v>
      </c>
      <c r="K199" s="234">
        <f>'Door Comparison'!K199</f>
        <v>0</v>
      </c>
      <c r="L199" s="234">
        <f>'Door Comparison'!L199</f>
        <v>0</v>
      </c>
      <c r="N199" s="96">
        <v>135</v>
      </c>
      <c r="O199" s="239"/>
      <c r="P199" s="224">
        <f t="shared" si="17"/>
        <v>15.84</v>
      </c>
      <c r="R199" s="240"/>
      <c r="S199" s="241"/>
      <c r="T199" s="240"/>
      <c r="V199" s="242"/>
      <c r="W199" s="224">
        <f t="shared" si="21"/>
        <v>5.31</v>
      </c>
      <c r="X199" s="240">
        <v>0</v>
      </c>
      <c r="Y199" s="243">
        <f t="shared" si="22"/>
        <v>156.15</v>
      </c>
    </row>
    <row r="200" spans="1:25" x14ac:dyDescent="0.25">
      <c r="A200" s="115" t="str">
        <f>'Door Comparison'!A200</f>
        <v>D2.11</v>
      </c>
      <c r="B200" s="234" t="str">
        <f>'Door Comparison'!B200</f>
        <v>D2</v>
      </c>
      <c r="C200" s="234">
        <f>'Door Comparison'!C200</f>
        <v>0</v>
      </c>
      <c r="D200" s="234">
        <f>'Door Comparison'!D200</f>
        <v>1110</v>
      </c>
      <c r="E200" s="234">
        <f>'Door Comparison'!E200</f>
        <v>2000</v>
      </c>
      <c r="F200" s="234"/>
      <c r="G200" s="234">
        <f>'Door Comparison'!G200</f>
        <v>0</v>
      </c>
      <c r="H200" s="234">
        <f>'Door Comparison'!H200</f>
        <v>1</v>
      </c>
      <c r="I200" s="234" t="e">
        <f>'Door Comparison'!#REF!</f>
        <v>#REF!</v>
      </c>
      <c r="J200" s="234">
        <f>'Door Comparison'!J200</f>
        <v>1</v>
      </c>
      <c r="K200" s="234">
        <f>'Door Comparison'!K200</f>
        <v>0</v>
      </c>
      <c r="L200" s="234">
        <f>'Door Comparison'!L200</f>
        <v>0</v>
      </c>
      <c r="N200" s="96">
        <v>135</v>
      </c>
      <c r="O200" s="239"/>
      <c r="P200" s="224">
        <f t="shared" si="17"/>
        <v>15.84</v>
      </c>
      <c r="R200" s="240"/>
      <c r="S200" s="241"/>
      <c r="T200" s="240"/>
      <c r="V200" s="242"/>
      <c r="W200" s="224">
        <f t="shared" si="21"/>
        <v>5.31</v>
      </c>
      <c r="X200" s="240">
        <v>0</v>
      </c>
      <c r="Y200" s="243">
        <f t="shared" si="22"/>
        <v>156.15</v>
      </c>
    </row>
    <row r="201" spans="1:25" x14ac:dyDescent="0.25">
      <c r="A201" s="115" t="str">
        <f>'Door Comparison'!A201</f>
        <v>D2.12</v>
      </c>
      <c r="B201" s="234" t="str">
        <f>'Door Comparison'!B201</f>
        <v>D2</v>
      </c>
      <c r="C201" s="234">
        <f>'Door Comparison'!C201</f>
        <v>0</v>
      </c>
      <c r="D201" s="234">
        <f>'Door Comparison'!D201</f>
        <v>1110</v>
      </c>
      <c r="E201" s="234">
        <f>'Door Comparison'!E201</f>
        <v>2000</v>
      </c>
      <c r="F201" s="234"/>
      <c r="G201" s="234">
        <f>'Door Comparison'!G201</f>
        <v>0</v>
      </c>
      <c r="H201" s="234">
        <f>'Door Comparison'!H201</f>
        <v>1</v>
      </c>
      <c r="I201" s="234" t="e">
        <f>'Door Comparison'!#REF!</f>
        <v>#REF!</v>
      </c>
      <c r="J201" s="234">
        <f>'Door Comparison'!J201</f>
        <v>1</v>
      </c>
      <c r="K201" s="234">
        <f>'Door Comparison'!K201</f>
        <v>0</v>
      </c>
      <c r="L201" s="234">
        <f>'Door Comparison'!L201</f>
        <v>0</v>
      </c>
      <c r="N201" s="96">
        <v>135</v>
      </c>
      <c r="O201" s="239"/>
      <c r="P201" s="224">
        <f t="shared" si="17"/>
        <v>15.84</v>
      </c>
      <c r="R201" s="240"/>
      <c r="S201" s="241"/>
      <c r="T201" s="240"/>
      <c r="V201" s="242"/>
      <c r="W201" s="224">
        <f t="shared" si="21"/>
        <v>5.31</v>
      </c>
      <c r="X201" s="240">
        <v>0</v>
      </c>
      <c r="Y201" s="243">
        <f t="shared" si="22"/>
        <v>156.15</v>
      </c>
    </row>
    <row r="202" spans="1:25" x14ac:dyDescent="0.25">
      <c r="A202" s="115" t="str">
        <f>'Door Comparison'!A202</f>
        <v>D2.13</v>
      </c>
      <c r="B202" s="234" t="str">
        <f>'Door Comparison'!B202</f>
        <v>A7</v>
      </c>
      <c r="C202" s="234">
        <f>'Door Comparison'!C202</f>
        <v>0</v>
      </c>
      <c r="D202" s="234">
        <f>'Door Comparison'!D202</f>
        <v>1233</v>
      </c>
      <c r="E202" s="234">
        <f>'Door Comparison'!E202</f>
        <v>2700</v>
      </c>
      <c r="F202" s="234"/>
      <c r="G202" s="234">
        <f>'Door Comparison'!G202</f>
        <v>0</v>
      </c>
      <c r="H202" s="234">
        <f>'Door Comparison'!H202</f>
        <v>1</v>
      </c>
      <c r="I202" s="234" t="e">
        <f>'Door Comparison'!#REF!</f>
        <v>#REF!</v>
      </c>
      <c r="J202" s="234">
        <f>'Door Comparison'!J202</f>
        <v>0</v>
      </c>
      <c r="K202" s="234">
        <f>'Door Comparison'!K202</f>
        <v>1</v>
      </c>
      <c r="L202" s="234">
        <f>'Door Comparison'!L202</f>
        <v>0</v>
      </c>
      <c r="N202" s="96">
        <v>59</v>
      </c>
      <c r="O202" s="239"/>
      <c r="P202" s="224">
        <f t="shared" ref="P202:P265" si="23">(D202+2*E202)*3.1/1000</f>
        <v>20.56</v>
      </c>
      <c r="Q202" s="221">
        <f t="shared" ref="Q202:Q265" si="24">(((D202+2*E202)*((G202*2.9)+(H202*3.77))/1000))*2</f>
        <v>50.01</v>
      </c>
      <c r="R202" s="240"/>
      <c r="S202" s="241"/>
      <c r="T202" s="240">
        <f t="shared" ref="T202:T265" si="25">((D202+2*E202)*((G202*1.91)+(H202*2.1))/1000)*2</f>
        <v>27.86</v>
      </c>
      <c r="V202" s="242">
        <f t="shared" ref="V202:V265" si="26">(J202*((D202+2*E202)*1.11/1000))+(K202*((D202+2*E202)*2.22/1000))+(L202*((D202+2*E202)*1.11/1000))</f>
        <v>14.73</v>
      </c>
      <c r="W202" s="224">
        <f t="shared" ref="W202:W265" si="27">(J202+K202+L202)*((D202+2*E202)*1.04/1000)</f>
        <v>6.9</v>
      </c>
      <c r="X202" s="240">
        <v>0</v>
      </c>
      <c r="Y202" s="243">
        <f t="shared" ref="Y202:Y265" si="28">SUM(N202:X202)</f>
        <v>179.06</v>
      </c>
    </row>
    <row r="203" spans="1:25" x14ac:dyDescent="0.25">
      <c r="A203" s="115" t="str">
        <f>'Door Comparison'!A203</f>
        <v>D2.14</v>
      </c>
      <c r="B203" s="234" t="str">
        <f>'Door Comparison'!B203</f>
        <v>H</v>
      </c>
      <c r="C203" s="234">
        <f>'Door Comparison'!C203</f>
        <v>0</v>
      </c>
      <c r="D203" s="234">
        <f>'Door Comparison'!D203</f>
        <v>628</v>
      </c>
      <c r="E203" s="234">
        <f>'Door Comparison'!E203</f>
        <v>1308</v>
      </c>
      <c r="F203" s="234"/>
      <c r="G203" s="234">
        <f>'Door Comparison'!G203</f>
        <v>0</v>
      </c>
      <c r="H203" s="234">
        <f>'Door Comparison'!H203</f>
        <v>1</v>
      </c>
      <c r="I203" s="234" t="e">
        <f>'Door Comparison'!#REF!</f>
        <v>#REF!</v>
      </c>
      <c r="J203" s="234">
        <f>'Door Comparison'!J203</f>
        <v>1</v>
      </c>
      <c r="K203" s="234">
        <f>'Door Comparison'!K203</f>
        <v>0</v>
      </c>
      <c r="L203" s="234">
        <f>'Door Comparison'!L203</f>
        <v>0</v>
      </c>
      <c r="N203" s="96">
        <v>22</v>
      </c>
      <c r="O203" s="239"/>
      <c r="P203" s="224">
        <f t="shared" si="23"/>
        <v>10.06</v>
      </c>
      <c r="Q203" s="221">
        <f t="shared" si="24"/>
        <v>24.46</v>
      </c>
      <c r="R203" s="240"/>
      <c r="S203" s="241"/>
      <c r="T203" s="240">
        <f t="shared" si="25"/>
        <v>13.62</v>
      </c>
      <c r="V203" s="242">
        <f t="shared" si="26"/>
        <v>3.6</v>
      </c>
      <c r="W203" s="224">
        <f t="shared" si="27"/>
        <v>3.37</v>
      </c>
      <c r="X203" s="240">
        <v>0</v>
      </c>
      <c r="Y203" s="243">
        <f t="shared" si="28"/>
        <v>77.11</v>
      </c>
    </row>
    <row r="204" spans="1:25" x14ac:dyDescent="0.25">
      <c r="A204" s="115" t="str">
        <f>'Door Comparison'!A204</f>
        <v>D2.15</v>
      </c>
      <c r="B204" s="234" t="str">
        <f>'Door Comparison'!B204</f>
        <v>A8</v>
      </c>
      <c r="C204" s="234">
        <f>'Door Comparison'!C204</f>
        <v>0</v>
      </c>
      <c r="D204" s="234">
        <f>'Door Comparison'!D204</f>
        <v>1110</v>
      </c>
      <c r="E204" s="234">
        <f>'Door Comparison'!E204</f>
        <v>2700</v>
      </c>
      <c r="F204" s="234"/>
      <c r="G204" s="234">
        <f>'Door Comparison'!G204</f>
        <v>0</v>
      </c>
      <c r="H204" s="234">
        <f>'Door Comparison'!H204</f>
        <v>1</v>
      </c>
      <c r="I204" s="234" t="e">
        <f>'Door Comparison'!#REF!</f>
        <v>#REF!</v>
      </c>
      <c r="J204" s="234">
        <f>'Door Comparison'!J204</f>
        <v>0</v>
      </c>
      <c r="K204" s="234">
        <f>'Door Comparison'!K204</f>
        <v>0</v>
      </c>
      <c r="L204" s="234">
        <f>'Door Comparison'!L204</f>
        <v>0</v>
      </c>
      <c r="N204" s="96">
        <v>59</v>
      </c>
      <c r="O204" s="239"/>
      <c r="P204" s="224">
        <f t="shared" si="23"/>
        <v>20.18</v>
      </c>
      <c r="Q204" s="221">
        <f t="shared" si="24"/>
        <v>49.09</v>
      </c>
      <c r="R204" s="240"/>
      <c r="S204" s="241"/>
      <c r="T204" s="240">
        <f t="shared" si="25"/>
        <v>27.34</v>
      </c>
      <c r="V204" s="242">
        <f t="shared" si="26"/>
        <v>0</v>
      </c>
      <c r="W204" s="224">
        <f t="shared" si="27"/>
        <v>0</v>
      </c>
      <c r="X204" s="240">
        <v>0</v>
      </c>
      <c r="Y204" s="243">
        <f t="shared" si="28"/>
        <v>155.61000000000001</v>
      </c>
    </row>
    <row r="205" spans="1:25" x14ac:dyDescent="0.25">
      <c r="A205" s="115" t="str">
        <f>'Door Comparison'!A205</f>
        <v>D2.16</v>
      </c>
      <c r="B205" s="234" t="str">
        <f>'Door Comparison'!B205</f>
        <v>A7</v>
      </c>
      <c r="C205" s="234">
        <f>'Door Comparison'!C205</f>
        <v>0</v>
      </c>
      <c r="D205" s="234">
        <f>'Door Comparison'!D205</f>
        <v>1233</v>
      </c>
      <c r="E205" s="234">
        <f>'Door Comparison'!E205</f>
        <v>2700</v>
      </c>
      <c r="F205" s="234"/>
      <c r="G205" s="234">
        <f>'Door Comparison'!G205</f>
        <v>0</v>
      </c>
      <c r="H205" s="234">
        <f>'Door Comparison'!H205</f>
        <v>1</v>
      </c>
      <c r="I205" s="234" t="e">
        <f>'Door Comparison'!#REF!</f>
        <v>#REF!</v>
      </c>
      <c r="J205" s="234">
        <f>'Door Comparison'!J205</f>
        <v>1</v>
      </c>
      <c r="K205" s="234">
        <f>'Door Comparison'!K205</f>
        <v>0</v>
      </c>
      <c r="L205" s="234">
        <f>'Door Comparison'!L205</f>
        <v>0</v>
      </c>
      <c r="N205" s="96">
        <v>59</v>
      </c>
      <c r="O205" s="239"/>
      <c r="P205" s="224">
        <f t="shared" si="23"/>
        <v>20.56</v>
      </c>
      <c r="Q205" s="221">
        <f t="shared" si="24"/>
        <v>50.01</v>
      </c>
      <c r="R205" s="240"/>
      <c r="S205" s="241"/>
      <c r="T205" s="240">
        <f t="shared" si="25"/>
        <v>27.86</v>
      </c>
      <c r="V205" s="242">
        <f t="shared" si="26"/>
        <v>7.36</v>
      </c>
      <c r="W205" s="224">
        <f t="shared" si="27"/>
        <v>6.9</v>
      </c>
      <c r="X205" s="240">
        <v>0</v>
      </c>
      <c r="Y205" s="243">
        <f t="shared" si="28"/>
        <v>171.69</v>
      </c>
    </row>
    <row r="206" spans="1:25" x14ac:dyDescent="0.25">
      <c r="A206" s="115" t="str">
        <f>'Door Comparison'!A206</f>
        <v>D2.17</v>
      </c>
      <c r="B206" s="234" t="str">
        <f>'Door Comparison'!B206</f>
        <v>A7</v>
      </c>
      <c r="C206" s="234">
        <f>'Door Comparison'!C206</f>
        <v>0</v>
      </c>
      <c r="D206" s="234">
        <f>'Door Comparison'!D206</f>
        <v>1110</v>
      </c>
      <c r="E206" s="234">
        <f>'Door Comparison'!E206</f>
        <v>2700</v>
      </c>
      <c r="F206" s="234"/>
      <c r="G206" s="234">
        <f>'Door Comparison'!G206</f>
        <v>0</v>
      </c>
      <c r="H206" s="234">
        <f>'Door Comparison'!H206</f>
        <v>1</v>
      </c>
      <c r="I206" s="234" t="e">
        <f>'Door Comparison'!#REF!</f>
        <v>#REF!</v>
      </c>
      <c r="J206" s="234">
        <f>'Door Comparison'!J206</f>
        <v>0</v>
      </c>
      <c r="K206" s="234">
        <f>'Door Comparison'!K206</f>
        <v>1</v>
      </c>
      <c r="L206" s="234">
        <f>'Door Comparison'!L206</f>
        <v>0</v>
      </c>
      <c r="N206" s="96">
        <v>59</v>
      </c>
      <c r="O206" s="239"/>
      <c r="P206" s="224">
        <f t="shared" si="23"/>
        <v>20.18</v>
      </c>
      <c r="Q206" s="221">
        <f t="shared" si="24"/>
        <v>49.09</v>
      </c>
      <c r="R206" s="240"/>
      <c r="S206" s="241"/>
      <c r="T206" s="240">
        <f t="shared" si="25"/>
        <v>27.34</v>
      </c>
      <c r="V206" s="242">
        <f t="shared" si="26"/>
        <v>14.45</v>
      </c>
      <c r="W206" s="224">
        <f t="shared" si="27"/>
        <v>6.77</v>
      </c>
      <c r="X206" s="240">
        <v>0</v>
      </c>
      <c r="Y206" s="243">
        <f t="shared" si="28"/>
        <v>176.83</v>
      </c>
    </row>
    <row r="207" spans="1:25" x14ac:dyDescent="0.25">
      <c r="A207" s="115" t="str">
        <f>'Door Comparison'!A207</f>
        <v>D2.18</v>
      </c>
      <c r="B207" s="234" t="str">
        <f>'Door Comparison'!B207</f>
        <v>G</v>
      </c>
      <c r="C207" s="234">
        <f>'Door Comparison'!C207</f>
        <v>0</v>
      </c>
      <c r="D207" s="234">
        <f>'Door Comparison'!D207</f>
        <v>628</v>
      </c>
      <c r="E207" s="234">
        <f>'Door Comparison'!E207</f>
        <v>1123</v>
      </c>
      <c r="F207" s="234"/>
      <c r="G207" s="234">
        <f>'Door Comparison'!G207</f>
        <v>0</v>
      </c>
      <c r="H207" s="234">
        <f>'Door Comparison'!H207</f>
        <v>1</v>
      </c>
      <c r="I207" s="234" t="e">
        <f>'Door Comparison'!#REF!</f>
        <v>#REF!</v>
      </c>
      <c r="J207" s="234">
        <f>'Door Comparison'!J207</f>
        <v>0</v>
      </c>
      <c r="K207" s="234">
        <f>'Door Comparison'!K207</f>
        <v>0</v>
      </c>
      <c r="L207" s="234">
        <f>'Door Comparison'!L207</f>
        <v>0</v>
      </c>
      <c r="N207" s="96">
        <v>22</v>
      </c>
      <c r="O207" s="239"/>
      <c r="P207" s="224">
        <f t="shared" si="23"/>
        <v>8.91</v>
      </c>
      <c r="Q207" s="221">
        <f t="shared" si="24"/>
        <v>21.67</v>
      </c>
      <c r="R207" s="240"/>
      <c r="S207" s="241"/>
      <c r="T207" s="240">
        <f t="shared" si="25"/>
        <v>12.07</v>
      </c>
      <c r="V207" s="242">
        <f t="shared" si="26"/>
        <v>0</v>
      </c>
      <c r="W207" s="224">
        <f t="shared" si="27"/>
        <v>0</v>
      </c>
      <c r="X207" s="240">
        <v>0</v>
      </c>
      <c r="Y207" s="243">
        <f t="shared" si="28"/>
        <v>64.650000000000006</v>
      </c>
    </row>
    <row r="208" spans="1:25" x14ac:dyDescent="0.25">
      <c r="A208" s="115" t="str">
        <f>'Door Comparison'!A208</f>
        <v>D2.19</v>
      </c>
      <c r="B208" s="234" t="str">
        <f>'Door Comparison'!B208</f>
        <v>D2</v>
      </c>
      <c r="C208" s="234">
        <f>'Door Comparison'!C208</f>
        <v>0</v>
      </c>
      <c r="D208" s="234">
        <f>'Door Comparison'!D208</f>
        <v>1110</v>
      </c>
      <c r="E208" s="234">
        <f>'Door Comparison'!E208</f>
        <v>2000</v>
      </c>
      <c r="F208" s="234"/>
      <c r="G208" s="234">
        <f>'Door Comparison'!G208</f>
        <v>0</v>
      </c>
      <c r="H208" s="234">
        <f>'Door Comparison'!H208</f>
        <v>1</v>
      </c>
      <c r="I208" s="234" t="e">
        <f>'Door Comparison'!#REF!</f>
        <v>#REF!</v>
      </c>
      <c r="J208" s="234">
        <f>'Door Comparison'!J208</f>
        <v>1</v>
      </c>
      <c r="K208" s="234">
        <f>'Door Comparison'!K208</f>
        <v>0</v>
      </c>
      <c r="L208" s="234">
        <f>'Door Comparison'!L208</f>
        <v>0</v>
      </c>
      <c r="N208" s="96">
        <v>135</v>
      </c>
      <c r="O208" s="239"/>
      <c r="P208" s="224">
        <f t="shared" si="23"/>
        <v>15.84</v>
      </c>
      <c r="R208" s="240"/>
      <c r="S208" s="241"/>
      <c r="T208" s="240"/>
      <c r="V208" s="242"/>
      <c r="W208" s="224">
        <f t="shared" si="27"/>
        <v>5.31</v>
      </c>
      <c r="X208" s="240">
        <v>0</v>
      </c>
      <c r="Y208" s="243">
        <f t="shared" si="28"/>
        <v>156.15</v>
      </c>
    </row>
    <row r="209" spans="1:25" x14ac:dyDescent="0.25">
      <c r="A209" s="115" t="str">
        <f>'Door Comparison'!A209</f>
        <v>D2.20</v>
      </c>
      <c r="B209" s="234" t="str">
        <f>'Door Comparison'!B209</f>
        <v>A7</v>
      </c>
      <c r="C209" s="234">
        <f>'Door Comparison'!C209</f>
        <v>0</v>
      </c>
      <c r="D209" s="234">
        <f>'Door Comparison'!D209</f>
        <v>1010</v>
      </c>
      <c r="E209" s="234">
        <f>'Door Comparison'!E209</f>
        <v>2700</v>
      </c>
      <c r="F209" s="234"/>
      <c r="G209" s="234">
        <f>'Door Comparison'!G209</f>
        <v>0</v>
      </c>
      <c r="H209" s="234">
        <f>'Door Comparison'!H209</f>
        <v>1</v>
      </c>
      <c r="I209" s="234" t="e">
        <f>'Door Comparison'!#REF!</f>
        <v>#REF!</v>
      </c>
      <c r="J209" s="234">
        <f>'Door Comparison'!J209</f>
        <v>0</v>
      </c>
      <c r="K209" s="234">
        <f>'Door Comparison'!K209</f>
        <v>0</v>
      </c>
      <c r="L209" s="234">
        <f>'Door Comparison'!L209</f>
        <v>0</v>
      </c>
      <c r="N209" s="96">
        <v>59</v>
      </c>
      <c r="O209" s="239"/>
      <c r="P209" s="224">
        <f t="shared" si="23"/>
        <v>19.87</v>
      </c>
      <c r="Q209" s="221">
        <f t="shared" si="24"/>
        <v>48.33</v>
      </c>
      <c r="R209" s="240"/>
      <c r="S209" s="241"/>
      <c r="T209" s="240">
        <f t="shared" si="25"/>
        <v>26.92</v>
      </c>
      <c r="V209" s="242">
        <f t="shared" si="26"/>
        <v>0</v>
      </c>
      <c r="W209" s="224">
        <f t="shared" si="27"/>
        <v>0</v>
      </c>
      <c r="X209" s="240">
        <v>0</v>
      </c>
      <c r="Y209" s="243">
        <f t="shared" si="28"/>
        <v>154.12</v>
      </c>
    </row>
    <row r="210" spans="1:25" x14ac:dyDescent="0.25">
      <c r="A210" s="115" t="str">
        <f>'Door Comparison'!A210</f>
        <v>D2.21</v>
      </c>
      <c r="B210" s="234" t="str">
        <f>'Door Comparison'!B210</f>
        <v>A4</v>
      </c>
      <c r="C210" s="234">
        <f>'Door Comparison'!C210</f>
        <v>0</v>
      </c>
      <c r="D210" s="234">
        <f>'Door Comparison'!D210</f>
        <v>1100</v>
      </c>
      <c r="E210" s="234">
        <f>'Door Comparison'!E210</f>
        <v>2300</v>
      </c>
      <c r="F210" s="234"/>
      <c r="G210" s="234">
        <f>'Door Comparison'!G210</f>
        <v>0</v>
      </c>
      <c r="H210" s="234">
        <f>'Door Comparison'!H210</f>
        <v>1</v>
      </c>
      <c r="I210" s="234" t="e">
        <f>'Door Comparison'!#REF!</f>
        <v>#REF!</v>
      </c>
      <c r="J210" s="234">
        <f>'Door Comparison'!J210</f>
        <v>1</v>
      </c>
      <c r="K210" s="234">
        <f>'Door Comparison'!K210</f>
        <v>0</v>
      </c>
      <c r="L210" s="234">
        <f>'Door Comparison'!L210</f>
        <v>0</v>
      </c>
      <c r="N210" s="96">
        <v>88</v>
      </c>
      <c r="O210" s="239"/>
      <c r="P210" s="224">
        <f t="shared" si="23"/>
        <v>17.670000000000002</v>
      </c>
      <c r="Q210" s="221">
        <f t="shared" si="24"/>
        <v>42.98</v>
      </c>
      <c r="R210" s="240"/>
      <c r="S210" s="241"/>
      <c r="T210" s="240">
        <f t="shared" si="25"/>
        <v>23.94</v>
      </c>
      <c r="V210" s="242">
        <f t="shared" si="26"/>
        <v>6.33</v>
      </c>
      <c r="W210" s="224">
        <f t="shared" si="27"/>
        <v>5.93</v>
      </c>
      <c r="X210" s="240">
        <v>0</v>
      </c>
      <c r="Y210" s="243">
        <f t="shared" si="28"/>
        <v>184.85</v>
      </c>
    </row>
    <row r="211" spans="1:25" x14ac:dyDescent="0.25">
      <c r="A211" s="115" t="str">
        <f>'Door Comparison'!A211</f>
        <v>D2.22</v>
      </c>
      <c r="B211" s="234" t="str">
        <f>'Door Comparison'!B211</f>
        <v>A4</v>
      </c>
      <c r="C211" s="234">
        <f>'Door Comparison'!C211</f>
        <v>0</v>
      </c>
      <c r="D211" s="234">
        <f>'Door Comparison'!D211</f>
        <v>1100</v>
      </c>
      <c r="E211" s="234">
        <f>'Door Comparison'!E211</f>
        <v>2300</v>
      </c>
      <c r="F211" s="234"/>
      <c r="G211" s="234">
        <f>'Door Comparison'!G211</f>
        <v>0</v>
      </c>
      <c r="H211" s="234">
        <f>'Door Comparison'!H211</f>
        <v>1</v>
      </c>
      <c r="I211" s="234" t="e">
        <f>'Door Comparison'!#REF!</f>
        <v>#REF!</v>
      </c>
      <c r="J211" s="234">
        <f>'Door Comparison'!J211</f>
        <v>1</v>
      </c>
      <c r="K211" s="234">
        <f>'Door Comparison'!K211</f>
        <v>0</v>
      </c>
      <c r="L211" s="234">
        <f>'Door Comparison'!L211</f>
        <v>0</v>
      </c>
      <c r="N211" s="96">
        <v>88</v>
      </c>
      <c r="O211" s="239"/>
      <c r="P211" s="224">
        <f t="shared" si="23"/>
        <v>17.670000000000002</v>
      </c>
      <c r="Q211" s="221">
        <f t="shared" si="24"/>
        <v>42.98</v>
      </c>
      <c r="R211" s="240"/>
      <c r="S211" s="241"/>
      <c r="T211" s="240">
        <f t="shared" si="25"/>
        <v>23.94</v>
      </c>
      <c r="V211" s="242">
        <f t="shared" si="26"/>
        <v>6.33</v>
      </c>
      <c r="W211" s="224">
        <f t="shared" si="27"/>
        <v>5.93</v>
      </c>
      <c r="X211" s="240">
        <v>0</v>
      </c>
      <c r="Y211" s="243">
        <f t="shared" si="28"/>
        <v>184.85</v>
      </c>
    </row>
    <row r="212" spans="1:25" x14ac:dyDescent="0.25">
      <c r="A212" s="115" t="str">
        <f>'Door Comparison'!A212</f>
        <v>D2.23</v>
      </c>
      <c r="B212" s="234" t="str">
        <f>'Door Comparison'!B212</f>
        <v>A7</v>
      </c>
      <c r="C212" s="234">
        <f>'Door Comparison'!C212</f>
        <v>0</v>
      </c>
      <c r="D212" s="234">
        <f>'Door Comparison'!D212</f>
        <v>1010</v>
      </c>
      <c r="E212" s="234">
        <f>'Door Comparison'!E212</f>
        <v>2700</v>
      </c>
      <c r="F212" s="234"/>
      <c r="G212" s="234">
        <f>'Door Comparison'!G212</f>
        <v>0</v>
      </c>
      <c r="H212" s="234">
        <f>'Door Comparison'!H212</f>
        <v>1</v>
      </c>
      <c r="I212" s="234" t="e">
        <f>'Door Comparison'!#REF!</f>
        <v>#REF!</v>
      </c>
      <c r="J212" s="234">
        <f>'Door Comparison'!J212</f>
        <v>0</v>
      </c>
      <c r="K212" s="234">
        <f>'Door Comparison'!K212</f>
        <v>0</v>
      </c>
      <c r="L212" s="234">
        <f>'Door Comparison'!L212</f>
        <v>0</v>
      </c>
      <c r="N212" s="96">
        <v>59</v>
      </c>
      <c r="O212" s="239"/>
      <c r="P212" s="224">
        <f t="shared" si="23"/>
        <v>19.87</v>
      </c>
      <c r="Q212" s="221">
        <f t="shared" si="24"/>
        <v>48.33</v>
      </c>
      <c r="R212" s="240"/>
      <c r="S212" s="241"/>
      <c r="T212" s="240">
        <f t="shared" si="25"/>
        <v>26.92</v>
      </c>
      <c r="V212" s="242">
        <f t="shared" si="26"/>
        <v>0</v>
      </c>
      <c r="W212" s="224">
        <f t="shared" si="27"/>
        <v>0</v>
      </c>
      <c r="X212" s="240">
        <v>0</v>
      </c>
      <c r="Y212" s="243">
        <f t="shared" si="28"/>
        <v>154.12</v>
      </c>
    </row>
    <row r="213" spans="1:25" x14ac:dyDescent="0.25">
      <c r="A213" s="115" t="str">
        <f>'Door Comparison'!A213</f>
        <v>D2.24</v>
      </c>
      <c r="B213" s="234" t="str">
        <f>'Door Comparison'!B213</f>
        <v>D2</v>
      </c>
      <c r="C213" s="234">
        <f>'Door Comparison'!C213</f>
        <v>0</v>
      </c>
      <c r="D213" s="234">
        <f>'Door Comparison'!D213</f>
        <v>1110</v>
      </c>
      <c r="E213" s="234">
        <f>'Door Comparison'!E213</f>
        <v>2000</v>
      </c>
      <c r="F213" s="234"/>
      <c r="G213" s="234">
        <f>'Door Comparison'!G213</f>
        <v>0</v>
      </c>
      <c r="H213" s="234">
        <f>'Door Comparison'!H213</f>
        <v>1</v>
      </c>
      <c r="I213" s="234" t="e">
        <f>'Door Comparison'!#REF!</f>
        <v>#REF!</v>
      </c>
      <c r="J213" s="234">
        <f>'Door Comparison'!J213</f>
        <v>1</v>
      </c>
      <c r="K213" s="234">
        <f>'Door Comparison'!K213</f>
        <v>0</v>
      </c>
      <c r="L213" s="234">
        <f>'Door Comparison'!L213</f>
        <v>0</v>
      </c>
      <c r="N213" s="96">
        <v>135</v>
      </c>
      <c r="O213" s="239"/>
      <c r="P213" s="224">
        <f t="shared" si="23"/>
        <v>15.84</v>
      </c>
      <c r="R213" s="240"/>
      <c r="S213" s="241"/>
      <c r="T213" s="240"/>
      <c r="V213" s="242"/>
      <c r="W213" s="224">
        <f t="shared" si="27"/>
        <v>5.31</v>
      </c>
      <c r="X213" s="240">
        <v>0</v>
      </c>
      <c r="Y213" s="243">
        <f t="shared" si="28"/>
        <v>156.15</v>
      </c>
    </row>
    <row r="214" spans="1:25" x14ac:dyDescent="0.25">
      <c r="A214" s="115" t="str">
        <f>'Door Comparison'!A214</f>
        <v>D2.25</v>
      </c>
      <c r="B214" s="234" t="str">
        <f>'Door Comparison'!B214</f>
        <v>D2</v>
      </c>
      <c r="C214" s="234">
        <f>'Door Comparison'!C214</f>
        <v>0</v>
      </c>
      <c r="D214" s="234">
        <f>'Door Comparison'!D214</f>
        <v>1000</v>
      </c>
      <c r="E214" s="234">
        <f>'Door Comparison'!E214</f>
        <v>2000</v>
      </c>
      <c r="F214" s="234"/>
      <c r="G214" s="234">
        <f>'Door Comparison'!G214</f>
        <v>0</v>
      </c>
      <c r="H214" s="234">
        <f>'Door Comparison'!H214</f>
        <v>1</v>
      </c>
      <c r="I214" s="234" t="e">
        <f>'Door Comparison'!#REF!</f>
        <v>#REF!</v>
      </c>
      <c r="J214" s="234">
        <f>'Door Comparison'!J214</f>
        <v>0</v>
      </c>
      <c r="K214" s="234">
        <f>'Door Comparison'!K214</f>
        <v>0</v>
      </c>
      <c r="L214" s="234">
        <f>'Door Comparison'!L214</f>
        <v>0</v>
      </c>
      <c r="N214" s="96">
        <v>135</v>
      </c>
      <c r="O214" s="239"/>
      <c r="P214" s="224">
        <f t="shared" si="23"/>
        <v>15.5</v>
      </c>
      <c r="R214" s="240"/>
      <c r="S214" s="241"/>
      <c r="T214" s="240"/>
      <c r="V214" s="242"/>
      <c r="W214" s="224">
        <f t="shared" si="27"/>
        <v>0</v>
      </c>
      <c r="X214" s="240">
        <v>0</v>
      </c>
      <c r="Y214" s="243">
        <f t="shared" si="28"/>
        <v>150.5</v>
      </c>
    </row>
    <row r="215" spans="1:25" x14ac:dyDescent="0.25">
      <c r="A215" s="115" t="str">
        <f>'Door Comparison'!A215</f>
        <v>D2.26</v>
      </c>
      <c r="B215" s="234" t="str">
        <f>'Door Comparison'!B215</f>
        <v>A7</v>
      </c>
      <c r="C215" s="234">
        <f>'Door Comparison'!C215</f>
        <v>0</v>
      </c>
      <c r="D215" s="234">
        <f>'Door Comparison'!D215</f>
        <v>1233</v>
      </c>
      <c r="E215" s="234">
        <f>'Door Comparison'!E215</f>
        <v>2700</v>
      </c>
      <c r="F215" s="234"/>
      <c r="G215" s="234">
        <f>'Door Comparison'!G215</f>
        <v>0</v>
      </c>
      <c r="H215" s="234">
        <f>'Door Comparison'!H215</f>
        <v>1</v>
      </c>
      <c r="I215" s="234" t="e">
        <f>'Door Comparison'!#REF!</f>
        <v>#REF!</v>
      </c>
      <c r="J215" s="234">
        <f>'Door Comparison'!J215</f>
        <v>1</v>
      </c>
      <c r="K215" s="234">
        <f>'Door Comparison'!K215</f>
        <v>0</v>
      </c>
      <c r="L215" s="234">
        <f>'Door Comparison'!L215</f>
        <v>0</v>
      </c>
      <c r="N215" s="96">
        <v>59</v>
      </c>
      <c r="O215" s="239"/>
      <c r="P215" s="224">
        <f t="shared" si="23"/>
        <v>20.56</v>
      </c>
      <c r="Q215" s="221">
        <f t="shared" si="24"/>
        <v>50.01</v>
      </c>
      <c r="R215" s="240"/>
      <c r="S215" s="241"/>
      <c r="T215" s="240">
        <f t="shared" si="25"/>
        <v>27.86</v>
      </c>
      <c r="V215" s="242">
        <f t="shared" si="26"/>
        <v>7.36</v>
      </c>
      <c r="W215" s="224">
        <f t="shared" si="27"/>
        <v>6.9</v>
      </c>
      <c r="X215" s="240">
        <v>0</v>
      </c>
      <c r="Y215" s="243">
        <f t="shared" si="28"/>
        <v>171.69</v>
      </c>
    </row>
    <row r="216" spans="1:25" x14ac:dyDescent="0.25">
      <c r="A216" s="115" t="str">
        <f>'Door Comparison'!A216</f>
        <v>D2.27</v>
      </c>
      <c r="B216" s="234" t="str">
        <f>'Door Comparison'!B216</f>
        <v>G</v>
      </c>
      <c r="C216" s="234">
        <f>'Door Comparison'!C216</f>
        <v>0</v>
      </c>
      <c r="D216" s="234">
        <f>'Door Comparison'!D216</f>
        <v>628</v>
      </c>
      <c r="E216" s="234">
        <f>'Door Comparison'!E216</f>
        <v>1123</v>
      </c>
      <c r="F216" s="234"/>
      <c r="G216" s="234">
        <f>'Door Comparison'!G216</f>
        <v>0</v>
      </c>
      <c r="H216" s="234">
        <f>'Door Comparison'!H216</f>
        <v>1</v>
      </c>
      <c r="I216" s="234" t="e">
        <f>'Door Comparison'!#REF!</f>
        <v>#REF!</v>
      </c>
      <c r="J216" s="234">
        <f>'Door Comparison'!J216</f>
        <v>0</v>
      </c>
      <c r="K216" s="234">
        <f>'Door Comparison'!K216</f>
        <v>0</v>
      </c>
      <c r="L216" s="234">
        <f>'Door Comparison'!L216</f>
        <v>0</v>
      </c>
      <c r="N216" s="96">
        <v>22</v>
      </c>
      <c r="O216" s="239"/>
      <c r="P216" s="224">
        <f t="shared" si="23"/>
        <v>8.91</v>
      </c>
      <c r="Q216" s="221">
        <f t="shared" si="24"/>
        <v>21.67</v>
      </c>
      <c r="R216" s="240"/>
      <c r="S216" s="241"/>
      <c r="T216" s="240">
        <f t="shared" si="25"/>
        <v>12.07</v>
      </c>
      <c r="V216" s="242">
        <f t="shared" si="26"/>
        <v>0</v>
      </c>
      <c r="W216" s="224">
        <f t="shared" si="27"/>
        <v>0</v>
      </c>
      <c r="X216" s="240">
        <v>0</v>
      </c>
      <c r="Y216" s="243">
        <f t="shared" si="28"/>
        <v>64.650000000000006</v>
      </c>
    </row>
    <row r="217" spans="1:25" x14ac:dyDescent="0.25">
      <c r="A217" s="115" t="str">
        <f>'Door Comparison'!A217</f>
        <v>D2.28</v>
      </c>
      <c r="B217" s="234" t="str">
        <f>'Door Comparison'!B217</f>
        <v>H</v>
      </c>
      <c r="C217" s="234">
        <f>'Door Comparison'!C217</f>
        <v>0</v>
      </c>
      <c r="D217" s="234">
        <f>'Door Comparison'!D217</f>
        <v>628</v>
      </c>
      <c r="E217" s="234">
        <f>'Door Comparison'!E217</f>
        <v>1308</v>
      </c>
      <c r="F217" s="234"/>
      <c r="G217" s="234">
        <f>'Door Comparison'!G217</f>
        <v>0</v>
      </c>
      <c r="H217" s="234">
        <f>'Door Comparison'!H217</f>
        <v>1</v>
      </c>
      <c r="I217" s="234" t="e">
        <f>'Door Comparison'!#REF!</f>
        <v>#REF!</v>
      </c>
      <c r="J217" s="234">
        <f>'Door Comparison'!J217</f>
        <v>1</v>
      </c>
      <c r="K217" s="234">
        <f>'Door Comparison'!K217</f>
        <v>0</v>
      </c>
      <c r="L217" s="234">
        <f>'Door Comparison'!L217</f>
        <v>0</v>
      </c>
      <c r="N217" s="96">
        <v>22</v>
      </c>
      <c r="O217" s="239"/>
      <c r="P217" s="224">
        <f t="shared" si="23"/>
        <v>10.06</v>
      </c>
      <c r="Q217" s="221">
        <f t="shared" si="24"/>
        <v>24.46</v>
      </c>
      <c r="R217" s="240"/>
      <c r="S217" s="241"/>
      <c r="T217" s="240">
        <f t="shared" si="25"/>
        <v>13.62</v>
      </c>
      <c r="V217" s="242">
        <f t="shared" si="26"/>
        <v>3.6</v>
      </c>
      <c r="W217" s="224">
        <f t="shared" si="27"/>
        <v>3.37</v>
      </c>
      <c r="X217" s="240">
        <v>0</v>
      </c>
      <c r="Y217" s="243">
        <f t="shared" si="28"/>
        <v>77.11</v>
      </c>
    </row>
    <row r="218" spans="1:25" x14ac:dyDescent="0.25">
      <c r="A218" s="115" t="str">
        <f>'Door Comparison'!A218</f>
        <v>D2.29</v>
      </c>
      <c r="B218" s="234" t="str">
        <f>'Door Comparison'!B218</f>
        <v>A7</v>
      </c>
      <c r="C218" s="234">
        <f>'Door Comparison'!C218</f>
        <v>0</v>
      </c>
      <c r="D218" s="234">
        <f>'Door Comparison'!D218</f>
        <v>1233</v>
      </c>
      <c r="E218" s="234">
        <f>'Door Comparison'!E218</f>
        <v>2700</v>
      </c>
      <c r="F218" s="234"/>
      <c r="G218" s="234">
        <f>'Door Comparison'!G218</f>
        <v>0</v>
      </c>
      <c r="H218" s="234">
        <f>'Door Comparison'!H218</f>
        <v>1</v>
      </c>
      <c r="I218" s="234" t="e">
        <f>'Door Comparison'!#REF!</f>
        <v>#REF!</v>
      </c>
      <c r="J218" s="234">
        <f>'Door Comparison'!J218</f>
        <v>1</v>
      </c>
      <c r="K218" s="234">
        <f>'Door Comparison'!K218</f>
        <v>0</v>
      </c>
      <c r="L218" s="234">
        <f>'Door Comparison'!L218</f>
        <v>0</v>
      </c>
      <c r="N218" s="96">
        <v>59</v>
      </c>
      <c r="O218" s="239"/>
      <c r="P218" s="224">
        <f t="shared" si="23"/>
        <v>20.56</v>
      </c>
      <c r="Q218" s="221">
        <f t="shared" si="24"/>
        <v>50.01</v>
      </c>
      <c r="R218" s="240"/>
      <c r="S218" s="241"/>
      <c r="T218" s="240">
        <f t="shared" si="25"/>
        <v>27.86</v>
      </c>
      <c r="V218" s="242">
        <f t="shared" si="26"/>
        <v>7.36</v>
      </c>
      <c r="W218" s="224">
        <f t="shared" si="27"/>
        <v>6.9</v>
      </c>
      <c r="X218" s="240">
        <v>0</v>
      </c>
      <c r="Y218" s="243">
        <f t="shared" si="28"/>
        <v>171.69</v>
      </c>
    </row>
    <row r="219" spans="1:25" x14ac:dyDescent="0.25">
      <c r="A219" s="115" t="str">
        <f>'Door Comparison'!A219</f>
        <v>D2WC.01</v>
      </c>
      <c r="B219" s="234">
        <f>'Door Comparison'!B219</f>
        <v>0</v>
      </c>
      <c r="C219" s="234">
        <f>'Door Comparison'!C219</f>
        <v>0</v>
      </c>
      <c r="D219" s="234">
        <f>'Door Comparison'!D219</f>
        <v>0</v>
      </c>
      <c r="E219" s="234">
        <f>'Door Comparison'!E219</f>
        <v>0</v>
      </c>
      <c r="F219" s="234"/>
      <c r="G219" s="234">
        <f>'Door Comparison'!G219</f>
        <v>0</v>
      </c>
      <c r="H219" s="234">
        <f>'Door Comparison'!H219</f>
        <v>0</v>
      </c>
      <c r="I219" s="234" t="e">
        <f>'Door Comparison'!#REF!</f>
        <v>#REF!</v>
      </c>
      <c r="J219" s="234">
        <f>'Door Comparison'!J219</f>
        <v>0</v>
      </c>
      <c r="K219" s="234">
        <f>'Door Comparison'!K219</f>
        <v>0</v>
      </c>
      <c r="L219" s="234">
        <f>'Door Comparison'!L219</f>
        <v>0</v>
      </c>
      <c r="N219" s="96"/>
      <c r="O219" s="239"/>
      <c r="P219" s="224">
        <f t="shared" si="23"/>
        <v>0</v>
      </c>
      <c r="Q219" s="221">
        <f t="shared" si="24"/>
        <v>0</v>
      </c>
      <c r="R219" s="240"/>
      <c r="S219" s="241"/>
      <c r="T219" s="240">
        <f t="shared" si="25"/>
        <v>0</v>
      </c>
      <c r="V219" s="242">
        <f t="shared" si="26"/>
        <v>0</v>
      </c>
      <c r="W219" s="224">
        <f t="shared" si="27"/>
        <v>0</v>
      </c>
      <c r="X219" s="240">
        <v>0</v>
      </c>
      <c r="Y219" s="243">
        <f t="shared" si="28"/>
        <v>0</v>
      </c>
    </row>
    <row r="220" spans="1:25" x14ac:dyDescent="0.25">
      <c r="A220" s="115" t="str">
        <f>'Door Comparison'!A220</f>
        <v>D2WC.02</v>
      </c>
      <c r="B220" s="234">
        <f>'Door Comparison'!B220</f>
        <v>0</v>
      </c>
      <c r="C220" s="234">
        <f>'Door Comparison'!C220</f>
        <v>0</v>
      </c>
      <c r="D220" s="234">
        <f>'Door Comparison'!D220</f>
        <v>0</v>
      </c>
      <c r="E220" s="234">
        <f>'Door Comparison'!E220</f>
        <v>0</v>
      </c>
      <c r="F220" s="234"/>
      <c r="G220" s="234">
        <f>'Door Comparison'!G220</f>
        <v>0</v>
      </c>
      <c r="H220" s="234">
        <f>'Door Comparison'!H220</f>
        <v>0</v>
      </c>
      <c r="I220" s="234" t="e">
        <f>'Door Comparison'!#REF!</f>
        <v>#REF!</v>
      </c>
      <c r="J220" s="234">
        <f>'Door Comparison'!J220</f>
        <v>0</v>
      </c>
      <c r="K220" s="234">
        <f>'Door Comparison'!K220</f>
        <v>0</v>
      </c>
      <c r="L220" s="234">
        <f>'Door Comparison'!L220</f>
        <v>0</v>
      </c>
      <c r="N220" s="96"/>
      <c r="O220" s="239"/>
      <c r="P220" s="224">
        <f t="shared" si="23"/>
        <v>0</v>
      </c>
      <c r="Q220" s="221">
        <f t="shared" si="24"/>
        <v>0</v>
      </c>
      <c r="R220" s="240"/>
      <c r="S220" s="241"/>
      <c r="T220" s="240">
        <f t="shared" si="25"/>
        <v>0</v>
      </c>
      <c r="V220" s="242">
        <f t="shared" si="26"/>
        <v>0</v>
      </c>
      <c r="W220" s="224">
        <f t="shared" si="27"/>
        <v>0</v>
      </c>
      <c r="X220" s="240">
        <v>0</v>
      </c>
      <c r="Y220" s="243">
        <f t="shared" si="28"/>
        <v>0</v>
      </c>
    </row>
    <row r="221" spans="1:25" x14ac:dyDescent="0.25">
      <c r="A221" s="115" t="str">
        <f>'Door Comparison'!A221</f>
        <v>D2WC.03</v>
      </c>
      <c r="B221" s="234">
        <f>'Door Comparison'!B221</f>
        <v>0</v>
      </c>
      <c r="C221" s="234">
        <f>'Door Comparison'!C221</f>
        <v>0</v>
      </c>
      <c r="D221" s="234">
        <f>'Door Comparison'!D221</f>
        <v>0</v>
      </c>
      <c r="E221" s="234">
        <f>'Door Comparison'!E221</f>
        <v>0</v>
      </c>
      <c r="F221" s="234"/>
      <c r="G221" s="234">
        <f>'Door Comparison'!G221</f>
        <v>0</v>
      </c>
      <c r="H221" s="234">
        <f>'Door Comparison'!H221</f>
        <v>0</v>
      </c>
      <c r="I221" s="234" t="e">
        <f>'Door Comparison'!#REF!</f>
        <v>#REF!</v>
      </c>
      <c r="J221" s="234">
        <f>'Door Comparison'!J221</f>
        <v>0</v>
      </c>
      <c r="K221" s="234">
        <f>'Door Comparison'!K221</f>
        <v>0</v>
      </c>
      <c r="L221" s="234">
        <f>'Door Comparison'!L221</f>
        <v>0</v>
      </c>
      <c r="N221" s="96"/>
      <c r="O221" s="239"/>
      <c r="P221" s="224">
        <f t="shared" si="23"/>
        <v>0</v>
      </c>
      <c r="Q221" s="221">
        <f t="shared" si="24"/>
        <v>0</v>
      </c>
      <c r="R221" s="240"/>
      <c r="S221" s="241"/>
      <c r="T221" s="240">
        <f t="shared" si="25"/>
        <v>0</v>
      </c>
      <c r="V221" s="242">
        <f t="shared" si="26"/>
        <v>0</v>
      </c>
      <c r="W221" s="224">
        <f t="shared" si="27"/>
        <v>0</v>
      </c>
      <c r="X221" s="240">
        <v>0</v>
      </c>
      <c r="Y221" s="243">
        <f t="shared" si="28"/>
        <v>0</v>
      </c>
    </row>
    <row r="222" spans="1:25" x14ac:dyDescent="0.25">
      <c r="A222" s="115" t="str">
        <f>'Door Comparison'!A222</f>
        <v>D2WC.04</v>
      </c>
      <c r="B222" s="234">
        <f>'Door Comparison'!B222</f>
        <v>0</v>
      </c>
      <c r="C222" s="234">
        <f>'Door Comparison'!C222</f>
        <v>0</v>
      </c>
      <c r="D222" s="234">
        <f>'Door Comparison'!D222</f>
        <v>0</v>
      </c>
      <c r="E222" s="234">
        <f>'Door Comparison'!E222</f>
        <v>0</v>
      </c>
      <c r="F222" s="234"/>
      <c r="G222" s="234">
        <f>'Door Comparison'!G222</f>
        <v>0</v>
      </c>
      <c r="H222" s="234">
        <f>'Door Comparison'!H222</f>
        <v>0</v>
      </c>
      <c r="I222" s="234" t="e">
        <f>'Door Comparison'!#REF!</f>
        <v>#REF!</v>
      </c>
      <c r="J222" s="234">
        <f>'Door Comparison'!J222</f>
        <v>0</v>
      </c>
      <c r="K222" s="234">
        <f>'Door Comparison'!K222</f>
        <v>0</v>
      </c>
      <c r="L222" s="234">
        <f>'Door Comparison'!L222</f>
        <v>0</v>
      </c>
      <c r="N222" s="96"/>
      <c r="O222" s="239"/>
      <c r="P222" s="224">
        <f t="shared" si="23"/>
        <v>0</v>
      </c>
      <c r="Q222" s="221">
        <f t="shared" si="24"/>
        <v>0</v>
      </c>
      <c r="R222" s="240"/>
      <c r="S222" s="241"/>
      <c r="T222" s="240">
        <f t="shared" si="25"/>
        <v>0</v>
      </c>
      <c r="V222" s="242">
        <f t="shared" si="26"/>
        <v>0</v>
      </c>
      <c r="W222" s="224">
        <f t="shared" si="27"/>
        <v>0</v>
      </c>
      <c r="X222" s="240">
        <v>0</v>
      </c>
      <c r="Y222" s="243">
        <f t="shared" si="28"/>
        <v>0</v>
      </c>
    </row>
    <row r="223" spans="1:25" x14ac:dyDescent="0.25">
      <c r="A223" s="115" t="str">
        <f>'Door Comparison'!A223</f>
        <v>D2WC.05</v>
      </c>
      <c r="B223" s="234">
        <f>'Door Comparison'!B223</f>
        <v>0</v>
      </c>
      <c r="C223" s="234">
        <f>'Door Comparison'!C223</f>
        <v>0</v>
      </c>
      <c r="D223" s="234">
        <f>'Door Comparison'!D223</f>
        <v>0</v>
      </c>
      <c r="E223" s="234">
        <f>'Door Comparison'!E223</f>
        <v>0</v>
      </c>
      <c r="F223" s="234"/>
      <c r="G223" s="234">
        <f>'Door Comparison'!G223</f>
        <v>0</v>
      </c>
      <c r="H223" s="234">
        <f>'Door Comparison'!H223</f>
        <v>0</v>
      </c>
      <c r="I223" s="234" t="e">
        <f>'Door Comparison'!#REF!</f>
        <v>#REF!</v>
      </c>
      <c r="J223" s="234">
        <f>'Door Comparison'!J223</f>
        <v>0</v>
      </c>
      <c r="K223" s="234">
        <f>'Door Comparison'!K223</f>
        <v>0</v>
      </c>
      <c r="L223" s="234">
        <f>'Door Comparison'!L223</f>
        <v>0</v>
      </c>
      <c r="N223" s="96"/>
      <c r="O223" s="239"/>
      <c r="P223" s="224">
        <f t="shared" si="23"/>
        <v>0</v>
      </c>
      <c r="Q223" s="221">
        <f t="shared" si="24"/>
        <v>0</v>
      </c>
      <c r="R223" s="240"/>
      <c r="S223" s="241"/>
      <c r="T223" s="240">
        <f t="shared" si="25"/>
        <v>0</v>
      </c>
      <c r="V223" s="242">
        <f t="shared" si="26"/>
        <v>0</v>
      </c>
      <c r="W223" s="224">
        <f t="shared" si="27"/>
        <v>0</v>
      </c>
      <c r="X223" s="240">
        <v>0</v>
      </c>
      <c r="Y223" s="243">
        <f t="shared" si="28"/>
        <v>0</v>
      </c>
    </row>
    <row r="224" spans="1:25" x14ac:dyDescent="0.25">
      <c r="A224" s="115" t="str">
        <f>'Door Comparison'!A224</f>
        <v>D2WC.06</v>
      </c>
      <c r="B224" s="234">
        <f>'Door Comparison'!B224</f>
        <v>0</v>
      </c>
      <c r="C224" s="234">
        <f>'Door Comparison'!C224</f>
        <v>0</v>
      </c>
      <c r="D224" s="234">
        <f>'Door Comparison'!D224</f>
        <v>0</v>
      </c>
      <c r="E224" s="234">
        <f>'Door Comparison'!E224</f>
        <v>0</v>
      </c>
      <c r="F224" s="234"/>
      <c r="G224" s="234">
        <f>'Door Comparison'!G224</f>
        <v>0</v>
      </c>
      <c r="H224" s="234">
        <f>'Door Comparison'!H224</f>
        <v>0</v>
      </c>
      <c r="I224" s="234" t="e">
        <f>'Door Comparison'!#REF!</f>
        <v>#REF!</v>
      </c>
      <c r="J224" s="234">
        <f>'Door Comparison'!J224</f>
        <v>0</v>
      </c>
      <c r="K224" s="234">
        <f>'Door Comparison'!K224</f>
        <v>0</v>
      </c>
      <c r="L224" s="234">
        <f>'Door Comparison'!L224</f>
        <v>0</v>
      </c>
      <c r="N224" s="96"/>
      <c r="O224" s="239"/>
      <c r="P224" s="224">
        <f t="shared" si="23"/>
        <v>0</v>
      </c>
      <c r="Q224" s="221">
        <f t="shared" si="24"/>
        <v>0</v>
      </c>
      <c r="R224" s="240"/>
      <c r="S224" s="241"/>
      <c r="T224" s="240">
        <f t="shared" si="25"/>
        <v>0</v>
      </c>
      <c r="V224" s="242">
        <f t="shared" si="26"/>
        <v>0</v>
      </c>
      <c r="W224" s="224">
        <f t="shared" si="27"/>
        <v>0</v>
      </c>
      <c r="X224" s="240">
        <v>0</v>
      </c>
      <c r="Y224" s="243">
        <f t="shared" si="28"/>
        <v>0</v>
      </c>
    </row>
    <row r="225" spans="1:25" x14ac:dyDescent="0.25">
      <c r="A225" s="115" t="str">
        <f>'Door Comparison'!A225</f>
        <v>D2WC.07</v>
      </c>
      <c r="B225" s="234">
        <f>'Door Comparison'!B225</f>
        <v>0</v>
      </c>
      <c r="C225" s="234">
        <f>'Door Comparison'!C225</f>
        <v>0</v>
      </c>
      <c r="D225" s="234">
        <f>'Door Comparison'!D225</f>
        <v>0</v>
      </c>
      <c r="E225" s="234">
        <f>'Door Comparison'!E225</f>
        <v>0</v>
      </c>
      <c r="F225" s="234"/>
      <c r="G225" s="234">
        <f>'Door Comparison'!G225</f>
        <v>0</v>
      </c>
      <c r="H225" s="234">
        <f>'Door Comparison'!H225</f>
        <v>0</v>
      </c>
      <c r="I225" s="234" t="e">
        <f>'Door Comparison'!#REF!</f>
        <v>#REF!</v>
      </c>
      <c r="J225" s="234">
        <f>'Door Comparison'!J225</f>
        <v>0</v>
      </c>
      <c r="K225" s="234">
        <f>'Door Comparison'!K225</f>
        <v>0</v>
      </c>
      <c r="L225" s="234">
        <f>'Door Comparison'!L225</f>
        <v>0</v>
      </c>
      <c r="N225" s="96"/>
      <c r="O225" s="239"/>
      <c r="P225" s="224">
        <f t="shared" si="23"/>
        <v>0</v>
      </c>
      <c r="Q225" s="221">
        <f t="shared" si="24"/>
        <v>0</v>
      </c>
      <c r="R225" s="240"/>
      <c r="S225" s="241"/>
      <c r="T225" s="240">
        <f t="shared" si="25"/>
        <v>0</v>
      </c>
      <c r="V225" s="242">
        <f t="shared" si="26"/>
        <v>0</v>
      </c>
      <c r="W225" s="224">
        <f t="shared" si="27"/>
        <v>0</v>
      </c>
      <c r="X225" s="240">
        <v>0</v>
      </c>
      <c r="Y225" s="243">
        <f t="shared" si="28"/>
        <v>0</v>
      </c>
    </row>
    <row r="226" spans="1:25" x14ac:dyDescent="0.25">
      <c r="A226" s="115" t="str">
        <f>'Door Comparison'!A226</f>
        <v>D2WC.08</v>
      </c>
      <c r="B226" s="234">
        <f>'Door Comparison'!B226</f>
        <v>0</v>
      </c>
      <c r="C226" s="234">
        <f>'Door Comparison'!C226</f>
        <v>0</v>
      </c>
      <c r="D226" s="234">
        <f>'Door Comparison'!D226</f>
        <v>0</v>
      </c>
      <c r="E226" s="234">
        <f>'Door Comparison'!E226</f>
        <v>0</v>
      </c>
      <c r="F226" s="234"/>
      <c r="G226" s="234">
        <f>'Door Comparison'!G226</f>
        <v>0</v>
      </c>
      <c r="H226" s="234">
        <f>'Door Comparison'!H226</f>
        <v>0</v>
      </c>
      <c r="I226" s="234" t="e">
        <f>'Door Comparison'!#REF!</f>
        <v>#REF!</v>
      </c>
      <c r="J226" s="234">
        <f>'Door Comparison'!J226</f>
        <v>0</v>
      </c>
      <c r="K226" s="234">
        <f>'Door Comparison'!K226</f>
        <v>0</v>
      </c>
      <c r="L226" s="234">
        <f>'Door Comparison'!L226</f>
        <v>0</v>
      </c>
      <c r="N226" s="96"/>
      <c r="O226" s="239"/>
      <c r="P226" s="224">
        <f t="shared" si="23"/>
        <v>0</v>
      </c>
      <c r="Q226" s="221">
        <f t="shared" si="24"/>
        <v>0</v>
      </c>
      <c r="R226" s="240"/>
      <c r="S226" s="241"/>
      <c r="T226" s="240">
        <f t="shared" si="25"/>
        <v>0</v>
      </c>
      <c r="V226" s="242">
        <f t="shared" si="26"/>
        <v>0</v>
      </c>
      <c r="W226" s="224">
        <f t="shared" si="27"/>
        <v>0</v>
      </c>
      <c r="X226" s="240">
        <v>0</v>
      </c>
      <c r="Y226" s="243">
        <f t="shared" si="28"/>
        <v>0</v>
      </c>
    </row>
    <row r="227" spans="1:25" x14ac:dyDescent="0.25">
      <c r="A227" s="115" t="str">
        <f>'Door Comparison'!A227</f>
        <v>D2WC.09</v>
      </c>
      <c r="B227" s="234">
        <f>'Door Comparison'!B227</f>
        <v>0</v>
      </c>
      <c r="C227" s="234">
        <f>'Door Comparison'!C227</f>
        <v>0</v>
      </c>
      <c r="D227" s="234">
        <f>'Door Comparison'!D227</f>
        <v>0</v>
      </c>
      <c r="E227" s="234">
        <f>'Door Comparison'!E227</f>
        <v>0</v>
      </c>
      <c r="F227" s="234"/>
      <c r="G227" s="234">
        <f>'Door Comparison'!G227</f>
        <v>0</v>
      </c>
      <c r="H227" s="234">
        <f>'Door Comparison'!H227</f>
        <v>0</v>
      </c>
      <c r="I227" s="234" t="e">
        <f>'Door Comparison'!#REF!</f>
        <v>#REF!</v>
      </c>
      <c r="J227" s="234">
        <f>'Door Comparison'!J227</f>
        <v>0</v>
      </c>
      <c r="K227" s="234">
        <f>'Door Comparison'!K227</f>
        <v>0</v>
      </c>
      <c r="L227" s="234">
        <f>'Door Comparison'!L227</f>
        <v>0</v>
      </c>
      <c r="N227" s="96"/>
      <c r="O227" s="239"/>
      <c r="P227" s="224">
        <f t="shared" si="23"/>
        <v>0</v>
      </c>
      <c r="Q227" s="221">
        <f t="shared" si="24"/>
        <v>0</v>
      </c>
      <c r="R227" s="240"/>
      <c r="S227" s="241"/>
      <c r="T227" s="240">
        <f t="shared" si="25"/>
        <v>0</v>
      </c>
      <c r="V227" s="242">
        <f t="shared" si="26"/>
        <v>0</v>
      </c>
      <c r="W227" s="224">
        <f t="shared" si="27"/>
        <v>0</v>
      </c>
      <c r="X227" s="240">
        <v>0</v>
      </c>
      <c r="Y227" s="243">
        <f t="shared" si="28"/>
        <v>0</v>
      </c>
    </row>
    <row r="228" spans="1:25" x14ac:dyDescent="0.25">
      <c r="A228" s="115" t="str">
        <f>'Door Comparison'!A228</f>
        <v>D2WC.10</v>
      </c>
      <c r="B228" s="234">
        <f>'Door Comparison'!B228</f>
        <v>0</v>
      </c>
      <c r="C228" s="234">
        <f>'Door Comparison'!C228</f>
        <v>0</v>
      </c>
      <c r="D228" s="234">
        <f>'Door Comparison'!D228</f>
        <v>0</v>
      </c>
      <c r="E228" s="234">
        <f>'Door Comparison'!E228</f>
        <v>0</v>
      </c>
      <c r="F228" s="234"/>
      <c r="G228" s="234">
        <f>'Door Comparison'!G228</f>
        <v>0</v>
      </c>
      <c r="H228" s="234">
        <f>'Door Comparison'!H228</f>
        <v>0</v>
      </c>
      <c r="I228" s="234" t="e">
        <f>'Door Comparison'!#REF!</f>
        <v>#REF!</v>
      </c>
      <c r="J228" s="234">
        <f>'Door Comparison'!J228</f>
        <v>0</v>
      </c>
      <c r="K228" s="234">
        <f>'Door Comparison'!K228</f>
        <v>0</v>
      </c>
      <c r="L228" s="234">
        <f>'Door Comparison'!L228</f>
        <v>0</v>
      </c>
      <c r="N228" s="96"/>
      <c r="O228" s="239"/>
      <c r="P228" s="224">
        <f t="shared" si="23"/>
        <v>0</v>
      </c>
      <c r="Q228" s="221">
        <f t="shared" si="24"/>
        <v>0</v>
      </c>
      <c r="R228" s="240"/>
      <c r="S228" s="241"/>
      <c r="T228" s="240">
        <f t="shared" si="25"/>
        <v>0</v>
      </c>
      <c r="V228" s="242">
        <f t="shared" si="26"/>
        <v>0</v>
      </c>
      <c r="W228" s="224">
        <f t="shared" si="27"/>
        <v>0</v>
      </c>
      <c r="X228" s="240">
        <v>0</v>
      </c>
      <c r="Y228" s="243">
        <f t="shared" si="28"/>
        <v>0</v>
      </c>
    </row>
    <row r="229" spans="1:25" x14ac:dyDescent="0.25">
      <c r="A229" s="115" t="str">
        <f>'Door Comparison'!A229</f>
        <v>D2WC.11</v>
      </c>
      <c r="B229" s="234">
        <f>'Door Comparison'!B229</f>
        <v>0</v>
      </c>
      <c r="C229" s="234">
        <f>'Door Comparison'!C229</f>
        <v>0</v>
      </c>
      <c r="D229" s="234">
        <f>'Door Comparison'!D229</f>
        <v>0</v>
      </c>
      <c r="E229" s="234">
        <f>'Door Comparison'!E229</f>
        <v>0</v>
      </c>
      <c r="F229" s="234"/>
      <c r="G229" s="234">
        <f>'Door Comparison'!G229</f>
        <v>0</v>
      </c>
      <c r="H229" s="234">
        <f>'Door Comparison'!H229</f>
        <v>0</v>
      </c>
      <c r="I229" s="234" t="e">
        <f>'Door Comparison'!#REF!</f>
        <v>#REF!</v>
      </c>
      <c r="J229" s="234">
        <f>'Door Comparison'!J229</f>
        <v>0</v>
      </c>
      <c r="K229" s="234">
        <f>'Door Comparison'!K229</f>
        <v>0</v>
      </c>
      <c r="L229" s="234">
        <f>'Door Comparison'!L229</f>
        <v>0</v>
      </c>
      <c r="N229" s="96"/>
      <c r="O229" s="239"/>
      <c r="P229" s="224">
        <f t="shared" si="23"/>
        <v>0</v>
      </c>
      <c r="Q229" s="221">
        <f t="shared" si="24"/>
        <v>0</v>
      </c>
      <c r="R229" s="240"/>
      <c r="S229" s="241"/>
      <c r="T229" s="240">
        <f t="shared" si="25"/>
        <v>0</v>
      </c>
      <c r="V229" s="242">
        <f t="shared" si="26"/>
        <v>0</v>
      </c>
      <c r="W229" s="224">
        <f t="shared" si="27"/>
        <v>0</v>
      </c>
      <c r="X229" s="240">
        <v>0</v>
      </c>
      <c r="Y229" s="243">
        <f t="shared" si="28"/>
        <v>0</v>
      </c>
    </row>
    <row r="230" spans="1:25" x14ac:dyDescent="0.25">
      <c r="A230" s="115" t="str">
        <f>'Door Comparison'!A230</f>
        <v>D2WC.12</v>
      </c>
      <c r="B230" s="234">
        <f>'Door Comparison'!B230</f>
        <v>0</v>
      </c>
      <c r="C230" s="234">
        <f>'Door Comparison'!C230</f>
        <v>0</v>
      </c>
      <c r="D230" s="234">
        <f>'Door Comparison'!D230</f>
        <v>0</v>
      </c>
      <c r="E230" s="234">
        <f>'Door Comparison'!E230</f>
        <v>0</v>
      </c>
      <c r="F230" s="234"/>
      <c r="G230" s="234">
        <f>'Door Comparison'!G230</f>
        <v>0</v>
      </c>
      <c r="H230" s="234">
        <f>'Door Comparison'!H230</f>
        <v>0</v>
      </c>
      <c r="I230" s="234" t="e">
        <f>'Door Comparison'!#REF!</f>
        <v>#REF!</v>
      </c>
      <c r="J230" s="234">
        <f>'Door Comparison'!J230</f>
        <v>0</v>
      </c>
      <c r="K230" s="234">
        <f>'Door Comparison'!K230</f>
        <v>0</v>
      </c>
      <c r="L230" s="234">
        <f>'Door Comparison'!L230</f>
        <v>0</v>
      </c>
      <c r="N230" s="96"/>
      <c r="O230" s="239"/>
      <c r="P230" s="224">
        <f t="shared" si="23"/>
        <v>0</v>
      </c>
      <c r="Q230" s="221">
        <f t="shared" si="24"/>
        <v>0</v>
      </c>
      <c r="R230" s="240"/>
      <c r="S230" s="241"/>
      <c r="T230" s="240">
        <f t="shared" si="25"/>
        <v>0</v>
      </c>
      <c r="V230" s="242">
        <f t="shared" si="26"/>
        <v>0</v>
      </c>
      <c r="W230" s="224">
        <f t="shared" si="27"/>
        <v>0</v>
      </c>
      <c r="X230" s="240">
        <v>0</v>
      </c>
      <c r="Y230" s="243">
        <f t="shared" si="28"/>
        <v>0</v>
      </c>
    </row>
    <row r="231" spans="1:25" x14ac:dyDescent="0.25">
      <c r="A231" s="115" t="str">
        <f>'Door Comparison'!A231</f>
        <v>D2WC.13</v>
      </c>
      <c r="B231" s="234">
        <f>'Door Comparison'!B231</f>
        <v>0</v>
      </c>
      <c r="C231" s="234">
        <f>'Door Comparison'!C231</f>
        <v>0</v>
      </c>
      <c r="D231" s="234">
        <f>'Door Comparison'!D231</f>
        <v>0</v>
      </c>
      <c r="E231" s="234">
        <f>'Door Comparison'!E231</f>
        <v>0</v>
      </c>
      <c r="F231" s="234"/>
      <c r="G231" s="234">
        <f>'Door Comparison'!G231</f>
        <v>0</v>
      </c>
      <c r="H231" s="234">
        <f>'Door Comparison'!H231</f>
        <v>0</v>
      </c>
      <c r="I231" s="234" t="e">
        <f>'Door Comparison'!#REF!</f>
        <v>#REF!</v>
      </c>
      <c r="J231" s="234">
        <f>'Door Comparison'!J231</f>
        <v>0</v>
      </c>
      <c r="K231" s="234">
        <f>'Door Comparison'!K231</f>
        <v>0</v>
      </c>
      <c r="L231" s="234">
        <f>'Door Comparison'!L231</f>
        <v>0</v>
      </c>
      <c r="N231" s="96"/>
      <c r="O231" s="239"/>
      <c r="P231" s="224">
        <f t="shared" si="23"/>
        <v>0</v>
      </c>
      <c r="Q231" s="221">
        <f t="shared" si="24"/>
        <v>0</v>
      </c>
      <c r="R231" s="240"/>
      <c r="S231" s="241"/>
      <c r="T231" s="240">
        <f t="shared" si="25"/>
        <v>0</v>
      </c>
      <c r="V231" s="242">
        <f t="shared" si="26"/>
        <v>0</v>
      </c>
      <c r="W231" s="224">
        <f t="shared" si="27"/>
        <v>0</v>
      </c>
      <c r="X231" s="240">
        <v>0</v>
      </c>
      <c r="Y231" s="243">
        <f t="shared" si="28"/>
        <v>0</v>
      </c>
    </row>
    <row r="232" spans="1:25" x14ac:dyDescent="0.25">
      <c r="A232" s="115" t="str">
        <f>'Door Comparison'!A232</f>
        <v>D2WC.14</v>
      </c>
      <c r="B232" s="234">
        <f>'Door Comparison'!B232</f>
        <v>0</v>
      </c>
      <c r="C232" s="234">
        <f>'Door Comparison'!C232</f>
        <v>0</v>
      </c>
      <c r="D232" s="234">
        <f>'Door Comparison'!D232</f>
        <v>0</v>
      </c>
      <c r="E232" s="234">
        <f>'Door Comparison'!E232</f>
        <v>0</v>
      </c>
      <c r="F232" s="234"/>
      <c r="G232" s="234">
        <f>'Door Comparison'!G232</f>
        <v>0</v>
      </c>
      <c r="H232" s="234">
        <f>'Door Comparison'!H232</f>
        <v>0</v>
      </c>
      <c r="I232" s="234" t="e">
        <f>'Door Comparison'!#REF!</f>
        <v>#REF!</v>
      </c>
      <c r="J232" s="234">
        <f>'Door Comparison'!J232</f>
        <v>0</v>
      </c>
      <c r="K232" s="234">
        <f>'Door Comparison'!K232</f>
        <v>0</v>
      </c>
      <c r="L232" s="234">
        <f>'Door Comparison'!L232</f>
        <v>0</v>
      </c>
      <c r="N232" s="96"/>
      <c r="O232" s="239"/>
      <c r="P232" s="224">
        <f t="shared" si="23"/>
        <v>0</v>
      </c>
      <c r="Q232" s="221">
        <f t="shared" si="24"/>
        <v>0</v>
      </c>
      <c r="R232" s="240"/>
      <c r="S232" s="241"/>
      <c r="T232" s="240">
        <f t="shared" si="25"/>
        <v>0</v>
      </c>
      <c r="V232" s="242">
        <f t="shared" si="26"/>
        <v>0</v>
      </c>
      <c r="W232" s="224">
        <f t="shared" si="27"/>
        <v>0</v>
      </c>
      <c r="X232" s="240">
        <v>0</v>
      </c>
      <c r="Y232" s="243">
        <f t="shared" si="28"/>
        <v>0</v>
      </c>
    </row>
    <row r="233" spans="1:25" x14ac:dyDescent="0.25">
      <c r="A233" s="115" t="str">
        <f>'Door Comparison'!A233</f>
        <v>D3.01</v>
      </c>
      <c r="B233" s="234" t="str">
        <f>'Door Comparison'!B233</f>
        <v>E1</v>
      </c>
      <c r="C233" s="234">
        <f>'Door Comparison'!C233</f>
        <v>0</v>
      </c>
      <c r="D233" s="234">
        <f>'Door Comparison'!D233</f>
        <v>0</v>
      </c>
      <c r="E233" s="234">
        <f>'Door Comparison'!E233</f>
        <v>0</v>
      </c>
      <c r="F233" s="234"/>
      <c r="G233" s="234">
        <f>'Door Comparison'!G233</f>
        <v>0</v>
      </c>
      <c r="H233" s="234">
        <f>'Door Comparison'!H233</f>
        <v>0</v>
      </c>
      <c r="I233" s="234" t="e">
        <f>'Door Comparison'!#REF!</f>
        <v>#REF!</v>
      </c>
      <c r="J233" s="234">
        <f>'Door Comparison'!J233</f>
        <v>0</v>
      </c>
      <c r="K233" s="234">
        <f>'Door Comparison'!K233</f>
        <v>0</v>
      </c>
      <c r="L233" s="234">
        <f>'Door Comparison'!L233</f>
        <v>0</v>
      </c>
      <c r="N233" s="96"/>
      <c r="O233" s="239"/>
      <c r="P233" s="224">
        <f t="shared" si="23"/>
        <v>0</v>
      </c>
      <c r="Q233" s="221">
        <f t="shared" si="24"/>
        <v>0</v>
      </c>
      <c r="R233" s="240"/>
      <c r="S233" s="241"/>
      <c r="T233" s="240">
        <f t="shared" si="25"/>
        <v>0</v>
      </c>
      <c r="V233" s="242">
        <f t="shared" si="26"/>
        <v>0</v>
      </c>
      <c r="W233" s="224">
        <f t="shared" si="27"/>
        <v>0</v>
      </c>
      <c r="X233" s="240">
        <v>0</v>
      </c>
      <c r="Y233" s="243">
        <f t="shared" si="28"/>
        <v>0</v>
      </c>
    </row>
    <row r="234" spans="1:25" x14ac:dyDescent="0.25">
      <c r="A234" s="115" t="str">
        <f>'Door Comparison'!A234</f>
        <v>D3.02</v>
      </c>
      <c r="B234" s="234" t="str">
        <f>'Door Comparison'!B234</f>
        <v>E1</v>
      </c>
      <c r="C234" s="234">
        <f>'Door Comparison'!C234</f>
        <v>0</v>
      </c>
      <c r="D234" s="234">
        <f>'Door Comparison'!D234</f>
        <v>0</v>
      </c>
      <c r="E234" s="234">
        <f>'Door Comparison'!E234</f>
        <v>0</v>
      </c>
      <c r="F234" s="234"/>
      <c r="G234" s="234">
        <f>'Door Comparison'!G234</f>
        <v>0</v>
      </c>
      <c r="H234" s="234">
        <f>'Door Comparison'!H234</f>
        <v>0</v>
      </c>
      <c r="I234" s="234" t="e">
        <f>'Door Comparison'!#REF!</f>
        <v>#REF!</v>
      </c>
      <c r="J234" s="234">
        <f>'Door Comparison'!J234</f>
        <v>0</v>
      </c>
      <c r="K234" s="234">
        <f>'Door Comparison'!K234</f>
        <v>0</v>
      </c>
      <c r="L234" s="234">
        <f>'Door Comparison'!L234</f>
        <v>0</v>
      </c>
      <c r="N234" s="96"/>
      <c r="O234" s="239"/>
      <c r="P234" s="224">
        <f t="shared" si="23"/>
        <v>0</v>
      </c>
      <c r="Q234" s="221">
        <f t="shared" si="24"/>
        <v>0</v>
      </c>
      <c r="R234" s="240"/>
      <c r="S234" s="241"/>
      <c r="T234" s="240">
        <f t="shared" si="25"/>
        <v>0</v>
      </c>
      <c r="V234" s="242">
        <f t="shared" si="26"/>
        <v>0</v>
      </c>
      <c r="W234" s="224">
        <f t="shared" si="27"/>
        <v>0</v>
      </c>
      <c r="X234" s="240">
        <v>0</v>
      </c>
      <c r="Y234" s="243">
        <f t="shared" si="28"/>
        <v>0</v>
      </c>
    </row>
    <row r="235" spans="1:25" x14ac:dyDescent="0.25">
      <c r="A235" s="115" t="str">
        <f>'Door Comparison'!A235</f>
        <v>D3.03</v>
      </c>
      <c r="B235" s="234" t="str">
        <f>'Door Comparison'!B235</f>
        <v>D2</v>
      </c>
      <c r="C235" s="234">
        <f>'Door Comparison'!C235</f>
        <v>0</v>
      </c>
      <c r="D235" s="234">
        <f>'Door Comparison'!D235</f>
        <v>1110</v>
      </c>
      <c r="E235" s="234">
        <f>'Door Comparison'!E235</f>
        <v>2000</v>
      </c>
      <c r="F235" s="234"/>
      <c r="G235" s="234">
        <f>'Door Comparison'!G235</f>
        <v>0</v>
      </c>
      <c r="H235" s="234">
        <f>'Door Comparison'!H235</f>
        <v>1</v>
      </c>
      <c r="I235" s="234" t="e">
        <f>'Door Comparison'!#REF!</f>
        <v>#REF!</v>
      </c>
      <c r="J235" s="234">
        <f>'Door Comparison'!J235</f>
        <v>1</v>
      </c>
      <c r="K235" s="234">
        <f>'Door Comparison'!K235</f>
        <v>0</v>
      </c>
      <c r="L235" s="234">
        <f>'Door Comparison'!L235</f>
        <v>0</v>
      </c>
      <c r="N235" s="96">
        <v>135</v>
      </c>
      <c r="O235" s="239"/>
      <c r="P235" s="224">
        <f t="shared" si="23"/>
        <v>15.84</v>
      </c>
      <c r="R235" s="240"/>
      <c r="S235" s="241"/>
      <c r="T235" s="240"/>
      <c r="V235" s="242"/>
      <c r="W235" s="224">
        <f t="shared" si="27"/>
        <v>5.31</v>
      </c>
      <c r="X235" s="240">
        <v>0</v>
      </c>
      <c r="Y235" s="243">
        <f t="shared" si="28"/>
        <v>156.15</v>
      </c>
    </row>
    <row r="236" spans="1:25" x14ac:dyDescent="0.25">
      <c r="A236" s="115" t="str">
        <f>'Door Comparison'!A236</f>
        <v>D3.04</v>
      </c>
      <c r="B236" s="234" t="str">
        <f>'Door Comparison'!B236</f>
        <v>D2</v>
      </c>
      <c r="C236" s="234">
        <f>'Door Comparison'!C236</f>
        <v>0</v>
      </c>
      <c r="D236" s="234">
        <f>'Door Comparison'!D236</f>
        <v>1110</v>
      </c>
      <c r="E236" s="234">
        <f>'Door Comparison'!E236</f>
        <v>2000</v>
      </c>
      <c r="F236" s="234"/>
      <c r="G236" s="234">
        <f>'Door Comparison'!G236</f>
        <v>0</v>
      </c>
      <c r="H236" s="234">
        <f>'Door Comparison'!H236</f>
        <v>1</v>
      </c>
      <c r="I236" s="234" t="e">
        <f>'Door Comparison'!#REF!</f>
        <v>#REF!</v>
      </c>
      <c r="J236" s="234">
        <f>'Door Comparison'!J236</f>
        <v>1</v>
      </c>
      <c r="K236" s="234">
        <f>'Door Comparison'!K236</f>
        <v>0</v>
      </c>
      <c r="L236" s="234">
        <f>'Door Comparison'!L236</f>
        <v>0</v>
      </c>
      <c r="N236" s="96">
        <v>135</v>
      </c>
      <c r="O236" s="239"/>
      <c r="P236" s="224">
        <f t="shared" si="23"/>
        <v>15.84</v>
      </c>
      <c r="R236" s="240"/>
      <c r="S236" s="241"/>
      <c r="T236" s="240"/>
      <c r="V236" s="242"/>
      <c r="W236" s="224">
        <f t="shared" si="27"/>
        <v>5.31</v>
      </c>
      <c r="X236" s="240">
        <v>0</v>
      </c>
      <c r="Y236" s="243">
        <f t="shared" si="28"/>
        <v>156.15</v>
      </c>
    </row>
    <row r="237" spans="1:25" x14ac:dyDescent="0.25">
      <c r="A237" s="115" t="str">
        <f>'Door Comparison'!A237</f>
        <v>D3.05</v>
      </c>
      <c r="B237" s="234" t="str">
        <f>'Door Comparison'!B237</f>
        <v>D2</v>
      </c>
      <c r="C237" s="234">
        <f>'Door Comparison'!C237</f>
        <v>0</v>
      </c>
      <c r="D237" s="234">
        <f>'Door Comparison'!D237</f>
        <v>1110</v>
      </c>
      <c r="E237" s="234">
        <f>'Door Comparison'!E237</f>
        <v>2000</v>
      </c>
      <c r="F237" s="234"/>
      <c r="G237" s="234">
        <f>'Door Comparison'!G237</f>
        <v>0</v>
      </c>
      <c r="H237" s="234">
        <f>'Door Comparison'!H237</f>
        <v>1</v>
      </c>
      <c r="I237" s="234" t="e">
        <f>'Door Comparison'!#REF!</f>
        <v>#REF!</v>
      </c>
      <c r="J237" s="234">
        <f>'Door Comparison'!J237</f>
        <v>1</v>
      </c>
      <c r="K237" s="234">
        <f>'Door Comparison'!K237</f>
        <v>0</v>
      </c>
      <c r="L237" s="234">
        <f>'Door Comparison'!L237</f>
        <v>0</v>
      </c>
      <c r="N237" s="96">
        <v>135</v>
      </c>
      <c r="O237" s="239"/>
      <c r="P237" s="224">
        <f t="shared" si="23"/>
        <v>15.84</v>
      </c>
      <c r="R237" s="240"/>
      <c r="S237" s="241"/>
      <c r="T237" s="240"/>
      <c r="V237" s="242"/>
      <c r="W237" s="224">
        <f t="shared" si="27"/>
        <v>5.31</v>
      </c>
      <c r="X237" s="240">
        <v>0</v>
      </c>
      <c r="Y237" s="243">
        <f t="shared" si="28"/>
        <v>156.15</v>
      </c>
    </row>
    <row r="238" spans="1:25" x14ac:dyDescent="0.25">
      <c r="A238" s="115" t="str">
        <f>'Door Comparison'!A238</f>
        <v>D3.06</v>
      </c>
      <c r="B238" s="234" t="str">
        <f>'Door Comparison'!B238</f>
        <v>D2</v>
      </c>
      <c r="C238" s="234">
        <f>'Door Comparison'!C238</f>
        <v>0</v>
      </c>
      <c r="D238" s="234">
        <f>'Door Comparison'!D238</f>
        <v>1110</v>
      </c>
      <c r="E238" s="234">
        <f>'Door Comparison'!E238</f>
        <v>2000</v>
      </c>
      <c r="F238" s="234"/>
      <c r="G238" s="234">
        <f>'Door Comparison'!G238</f>
        <v>0</v>
      </c>
      <c r="H238" s="234">
        <f>'Door Comparison'!H238</f>
        <v>1</v>
      </c>
      <c r="I238" s="234" t="e">
        <f>'Door Comparison'!#REF!</f>
        <v>#REF!</v>
      </c>
      <c r="J238" s="234">
        <f>'Door Comparison'!J238</f>
        <v>1</v>
      </c>
      <c r="K238" s="234">
        <f>'Door Comparison'!K238</f>
        <v>0</v>
      </c>
      <c r="L238" s="234">
        <f>'Door Comparison'!L238</f>
        <v>0</v>
      </c>
      <c r="N238" s="96">
        <v>135</v>
      </c>
      <c r="O238" s="239"/>
      <c r="P238" s="224">
        <f t="shared" si="23"/>
        <v>15.84</v>
      </c>
      <c r="R238" s="240"/>
      <c r="S238" s="241"/>
      <c r="T238" s="240"/>
      <c r="V238" s="242"/>
      <c r="W238" s="224">
        <f t="shared" si="27"/>
        <v>5.31</v>
      </c>
      <c r="X238" s="240">
        <v>0</v>
      </c>
      <c r="Y238" s="243">
        <f t="shared" si="28"/>
        <v>156.15</v>
      </c>
    </row>
    <row r="239" spans="1:25" x14ac:dyDescent="0.25">
      <c r="A239" s="115" t="str">
        <f>'Door Comparison'!A239</f>
        <v>D3.07</v>
      </c>
      <c r="B239" s="234" t="str">
        <f>'Door Comparison'!B239</f>
        <v>D2</v>
      </c>
      <c r="C239" s="234">
        <f>'Door Comparison'!C239</f>
        <v>0</v>
      </c>
      <c r="D239" s="234">
        <f>'Door Comparison'!D239</f>
        <v>1110</v>
      </c>
      <c r="E239" s="234">
        <f>'Door Comparison'!E239</f>
        <v>2000</v>
      </c>
      <c r="F239" s="234"/>
      <c r="G239" s="234">
        <f>'Door Comparison'!G239</f>
        <v>0</v>
      </c>
      <c r="H239" s="234">
        <f>'Door Comparison'!H239</f>
        <v>1</v>
      </c>
      <c r="I239" s="234" t="e">
        <f>'Door Comparison'!#REF!</f>
        <v>#REF!</v>
      </c>
      <c r="J239" s="234">
        <f>'Door Comparison'!J239</f>
        <v>1</v>
      </c>
      <c r="K239" s="234">
        <f>'Door Comparison'!K239</f>
        <v>0</v>
      </c>
      <c r="L239" s="234">
        <f>'Door Comparison'!L239</f>
        <v>0</v>
      </c>
      <c r="N239" s="96">
        <v>135</v>
      </c>
      <c r="O239" s="239"/>
      <c r="P239" s="224">
        <f t="shared" si="23"/>
        <v>15.84</v>
      </c>
      <c r="R239" s="240"/>
      <c r="S239" s="241"/>
      <c r="T239" s="240"/>
      <c r="V239" s="242"/>
      <c r="W239" s="224">
        <f t="shared" si="27"/>
        <v>5.31</v>
      </c>
      <c r="X239" s="240">
        <v>0</v>
      </c>
      <c r="Y239" s="243">
        <f t="shared" si="28"/>
        <v>156.15</v>
      </c>
    </row>
    <row r="240" spans="1:25" x14ac:dyDescent="0.25">
      <c r="A240" s="115" t="str">
        <f>'Door Comparison'!A240</f>
        <v>D3.08</v>
      </c>
      <c r="B240" s="234" t="str">
        <f>'Door Comparison'!B240</f>
        <v>D2</v>
      </c>
      <c r="C240" s="234">
        <f>'Door Comparison'!C240</f>
        <v>0</v>
      </c>
      <c r="D240" s="234">
        <f>'Door Comparison'!D240</f>
        <v>1110</v>
      </c>
      <c r="E240" s="234">
        <f>'Door Comparison'!E240</f>
        <v>2000</v>
      </c>
      <c r="F240" s="234"/>
      <c r="G240" s="234">
        <f>'Door Comparison'!G240</f>
        <v>0</v>
      </c>
      <c r="H240" s="234">
        <f>'Door Comparison'!H240</f>
        <v>1</v>
      </c>
      <c r="I240" s="234" t="e">
        <f>'Door Comparison'!#REF!</f>
        <v>#REF!</v>
      </c>
      <c r="J240" s="234">
        <f>'Door Comparison'!J240</f>
        <v>1</v>
      </c>
      <c r="K240" s="234">
        <f>'Door Comparison'!K240</f>
        <v>0</v>
      </c>
      <c r="L240" s="234">
        <f>'Door Comparison'!L240</f>
        <v>0</v>
      </c>
      <c r="N240" s="96">
        <v>135</v>
      </c>
      <c r="O240" s="239"/>
      <c r="P240" s="224">
        <f t="shared" si="23"/>
        <v>15.84</v>
      </c>
      <c r="R240" s="240"/>
      <c r="S240" s="241"/>
      <c r="T240" s="240"/>
      <c r="V240" s="242"/>
      <c r="W240" s="224">
        <f t="shared" si="27"/>
        <v>5.31</v>
      </c>
      <c r="X240" s="240">
        <v>0</v>
      </c>
      <c r="Y240" s="243">
        <f t="shared" si="28"/>
        <v>156.15</v>
      </c>
    </row>
    <row r="241" spans="1:25" x14ac:dyDescent="0.25">
      <c r="A241" s="115" t="str">
        <f>'Door Comparison'!A241</f>
        <v>D3.09</v>
      </c>
      <c r="B241" s="234" t="str">
        <f>'Door Comparison'!B241</f>
        <v>D2</v>
      </c>
      <c r="C241" s="234">
        <f>'Door Comparison'!C241</f>
        <v>0</v>
      </c>
      <c r="D241" s="234">
        <f>'Door Comparison'!D241</f>
        <v>1110</v>
      </c>
      <c r="E241" s="234">
        <f>'Door Comparison'!E241</f>
        <v>2000</v>
      </c>
      <c r="F241" s="234"/>
      <c r="G241" s="234">
        <f>'Door Comparison'!G241</f>
        <v>0</v>
      </c>
      <c r="H241" s="234">
        <f>'Door Comparison'!H241</f>
        <v>1</v>
      </c>
      <c r="I241" s="234" t="e">
        <f>'Door Comparison'!#REF!</f>
        <v>#REF!</v>
      </c>
      <c r="J241" s="234">
        <f>'Door Comparison'!J241</f>
        <v>1</v>
      </c>
      <c r="K241" s="234">
        <f>'Door Comparison'!K241</f>
        <v>0</v>
      </c>
      <c r="L241" s="234">
        <f>'Door Comparison'!L241</f>
        <v>0</v>
      </c>
      <c r="N241" s="96">
        <v>135</v>
      </c>
      <c r="O241" s="239"/>
      <c r="P241" s="224">
        <f t="shared" si="23"/>
        <v>15.84</v>
      </c>
      <c r="R241" s="240"/>
      <c r="S241" s="241"/>
      <c r="T241" s="240"/>
      <c r="V241" s="242"/>
      <c r="W241" s="224">
        <f t="shared" si="27"/>
        <v>5.31</v>
      </c>
      <c r="X241" s="240">
        <v>0</v>
      </c>
      <c r="Y241" s="243">
        <f t="shared" si="28"/>
        <v>156.15</v>
      </c>
    </row>
    <row r="242" spans="1:25" x14ac:dyDescent="0.25">
      <c r="A242" s="115" t="str">
        <f>'Door Comparison'!A242</f>
        <v>D3.10</v>
      </c>
      <c r="B242" s="234" t="str">
        <f>'Door Comparison'!B242</f>
        <v>D2</v>
      </c>
      <c r="C242" s="234">
        <f>'Door Comparison'!C242</f>
        <v>0</v>
      </c>
      <c r="D242" s="234">
        <f>'Door Comparison'!D242</f>
        <v>1110</v>
      </c>
      <c r="E242" s="234">
        <f>'Door Comparison'!E242</f>
        <v>2000</v>
      </c>
      <c r="F242" s="234"/>
      <c r="G242" s="234">
        <f>'Door Comparison'!G242</f>
        <v>0</v>
      </c>
      <c r="H242" s="234">
        <f>'Door Comparison'!H242</f>
        <v>1</v>
      </c>
      <c r="I242" s="234" t="e">
        <f>'Door Comparison'!#REF!</f>
        <v>#REF!</v>
      </c>
      <c r="J242" s="234">
        <f>'Door Comparison'!J242</f>
        <v>1</v>
      </c>
      <c r="K242" s="234">
        <f>'Door Comparison'!K242</f>
        <v>0</v>
      </c>
      <c r="L242" s="234">
        <f>'Door Comparison'!L242</f>
        <v>0</v>
      </c>
      <c r="N242" s="96">
        <v>135</v>
      </c>
      <c r="O242" s="239"/>
      <c r="P242" s="224">
        <f t="shared" si="23"/>
        <v>15.84</v>
      </c>
      <c r="R242" s="240"/>
      <c r="S242" s="241"/>
      <c r="T242" s="240"/>
      <c r="V242" s="242"/>
      <c r="W242" s="224">
        <f t="shared" si="27"/>
        <v>5.31</v>
      </c>
      <c r="X242" s="240">
        <v>0</v>
      </c>
      <c r="Y242" s="243">
        <f t="shared" si="28"/>
        <v>156.15</v>
      </c>
    </row>
    <row r="243" spans="1:25" x14ac:dyDescent="0.25">
      <c r="A243" s="115" t="str">
        <f>'Door Comparison'!A243</f>
        <v>D3.11</v>
      </c>
      <c r="B243" s="234" t="str">
        <f>'Door Comparison'!B243</f>
        <v>D2</v>
      </c>
      <c r="C243" s="234">
        <f>'Door Comparison'!C243</f>
        <v>0</v>
      </c>
      <c r="D243" s="234">
        <f>'Door Comparison'!D243</f>
        <v>1110</v>
      </c>
      <c r="E243" s="234">
        <f>'Door Comparison'!E243</f>
        <v>2000</v>
      </c>
      <c r="F243" s="234"/>
      <c r="G243" s="234">
        <f>'Door Comparison'!G243</f>
        <v>0</v>
      </c>
      <c r="H243" s="234">
        <f>'Door Comparison'!H243</f>
        <v>1</v>
      </c>
      <c r="I243" s="234" t="e">
        <f>'Door Comparison'!#REF!</f>
        <v>#REF!</v>
      </c>
      <c r="J243" s="234">
        <f>'Door Comparison'!J243</f>
        <v>1</v>
      </c>
      <c r="K243" s="234">
        <f>'Door Comparison'!K243</f>
        <v>0</v>
      </c>
      <c r="L243" s="234">
        <f>'Door Comparison'!L243</f>
        <v>0</v>
      </c>
      <c r="N243" s="96">
        <v>135</v>
      </c>
      <c r="O243" s="239"/>
      <c r="P243" s="224">
        <f t="shared" si="23"/>
        <v>15.84</v>
      </c>
      <c r="R243" s="240"/>
      <c r="S243" s="241"/>
      <c r="T243" s="240"/>
      <c r="V243" s="242"/>
      <c r="W243" s="224">
        <f t="shared" si="27"/>
        <v>5.31</v>
      </c>
      <c r="X243" s="240">
        <v>0</v>
      </c>
      <c r="Y243" s="243">
        <f t="shared" si="28"/>
        <v>156.15</v>
      </c>
    </row>
    <row r="244" spans="1:25" x14ac:dyDescent="0.25">
      <c r="A244" s="115" t="str">
        <f>'Door Comparison'!A244</f>
        <v>D3.12</v>
      </c>
      <c r="B244" s="234" t="str">
        <f>'Door Comparison'!B244</f>
        <v>D2</v>
      </c>
      <c r="C244" s="234">
        <f>'Door Comparison'!C244</f>
        <v>0</v>
      </c>
      <c r="D244" s="234">
        <f>'Door Comparison'!D244</f>
        <v>1110</v>
      </c>
      <c r="E244" s="234">
        <f>'Door Comparison'!E244</f>
        <v>2000</v>
      </c>
      <c r="F244" s="234"/>
      <c r="G244" s="234">
        <f>'Door Comparison'!G244</f>
        <v>0</v>
      </c>
      <c r="H244" s="234">
        <f>'Door Comparison'!H244</f>
        <v>1</v>
      </c>
      <c r="I244" s="234" t="e">
        <f>'Door Comparison'!#REF!</f>
        <v>#REF!</v>
      </c>
      <c r="J244" s="234">
        <f>'Door Comparison'!J244</f>
        <v>1</v>
      </c>
      <c r="K244" s="234">
        <f>'Door Comparison'!K244</f>
        <v>0</v>
      </c>
      <c r="L244" s="234">
        <f>'Door Comparison'!L244</f>
        <v>0</v>
      </c>
      <c r="N244" s="96">
        <v>135</v>
      </c>
      <c r="O244" s="239"/>
      <c r="P244" s="224">
        <f t="shared" si="23"/>
        <v>15.84</v>
      </c>
      <c r="R244" s="240"/>
      <c r="S244" s="241"/>
      <c r="T244" s="240"/>
      <c r="V244" s="242"/>
      <c r="W244" s="224">
        <f t="shared" si="27"/>
        <v>5.31</v>
      </c>
      <c r="X244" s="240">
        <v>0</v>
      </c>
      <c r="Y244" s="243">
        <f t="shared" si="28"/>
        <v>156.15</v>
      </c>
    </row>
    <row r="245" spans="1:25" x14ac:dyDescent="0.25">
      <c r="A245" s="115" t="str">
        <f>'Door Comparison'!A245</f>
        <v>D3.13</v>
      </c>
      <c r="B245" s="234" t="str">
        <f>'Door Comparison'!B245</f>
        <v>A7</v>
      </c>
      <c r="C245" s="234">
        <f>'Door Comparison'!C245</f>
        <v>0</v>
      </c>
      <c r="D245" s="234">
        <f>'Door Comparison'!D245</f>
        <v>1233</v>
      </c>
      <c r="E245" s="234">
        <f>'Door Comparison'!E245</f>
        <v>2700</v>
      </c>
      <c r="F245" s="234"/>
      <c r="G245" s="234">
        <f>'Door Comparison'!G245</f>
        <v>0</v>
      </c>
      <c r="H245" s="234">
        <f>'Door Comparison'!H245</f>
        <v>1</v>
      </c>
      <c r="I245" s="234" t="e">
        <f>'Door Comparison'!#REF!</f>
        <v>#REF!</v>
      </c>
      <c r="J245" s="234">
        <f>'Door Comparison'!J245</f>
        <v>0</v>
      </c>
      <c r="K245" s="234">
        <f>'Door Comparison'!K245</f>
        <v>1</v>
      </c>
      <c r="L245" s="234">
        <f>'Door Comparison'!L245</f>
        <v>0</v>
      </c>
      <c r="N245" s="96">
        <v>59</v>
      </c>
      <c r="O245" s="239"/>
      <c r="P245" s="224">
        <f t="shared" si="23"/>
        <v>20.56</v>
      </c>
      <c r="Q245" s="221">
        <f t="shared" si="24"/>
        <v>50.01</v>
      </c>
      <c r="R245" s="240"/>
      <c r="S245" s="241"/>
      <c r="T245" s="240">
        <f t="shared" si="25"/>
        <v>27.86</v>
      </c>
      <c r="V245" s="242">
        <f t="shared" si="26"/>
        <v>14.73</v>
      </c>
      <c r="W245" s="224">
        <f t="shared" si="27"/>
        <v>6.9</v>
      </c>
      <c r="X245" s="240">
        <v>0</v>
      </c>
      <c r="Y245" s="243">
        <f t="shared" si="28"/>
        <v>179.06</v>
      </c>
    </row>
    <row r="246" spans="1:25" x14ac:dyDescent="0.25">
      <c r="A246" s="115" t="str">
        <f>'Door Comparison'!A246</f>
        <v>D3.14</v>
      </c>
      <c r="B246" s="234" t="str">
        <f>'Door Comparison'!B246</f>
        <v>H</v>
      </c>
      <c r="C246" s="234">
        <f>'Door Comparison'!C246</f>
        <v>0</v>
      </c>
      <c r="D246" s="234">
        <f>'Door Comparison'!D246</f>
        <v>628</v>
      </c>
      <c r="E246" s="234">
        <f>'Door Comparison'!E246</f>
        <v>1308</v>
      </c>
      <c r="F246" s="234"/>
      <c r="G246" s="234">
        <f>'Door Comparison'!G246</f>
        <v>0</v>
      </c>
      <c r="H246" s="234">
        <f>'Door Comparison'!H246</f>
        <v>1</v>
      </c>
      <c r="I246" s="234" t="e">
        <f>'Door Comparison'!#REF!</f>
        <v>#REF!</v>
      </c>
      <c r="J246" s="234">
        <f>'Door Comparison'!J246</f>
        <v>1</v>
      </c>
      <c r="K246" s="234">
        <f>'Door Comparison'!K246</f>
        <v>0</v>
      </c>
      <c r="L246" s="234">
        <f>'Door Comparison'!L246</f>
        <v>0</v>
      </c>
      <c r="N246" s="96">
        <v>22</v>
      </c>
      <c r="O246" s="239"/>
      <c r="P246" s="224">
        <f t="shared" si="23"/>
        <v>10.06</v>
      </c>
      <c r="Q246" s="221">
        <f t="shared" si="24"/>
        <v>24.46</v>
      </c>
      <c r="R246" s="240"/>
      <c r="S246" s="241"/>
      <c r="T246" s="240">
        <f t="shared" si="25"/>
        <v>13.62</v>
      </c>
      <c r="V246" s="242">
        <f t="shared" si="26"/>
        <v>3.6</v>
      </c>
      <c r="W246" s="224">
        <f t="shared" si="27"/>
        <v>3.37</v>
      </c>
      <c r="X246" s="240">
        <v>0</v>
      </c>
      <c r="Y246" s="243">
        <f t="shared" si="28"/>
        <v>77.11</v>
      </c>
    </row>
    <row r="247" spans="1:25" x14ac:dyDescent="0.25">
      <c r="A247" s="115" t="str">
        <f>'Door Comparison'!A247</f>
        <v>D3.15</v>
      </c>
      <c r="B247" s="234" t="str">
        <f>'Door Comparison'!B247</f>
        <v>A8</v>
      </c>
      <c r="C247" s="234">
        <f>'Door Comparison'!C247</f>
        <v>0</v>
      </c>
      <c r="D247" s="234">
        <f>'Door Comparison'!D247</f>
        <v>1110</v>
      </c>
      <c r="E247" s="234">
        <f>'Door Comparison'!E247</f>
        <v>2700</v>
      </c>
      <c r="F247" s="234"/>
      <c r="G247" s="234">
        <f>'Door Comparison'!G247</f>
        <v>0</v>
      </c>
      <c r="H247" s="234">
        <f>'Door Comparison'!H247</f>
        <v>1</v>
      </c>
      <c r="I247" s="234" t="e">
        <f>'Door Comparison'!#REF!</f>
        <v>#REF!</v>
      </c>
      <c r="J247" s="234">
        <f>'Door Comparison'!J247</f>
        <v>0</v>
      </c>
      <c r="K247" s="234">
        <f>'Door Comparison'!K247</f>
        <v>0</v>
      </c>
      <c r="L247" s="234">
        <f>'Door Comparison'!L247</f>
        <v>0</v>
      </c>
      <c r="N247" s="96">
        <v>59</v>
      </c>
      <c r="O247" s="239"/>
      <c r="P247" s="224">
        <f t="shared" si="23"/>
        <v>20.18</v>
      </c>
      <c r="Q247" s="221">
        <f t="shared" si="24"/>
        <v>49.09</v>
      </c>
      <c r="R247" s="240"/>
      <c r="S247" s="241"/>
      <c r="T247" s="240">
        <f t="shared" si="25"/>
        <v>27.34</v>
      </c>
      <c r="V247" s="242">
        <f t="shared" si="26"/>
        <v>0</v>
      </c>
      <c r="W247" s="224">
        <f t="shared" si="27"/>
        <v>0</v>
      </c>
      <c r="X247" s="240">
        <v>0</v>
      </c>
      <c r="Y247" s="243">
        <f t="shared" si="28"/>
        <v>155.61000000000001</v>
      </c>
    </row>
    <row r="248" spans="1:25" x14ac:dyDescent="0.25">
      <c r="A248" s="115" t="str">
        <f>'Door Comparison'!A248</f>
        <v>D3.16</v>
      </c>
      <c r="B248" s="234" t="str">
        <f>'Door Comparison'!B248</f>
        <v>A7</v>
      </c>
      <c r="C248" s="234">
        <f>'Door Comparison'!C248</f>
        <v>0</v>
      </c>
      <c r="D248" s="234">
        <f>'Door Comparison'!D248</f>
        <v>1233</v>
      </c>
      <c r="E248" s="234">
        <f>'Door Comparison'!E248</f>
        <v>2700</v>
      </c>
      <c r="F248" s="234"/>
      <c r="G248" s="234">
        <f>'Door Comparison'!G248</f>
        <v>0</v>
      </c>
      <c r="H248" s="234">
        <f>'Door Comparison'!H248</f>
        <v>1</v>
      </c>
      <c r="I248" s="234" t="e">
        <f>'Door Comparison'!#REF!</f>
        <v>#REF!</v>
      </c>
      <c r="J248" s="234">
        <f>'Door Comparison'!J248</f>
        <v>1</v>
      </c>
      <c r="K248" s="234">
        <f>'Door Comparison'!K248</f>
        <v>0</v>
      </c>
      <c r="L248" s="234">
        <f>'Door Comparison'!L248</f>
        <v>0</v>
      </c>
      <c r="N248" s="96">
        <v>59</v>
      </c>
      <c r="O248" s="239"/>
      <c r="P248" s="224">
        <f t="shared" si="23"/>
        <v>20.56</v>
      </c>
      <c r="Q248" s="221">
        <f t="shared" si="24"/>
        <v>50.01</v>
      </c>
      <c r="R248" s="240"/>
      <c r="S248" s="241"/>
      <c r="T248" s="240">
        <f t="shared" si="25"/>
        <v>27.86</v>
      </c>
      <c r="V248" s="242">
        <f t="shared" si="26"/>
        <v>7.36</v>
      </c>
      <c r="W248" s="224">
        <f t="shared" si="27"/>
        <v>6.9</v>
      </c>
      <c r="X248" s="240">
        <v>0</v>
      </c>
      <c r="Y248" s="243">
        <f t="shared" si="28"/>
        <v>171.69</v>
      </c>
    </row>
    <row r="249" spans="1:25" x14ac:dyDescent="0.25">
      <c r="A249" s="115" t="str">
        <f>'Door Comparison'!A249</f>
        <v>D3.17</v>
      </c>
      <c r="B249" s="234" t="str">
        <f>'Door Comparison'!B249</f>
        <v>A7</v>
      </c>
      <c r="C249" s="234">
        <f>'Door Comparison'!C249</f>
        <v>0</v>
      </c>
      <c r="D249" s="234">
        <f>'Door Comparison'!D249</f>
        <v>1110</v>
      </c>
      <c r="E249" s="234">
        <f>'Door Comparison'!E249</f>
        <v>2700</v>
      </c>
      <c r="F249" s="234"/>
      <c r="G249" s="234">
        <f>'Door Comparison'!G249</f>
        <v>0</v>
      </c>
      <c r="H249" s="234">
        <f>'Door Comparison'!H249</f>
        <v>1</v>
      </c>
      <c r="I249" s="234" t="e">
        <f>'Door Comparison'!#REF!</f>
        <v>#REF!</v>
      </c>
      <c r="J249" s="234">
        <f>'Door Comparison'!J249</f>
        <v>0</v>
      </c>
      <c r="K249" s="234">
        <f>'Door Comparison'!K249</f>
        <v>1</v>
      </c>
      <c r="L249" s="234">
        <f>'Door Comparison'!L249</f>
        <v>0</v>
      </c>
      <c r="N249" s="96">
        <v>59</v>
      </c>
      <c r="O249" s="239"/>
      <c r="P249" s="224">
        <f t="shared" si="23"/>
        <v>20.18</v>
      </c>
      <c r="Q249" s="221">
        <f t="shared" si="24"/>
        <v>49.09</v>
      </c>
      <c r="R249" s="240"/>
      <c r="S249" s="241"/>
      <c r="T249" s="240">
        <f t="shared" si="25"/>
        <v>27.34</v>
      </c>
      <c r="V249" s="242">
        <f t="shared" si="26"/>
        <v>14.45</v>
      </c>
      <c r="W249" s="224">
        <f t="shared" si="27"/>
        <v>6.77</v>
      </c>
      <c r="X249" s="240">
        <v>0</v>
      </c>
      <c r="Y249" s="243">
        <f t="shared" si="28"/>
        <v>176.83</v>
      </c>
    </row>
    <row r="250" spans="1:25" x14ac:dyDescent="0.25">
      <c r="A250" s="115" t="str">
        <f>'Door Comparison'!A250</f>
        <v>D3.18</v>
      </c>
      <c r="B250" s="234" t="str">
        <f>'Door Comparison'!B250</f>
        <v>G</v>
      </c>
      <c r="C250" s="234">
        <f>'Door Comparison'!C250</f>
        <v>0</v>
      </c>
      <c r="D250" s="234">
        <f>'Door Comparison'!D250</f>
        <v>628</v>
      </c>
      <c r="E250" s="234">
        <f>'Door Comparison'!E250</f>
        <v>1123</v>
      </c>
      <c r="F250" s="234"/>
      <c r="G250" s="234">
        <f>'Door Comparison'!G250</f>
        <v>0</v>
      </c>
      <c r="H250" s="234">
        <f>'Door Comparison'!H250</f>
        <v>1</v>
      </c>
      <c r="I250" s="234" t="e">
        <f>'Door Comparison'!#REF!</f>
        <v>#REF!</v>
      </c>
      <c r="J250" s="234">
        <f>'Door Comparison'!J250</f>
        <v>0</v>
      </c>
      <c r="K250" s="234">
        <f>'Door Comparison'!K250</f>
        <v>0</v>
      </c>
      <c r="L250" s="234">
        <f>'Door Comparison'!L250</f>
        <v>0</v>
      </c>
      <c r="N250" s="96">
        <v>22</v>
      </c>
      <c r="O250" s="239"/>
      <c r="P250" s="224">
        <f t="shared" si="23"/>
        <v>8.91</v>
      </c>
      <c r="Q250" s="221">
        <f t="shared" si="24"/>
        <v>21.67</v>
      </c>
      <c r="R250" s="240"/>
      <c r="S250" s="241"/>
      <c r="T250" s="240">
        <f t="shared" si="25"/>
        <v>12.07</v>
      </c>
      <c r="V250" s="242">
        <f t="shared" si="26"/>
        <v>0</v>
      </c>
      <c r="W250" s="224">
        <f t="shared" si="27"/>
        <v>0</v>
      </c>
      <c r="X250" s="240">
        <v>0</v>
      </c>
      <c r="Y250" s="243">
        <f t="shared" si="28"/>
        <v>64.650000000000006</v>
      </c>
    </row>
    <row r="251" spans="1:25" x14ac:dyDescent="0.25">
      <c r="A251" s="115" t="str">
        <f>'Door Comparison'!A251</f>
        <v>D3.19</v>
      </c>
      <c r="B251" s="234" t="str">
        <f>'Door Comparison'!B251</f>
        <v>D2</v>
      </c>
      <c r="C251" s="234">
        <f>'Door Comparison'!C251</f>
        <v>0</v>
      </c>
      <c r="D251" s="234">
        <f>'Door Comparison'!D251</f>
        <v>1110</v>
      </c>
      <c r="E251" s="234">
        <f>'Door Comparison'!E251</f>
        <v>2000</v>
      </c>
      <c r="F251" s="234"/>
      <c r="G251" s="234">
        <f>'Door Comparison'!G251</f>
        <v>0</v>
      </c>
      <c r="H251" s="234">
        <f>'Door Comparison'!H251</f>
        <v>1</v>
      </c>
      <c r="I251" s="234" t="e">
        <f>'Door Comparison'!#REF!</f>
        <v>#REF!</v>
      </c>
      <c r="J251" s="234">
        <f>'Door Comparison'!J251</f>
        <v>1</v>
      </c>
      <c r="K251" s="234">
        <f>'Door Comparison'!K251</f>
        <v>0</v>
      </c>
      <c r="L251" s="234">
        <f>'Door Comparison'!L251</f>
        <v>0</v>
      </c>
      <c r="N251" s="96">
        <v>135</v>
      </c>
      <c r="O251" s="239"/>
      <c r="P251" s="224">
        <f t="shared" si="23"/>
        <v>15.84</v>
      </c>
      <c r="R251" s="240"/>
      <c r="S251" s="241"/>
      <c r="T251" s="240"/>
      <c r="V251" s="242"/>
      <c r="W251" s="224">
        <f t="shared" si="27"/>
        <v>5.31</v>
      </c>
      <c r="X251" s="240">
        <v>0</v>
      </c>
      <c r="Y251" s="243">
        <f t="shared" si="28"/>
        <v>156.15</v>
      </c>
    </row>
    <row r="252" spans="1:25" x14ac:dyDescent="0.25">
      <c r="A252" s="115" t="str">
        <f>'Door Comparison'!A252</f>
        <v>D3.20</v>
      </c>
      <c r="B252" s="234" t="str">
        <f>'Door Comparison'!B252</f>
        <v>A7</v>
      </c>
      <c r="C252" s="234">
        <f>'Door Comparison'!C252</f>
        <v>0</v>
      </c>
      <c r="D252" s="234">
        <f>'Door Comparison'!D252</f>
        <v>1010</v>
      </c>
      <c r="E252" s="234">
        <f>'Door Comparison'!E252</f>
        <v>2700</v>
      </c>
      <c r="F252" s="234"/>
      <c r="G252" s="234">
        <f>'Door Comparison'!G252</f>
        <v>0</v>
      </c>
      <c r="H252" s="234">
        <f>'Door Comparison'!H252</f>
        <v>1</v>
      </c>
      <c r="I252" s="234" t="e">
        <f>'Door Comparison'!#REF!</f>
        <v>#REF!</v>
      </c>
      <c r="J252" s="234">
        <f>'Door Comparison'!J252</f>
        <v>0</v>
      </c>
      <c r="K252" s="234">
        <f>'Door Comparison'!K252</f>
        <v>0</v>
      </c>
      <c r="L252" s="234">
        <f>'Door Comparison'!L252</f>
        <v>0</v>
      </c>
      <c r="N252" s="96">
        <v>59</v>
      </c>
      <c r="O252" s="239"/>
      <c r="P252" s="224">
        <f t="shared" si="23"/>
        <v>19.87</v>
      </c>
      <c r="Q252" s="221">
        <f t="shared" si="24"/>
        <v>48.33</v>
      </c>
      <c r="R252" s="240"/>
      <c r="S252" s="241"/>
      <c r="T252" s="240">
        <f t="shared" si="25"/>
        <v>26.92</v>
      </c>
      <c r="V252" s="242">
        <f t="shared" si="26"/>
        <v>0</v>
      </c>
      <c r="W252" s="224">
        <f t="shared" si="27"/>
        <v>0</v>
      </c>
      <c r="X252" s="240">
        <v>0</v>
      </c>
      <c r="Y252" s="243">
        <f t="shared" si="28"/>
        <v>154.12</v>
      </c>
    </row>
    <row r="253" spans="1:25" x14ac:dyDescent="0.25">
      <c r="A253" s="115" t="str">
        <f>'Door Comparison'!A253</f>
        <v>D3.21</v>
      </c>
      <c r="B253" s="234" t="str">
        <f>'Door Comparison'!B253</f>
        <v>A4</v>
      </c>
      <c r="C253" s="234">
        <f>'Door Comparison'!C253</f>
        <v>0</v>
      </c>
      <c r="D253" s="234">
        <f>'Door Comparison'!D253</f>
        <v>1100</v>
      </c>
      <c r="E253" s="234">
        <f>'Door Comparison'!E253</f>
        <v>2300</v>
      </c>
      <c r="F253" s="234"/>
      <c r="G253" s="234">
        <f>'Door Comparison'!G253</f>
        <v>0</v>
      </c>
      <c r="H253" s="234">
        <f>'Door Comparison'!H253</f>
        <v>1</v>
      </c>
      <c r="I253" s="234" t="e">
        <f>'Door Comparison'!#REF!</f>
        <v>#REF!</v>
      </c>
      <c r="J253" s="234">
        <f>'Door Comparison'!J253</f>
        <v>1</v>
      </c>
      <c r="K253" s="234">
        <f>'Door Comparison'!K253</f>
        <v>0</v>
      </c>
      <c r="L253" s="234">
        <f>'Door Comparison'!L253</f>
        <v>0</v>
      </c>
      <c r="N253" s="96">
        <v>88</v>
      </c>
      <c r="O253" s="239"/>
      <c r="P253" s="224">
        <f t="shared" si="23"/>
        <v>17.670000000000002</v>
      </c>
      <c r="Q253" s="221">
        <f t="shared" si="24"/>
        <v>42.98</v>
      </c>
      <c r="R253" s="240"/>
      <c r="S253" s="241"/>
      <c r="T253" s="240">
        <f t="shared" si="25"/>
        <v>23.94</v>
      </c>
      <c r="V253" s="242">
        <f t="shared" si="26"/>
        <v>6.33</v>
      </c>
      <c r="W253" s="224">
        <f t="shared" si="27"/>
        <v>5.93</v>
      </c>
      <c r="X253" s="240">
        <v>0</v>
      </c>
      <c r="Y253" s="243">
        <f t="shared" si="28"/>
        <v>184.85</v>
      </c>
    </row>
    <row r="254" spans="1:25" x14ac:dyDescent="0.25">
      <c r="A254" s="115" t="str">
        <f>'Door Comparison'!A254</f>
        <v>D3.22</v>
      </c>
      <c r="B254" s="234" t="str">
        <f>'Door Comparison'!B254</f>
        <v>A4</v>
      </c>
      <c r="C254" s="234">
        <f>'Door Comparison'!C254</f>
        <v>0</v>
      </c>
      <c r="D254" s="234">
        <f>'Door Comparison'!D254</f>
        <v>1100</v>
      </c>
      <c r="E254" s="234">
        <f>'Door Comparison'!E254</f>
        <v>2300</v>
      </c>
      <c r="F254" s="234"/>
      <c r="G254" s="234">
        <f>'Door Comparison'!G254</f>
        <v>0</v>
      </c>
      <c r="H254" s="234">
        <f>'Door Comparison'!H254</f>
        <v>1</v>
      </c>
      <c r="I254" s="234" t="e">
        <f>'Door Comparison'!#REF!</f>
        <v>#REF!</v>
      </c>
      <c r="J254" s="234">
        <f>'Door Comparison'!J254</f>
        <v>1</v>
      </c>
      <c r="K254" s="234">
        <f>'Door Comparison'!K254</f>
        <v>0</v>
      </c>
      <c r="L254" s="234">
        <f>'Door Comparison'!L254</f>
        <v>0</v>
      </c>
      <c r="N254" s="96">
        <v>88</v>
      </c>
      <c r="O254" s="239"/>
      <c r="P254" s="224">
        <f t="shared" si="23"/>
        <v>17.670000000000002</v>
      </c>
      <c r="Q254" s="221">
        <f t="shared" si="24"/>
        <v>42.98</v>
      </c>
      <c r="R254" s="240"/>
      <c r="S254" s="241"/>
      <c r="T254" s="240">
        <f t="shared" si="25"/>
        <v>23.94</v>
      </c>
      <c r="V254" s="242">
        <f t="shared" si="26"/>
        <v>6.33</v>
      </c>
      <c r="W254" s="224">
        <f t="shared" si="27"/>
        <v>5.93</v>
      </c>
      <c r="X254" s="240">
        <v>0</v>
      </c>
      <c r="Y254" s="243">
        <f t="shared" si="28"/>
        <v>184.85</v>
      </c>
    </row>
    <row r="255" spans="1:25" x14ac:dyDescent="0.25">
      <c r="A255" s="115" t="str">
        <f>'Door Comparison'!A255</f>
        <v>D3.23</v>
      </c>
      <c r="B255" s="234" t="str">
        <f>'Door Comparison'!B255</f>
        <v>A7</v>
      </c>
      <c r="C255" s="234">
        <f>'Door Comparison'!C255</f>
        <v>0</v>
      </c>
      <c r="D255" s="234">
        <f>'Door Comparison'!D255</f>
        <v>1010</v>
      </c>
      <c r="E255" s="234">
        <f>'Door Comparison'!E255</f>
        <v>2700</v>
      </c>
      <c r="F255" s="234"/>
      <c r="G255" s="234">
        <f>'Door Comparison'!G255</f>
        <v>0</v>
      </c>
      <c r="H255" s="234">
        <f>'Door Comparison'!H255</f>
        <v>1</v>
      </c>
      <c r="I255" s="234" t="e">
        <f>'Door Comparison'!#REF!</f>
        <v>#REF!</v>
      </c>
      <c r="J255" s="234">
        <f>'Door Comparison'!J255</f>
        <v>0</v>
      </c>
      <c r="K255" s="234">
        <f>'Door Comparison'!K255</f>
        <v>0</v>
      </c>
      <c r="L255" s="234">
        <f>'Door Comparison'!L255</f>
        <v>0</v>
      </c>
      <c r="N255" s="96">
        <v>59</v>
      </c>
      <c r="O255" s="239"/>
      <c r="P255" s="224">
        <f t="shared" si="23"/>
        <v>19.87</v>
      </c>
      <c r="Q255" s="221">
        <f t="shared" si="24"/>
        <v>48.33</v>
      </c>
      <c r="R255" s="240"/>
      <c r="S255" s="241"/>
      <c r="T255" s="240">
        <f t="shared" si="25"/>
        <v>26.92</v>
      </c>
      <c r="V255" s="242">
        <f t="shared" si="26"/>
        <v>0</v>
      </c>
      <c r="W255" s="224">
        <f t="shared" si="27"/>
        <v>0</v>
      </c>
      <c r="X255" s="240">
        <v>0</v>
      </c>
      <c r="Y255" s="243">
        <f t="shared" si="28"/>
        <v>154.12</v>
      </c>
    </row>
    <row r="256" spans="1:25" x14ac:dyDescent="0.25">
      <c r="A256" s="115" t="str">
        <f>'Door Comparison'!A256</f>
        <v>D3.24</v>
      </c>
      <c r="B256" s="234" t="str">
        <f>'Door Comparison'!B256</f>
        <v>D2</v>
      </c>
      <c r="C256" s="234">
        <f>'Door Comparison'!C256</f>
        <v>0</v>
      </c>
      <c r="D256" s="234">
        <f>'Door Comparison'!D256</f>
        <v>1110</v>
      </c>
      <c r="E256" s="234">
        <f>'Door Comparison'!E256</f>
        <v>2000</v>
      </c>
      <c r="F256" s="234"/>
      <c r="G256" s="234">
        <f>'Door Comparison'!G256</f>
        <v>0</v>
      </c>
      <c r="H256" s="234">
        <f>'Door Comparison'!H256</f>
        <v>1</v>
      </c>
      <c r="I256" s="234" t="e">
        <f>'Door Comparison'!#REF!</f>
        <v>#REF!</v>
      </c>
      <c r="J256" s="234">
        <f>'Door Comparison'!J256</f>
        <v>1</v>
      </c>
      <c r="K256" s="234">
        <f>'Door Comparison'!K256</f>
        <v>0</v>
      </c>
      <c r="L256" s="234">
        <f>'Door Comparison'!L256</f>
        <v>0</v>
      </c>
      <c r="N256" s="96">
        <v>135</v>
      </c>
      <c r="O256" s="239"/>
      <c r="P256" s="224">
        <f t="shared" si="23"/>
        <v>15.84</v>
      </c>
      <c r="R256" s="240"/>
      <c r="S256" s="241"/>
      <c r="T256" s="240"/>
      <c r="V256" s="242"/>
      <c r="W256" s="224">
        <f t="shared" si="27"/>
        <v>5.31</v>
      </c>
      <c r="X256" s="240">
        <v>0</v>
      </c>
      <c r="Y256" s="243">
        <f t="shared" si="28"/>
        <v>156.15</v>
      </c>
    </row>
    <row r="257" spans="1:25" x14ac:dyDescent="0.25">
      <c r="A257" s="115" t="str">
        <f>'Door Comparison'!A257</f>
        <v>D3.25</v>
      </c>
      <c r="B257" s="234" t="str">
        <f>'Door Comparison'!B257</f>
        <v>D2</v>
      </c>
      <c r="C257" s="234">
        <f>'Door Comparison'!C257</f>
        <v>0</v>
      </c>
      <c r="D257" s="234">
        <f>'Door Comparison'!D257</f>
        <v>1000</v>
      </c>
      <c r="E257" s="234">
        <f>'Door Comparison'!E257</f>
        <v>2000</v>
      </c>
      <c r="F257" s="234"/>
      <c r="G257" s="234">
        <f>'Door Comparison'!G257</f>
        <v>0</v>
      </c>
      <c r="H257" s="234">
        <f>'Door Comparison'!H257</f>
        <v>1</v>
      </c>
      <c r="I257" s="234" t="e">
        <f>'Door Comparison'!#REF!</f>
        <v>#REF!</v>
      </c>
      <c r="J257" s="234">
        <f>'Door Comparison'!J257</f>
        <v>0</v>
      </c>
      <c r="K257" s="234">
        <f>'Door Comparison'!K257</f>
        <v>0</v>
      </c>
      <c r="L257" s="234">
        <f>'Door Comparison'!L257</f>
        <v>0</v>
      </c>
      <c r="N257" s="96">
        <v>135</v>
      </c>
      <c r="O257" s="239"/>
      <c r="P257" s="224">
        <f t="shared" si="23"/>
        <v>15.5</v>
      </c>
      <c r="R257" s="240"/>
      <c r="S257" s="241"/>
      <c r="T257" s="240"/>
      <c r="V257" s="242"/>
      <c r="W257" s="224">
        <f t="shared" si="27"/>
        <v>0</v>
      </c>
      <c r="X257" s="240">
        <v>0</v>
      </c>
      <c r="Y257" s="243">
        <f t="shared" si="28"/>
        <v>150.5</v>
      </c>
    </row>
    <row r="258" spans="1:25" x14ac:dyDescent="0.25">
      <c r="A258" s="115" t="str">
        <f>'Door Comparison'!A258</f>
        <v>D3.26</v>
      </c>
      <c r="B258" s="234" t="str">
        <f>'Door Comparison'!B258</f>
        <v>A7</v>
      </c>
      <c r="C258" s="234">
        <f>'Door Comparison'!C258</f>
        <v>0</v>
      </c>
      <c r="D258" s="234">
        <f>'Door Comparison'!D258</f>
        <v>1233</v>
      </c>
      <c r="E258" s="234">
        <f>'Door Comparison'!E258</f>
        <v>2700</v>
      </c>
      <c r="F258" s="234"/>
      <c r="G258" s="234">
        <f>'Door Comparison'!G258</f>
        <v>0</v>
      </c>
      <c r="H258" s="234">
        <f>'Door Comparison'!H258</f>
        <v>1</v>
      </c>
      <c r="I258" s="234" t="e">
        <f>'Door Comparison'!#REF!</f>
        <v>#REF!</v>
      </c>
      <c r="J258" s="234">
        <f>'Door Comparison'!J258</f>
        <v>1</v>
      </c>
      <c r="K258" s="234">
        <f>'Door Comparison'!K258</f>
        <v>0</v>
      </c>
      <c r="L258" s="234">
        <f>'Door Comparison'!L258</f>
        <v>0</v>
      </c>
      <c r="N258" s="96">
        <v>59</v>
      </c>
      <c r="O258" s="239"/>
      <c r="P258" s="224">
        <f t="shared" si="23"/>
        <v>20.56</v>
      </c>
      <c r="Q258" s="221">
        <f t="shared" si="24"/>
        <v>50.01</v>
      </c>
      <c r="R258" s="240"/>
      <c r="S258" s="241"/>
      <c r="T258" s="240">
        <f t="shared" si="25"/>
        <v>27.86</v>
      </c>
      <c r="V258" s="242">
        <f t="shared" si="26"/>
        <v>7.36</v>
      </c>
      <c r="W258" s="224">
        <f t="shared" si="27"/>
        <v>6.9</v>
      </c>
      <c r="X258" s="240">
        <v>0</v>
      </c>
      <c r="Y258" s="243">
        <f t="shared" si="28"/>
        <v>171.69</v>
      </c>
    </row>
    <row r="259" spans="1:25" x14ac:dyDescent="0.25">
      <c r="A259" s="115" t="str">
        <f>'Door Comparison'!A259</f>
        <v>D3.27</v>
      </c>
      <c r="B259" s="234" t="str">
        <f>'Door Comparison'!B259</f>
        <v>G</v>
      </c>
      <c r="C259" s="234">
        <f>'Door Comparison'!C259</f>
        <v>0</v>
      </c>
      <c r="D259" s="234">
        <f>'Door Comparison'!D259</f>
        <v>628</v>
      </c>
      <c r="E259" s="234">
        <f>'Door Comparison'!E259</f>
        <v>1123</v>
      </c>
      <c r="F259" s="234"/>
      <c r="G259" s="234">
        <f>'Door Comparison'!G259</f>
        <v>0</v>
      </c>
      <c r="H259" s="234">
        <f>'Door Comparison'!H259</f>
        <v>1</v>
      </c>
      <c r="I259" s="234" t="e">
        <f>'Door Comparison'!#REF!</f>
        <v>#REF!</v>
      </c>
      <c r="J259" s="234">
        <f>'Door Comparison'!J259</f>
        <v>0</v>
      </c>
      <c r="K259" s="234">
        <f>'Door Comparison'!K259</f>
        <v>0</v>
      </c>
      <c r="L259" s="234">
        <f>'Door Comparison'!L259</f>
        <v>0</v>
      </c>
      <c r="N259" s="96">
        <v>22</v>
      </c>
      <c r="O259" s="239"/>
      <c r="P259" s="224">
        <f t="shared" si="23"/>
        <v>8.91</v>
      </c>
      <c r="Q259" s="221">
        <f t="shared" si="24"/>
        <v>21.67</v>
      </c>
      <c r="R259" s="240"/>
      <c r="S259" s="241"/>
      <c r="T259" s="240">
        <f t="shared" si="25"/>
        <v>12.07</v>
      </c>
      <c r="V259" s="242">
        <f t="shared" si="26"/>
        <v>0</v>
      </c>
      <c r="W259" s="224">
        <f t="shared" si="27"/>
        <v>0</v>
      </c>
      <c r="X259" s="240">
        <v>0</v>
      </c>
      <c r="Y259" s="243">
        <f t="shared" si="28"/>
        <v>64.650000000000006</v>
      </c>
    </row>
    <row r="260" spans="1:25" x14ac:dyDescent="0.25">
      <c r="A260" s="115" t="str">
        <f>'Door Comparison'!A260</f>
        <v>D3.28</v>
      </c>
      <c r="B260" s="234" t="str">
        <f>'Door Comparison'!B260</f>
        <v>H</v>
      </c>
      <c r="C260" s="234">
        <f>'Door Comparison'!C260</f>
        <v>0</v>
      </c>
      <c r="D260" s="234">
        <f>'Door Comparison'!D260</f>
        <v>628</v>
      </c>
      <c r="E260" s="234">
        <f>'Door Comparison'!E260</f>
        <v>1308</v>
      </c>
      <c r="F260" s="234"/>
      <c r="G260" s="234">
        <f>'Door Comparison'!G260</f>
        <v>0</v>
      </c>
      <c r="H260" s="234">
        <f>'Door Comparison'!H260</f>
        <v>1</v>
      </c>
      <c r="I260" s="234" t="e">
        <f>'Door Comparison'!#REF!</f>
        <v>#REF!</v>
      </c>
      <c r="J260" s="234">
        <f>'Door Comparison'!J260</f>
        <v>1</v>
      </c>
      <c r="K260" s="234">
        <f>'Door Comparison'!K260</f>
        <v>0</v>
      </c>
      <c r="L260" s="234">
        <f>'Door Comparison'!L260</f>
        <v>0</v>
      </c>
      <c r="N260" s="96">
        <v>22</v>
      </c>
      <c r="O260" s="239"/>
      <c r="P260" s="224">
        <f t="shared" si="23"/>
        <v>10.06</v>
      </c>
      <c r="Q260" s="221">
        <f t="shared" si="24"/>
        <v>24.46</v>
      </c>
      <c r="R260" s="240"/>
      <c r="S260" s="241"/>
      <c r="T260" s="240">
        <f t="shared" si="25"/>
        <v>13.62</v>
      </c>
      <c r="V260" s="242">
        <f t="shared" si="26"/>
        <v>3.6</v>
      </c>
      <c r="W260" s="224">
        <f t="shared" si="27"/>
        <v>3.37</v>
      </c>
      <c r="X260" s="240">
        <v>0</v>
      </c>
      <c r="Y260" s="243">
        <f t="shared" si="28"/>
        <v>77.11</v>
      </c>
    </row>
    <row r="261" spans="1:25" x14ac:dyDescent="0.25">
      <c r="A261" s="115" t="str">
        <f>'Door Comparison'!A261</f>
        <v>D3.29</v>
      </c>
      <c r="B261" s="234" t="str">
        <f>'Door Comparison'!B261</f>
        <v>A7</v>
      </c>
      <c r="C261" s="234">
        <f>'Door Comparison'!C261</f>
        <v>0</v>
      </c>
      <c r="D261" s="234">
        <f>'Door Comparison'!D261</f>
        <v>1233</v>
      </c>
      <c r="E261" s="234">
        <f>'Door Comparison'!E261</f>
        <v>2700</v>
      </c>
      <c r="F261" s="234"/>
      <c r="G261" s="234">
        <f>'Door Comparison'!G261</f>
        <v>0</v>
      </c>
      <c r="H261" s="234">
        <f>'Door Comparison'!H261</f>
        <v>1</v>
      </c>
      <c r="I261" s="234" t="e">
        <f>'Door Comparison'!#REF!</f>
        <v>#REF!</v>
      </c>
      <c r="J261" s="234">
        <f>'Door Comparison'!J261</f>
        <v>1</v>
      </c>
      <c r="K261" s="234">
        <f>'Door Comparison'!K261</f>
        <v>0</v>
      </c>
      <c r="L261" s="234">
        <f>'Door Comparison'!L261</f>
        <v>0</v>
      </c>
      <c r="N261" s="96">
        <v>59</v>
      </c>
      <c r="O261" s="239"/>
      <c r="P261" s="224">
        <f t="shared" si="23"/>
        <v>20.56</v>
      </c>
      <c r="Q261" s="221">
        <f t="shared" si="24"/>
        <v>50.01</v>
      </c>
      <c r="R261" s="240"/>
      <c r="S261" s="241"/>
      <c r="T261" s="240">
        <f t="shared" si="25"/>
        <v>27.86</v>
      </c>
      <c r="V261" s="242">
        <f t="shared" si="26"/>
        <v>7.36</v>
      </c>
      <c r="W261" s="224">
        <f t="shared" si="27"/>
        <v>6.9</v>
      </c>
      <c r="X261" s="240">
        <v>0</v>
      </c>
      <c r="Y261" s="243">
        <f t="shared" si="28"/>
        <v>171.69</v>
      </c>
    </row>
    <row r="262" spans="1:25" x14ac:dyDescent="0.25">
      <c r="A262" s="115" t="str">
        <f>'Door Comparison'!A262</f>
        <v>D3WC.01</v>
      </c>
      <c r="B262" s="234">
        <f>'Door Comparison'!B262</f>
        <v>0</v>
      </c>
      <c r="C262" s="234">
        <f>'Door Comparison'!C262</f>
        <v>0</v>
      </c>
      <c r="D262" s="234">
        <f>'Door Comparison'!D262</f>
        <v>0</v>
      </c>
      <c r="E262" s="234">
        <f>'Door Comparison'!E262</f>
        <v>0</v>
      </c>
      <c r="F262" s="234"/>
      <c r="G262" s="234">
        <f>'Door Comparison'!G262</f>
        <v>0</v>
      </c>
      <c r="H262" s="234">
        <f>'Door Comparison'!H262</f>
        <v>0</v>
      </c>
      <c r="I262" s="234" t="e">
        <f>'Door Comparison'!#REF!</f>
        <v>#REF!</v>
      </c>
      <c r="J262" s="234">
        <f>'Door Comparison'!J262</f>
        <v>0</v>
      </c>
      <c r="K262" s="234">
        <f>'Door Comparison'!K262</f>
        <v>0</v>
      </c>
      <c r="L262" s="234">
        <f>'Door Comparison'!L262</f>
        <v>0</v>
      </c>
      <c r="N262" s="96"/>
      <c r="O262" s="239"/>
      <c r="P262" s="224">
        <f t="shared" si="23"/>
        <v>0</v>
      </c>
      <c r="Q262" s="221">
        <f t="shared" si="24"/>
        <v>0</v>
      </c>
      <c r="R262" s="240"/>
      <c r="S262" s="241"/>
      <c r="T262" s="240">
        <f t="shared" si="25"/>
        <v>0</v>
      </c>
      <c r="V262" s="242">
        <f t="shared" si="26"/>
        <v>0</v>
      </c>
      <c r="W262" s="224">
        <f t="shared" si="27"/>
        <v>0</v>
      </c>
      <c r="X262" s="240">
        <v>0</v>
      </c>
      <c r="Y262" s="243">
        <f t="shared" si="28"/>
        <v>0</v>
      </c>
    </row>
    <row r="263" spans="1:25" x14ac:dyDescent="0.25">
      <c r="A263" s="115" t="str">
        <f>'Door Comparison'!A263</f>
        <v>D3WC.02</v>
      </c>
      <c r="B263" s="234">
        <f>'Door Comparison'!B263</f>
        <v>0</v>
      </c>
      <c r="C263" s="234">
        <f>'Door Comparison'!C263</f>
        <v>0</v>
      </c>
      <c r="D263" s="234">
        <f>'Door Comparison'!D263</f>
        <v>0</v>
      </c>
      <c r="E263" s="234">
        <f>'Door Comparison'!E263</f>
        <v>0</v>
      </c>
      <c r="F263" s="234"/>
      <c r="G263" s="234">
        <f>'Door Comparison'!G263</f>
        <v>0</v>
      </c>
      <c r="H263" s="234">
        <f>'Door Comparison'!H263</f>
        <v>0</v>
      </c>
      <c r="I263" s="234" t="e">
        <f>'Door Comparison'!#REF!</f>
        <v>#REF!</v>
      </c>
      <c r="J263" s="234">
        <f>'Door Comparison'!J263</f>
        <v>0</v>
      </c>
      <c r="K263" s="234">
        <f>'Door Comparison'!K263</f>
        <v>0</v>
      </c>
      <c r="L263" s="234">
        <f>'Door Comparison'!L263</f>
        <v>0</v>
      </c>
      <c r="N263" s="96"/>
      <c r="O263" s="239"/>
      <c r="P263" s="224">
        <f t="shared" si="23"/>
        <v>0</v>
      </c>
      <c r="Q263" s="221">
        <f t="shared" si="24"/>
        <v>0</v>
      </c>
      <c r="R263" s="240"/>
      <c r="S263" s="241"/>
      <c r="T263" s="240">
        <f t="shared" si="25"/>
        <v>0</v>
      </c>
      <c r="V263" s="242">
        <f t="shared" si="26"/>
        <v>0</v>
      </c>
      <c r="W263" s="224">
        <f t="shared" si="27"/>
        <v>0</v>
      </c>
      <c r="X263" s="240">
        <v>0</v>
      </c>
      <c r="Y263" s="243">
        <f t="shared" si="28"/>
        <v>0</v>
      </c>
    </row>
    <row r="264" spans="1:25" x14ac:dyDescent="0.25">
      <c r="A264" s="115" t="str">
        <f>'Door Comparison'!A264</f>
        <v>D3WC.03</v>
      </c>
      <c r="B264" s="234">
        <f>'Door Comparison'!B264</f>
        <v>0</v>
      </c>
      <c r="C264" s="234">
        <f>'Door Comparison'!C264</f>
        <v>0</v>
      </c>
      <c r="D264" s="234">
        <f>'Door Comparison'!D264</f>
        <v>0</v>
      </c>
      <c r="E264" s="234">
        <f>'Door Comparison'!E264</f>
        <v>0</v>
      </c>
      <c r="F264" s="234"/>
      <c r="G264" s="234">
        <f>'Door Comparison'!G264</f>
        <v>0</v>
      </c>
      <c r="H264" s="234">
        <f>'Door Comparison'!H264</f>
        <v>0</v>
      </c>
      <c r="I264" s="234" t="e">
        <f>'Door Comparison'!#REF!</f>
        <v>#REF!</v>
      </c>
      <c r="J264" s="234">
        <f>'Door Comparison'!J264</f>
        <v>0</v>
      </c>
      <c r="K264" s="234">
        <f>'Door Comparison'!K264</f>
        <v>0</v>
      </c>
      <c r="L264" s="234">
        <f>'Door Comparison'!L264</f>
        <v>0</v>
      </c>
      <c r="N264" s="96"/>
      <c r="O264" s="239"/>
      <c r="P264" s="224">
        <f t="shared" si="23"/>
        <v>0</v>
      </c>
      <c r="Q264" s="221">
        <f t="shared" si="24"/>
        <v>0</v>
      </c>
      <c r="R264" s="240"/>
      <c r="S264" s="241"/>
      <c r="T264" s="240">
        <f t="shared" si="25"/>
        <v>0</v>
      </c>
      <c r="V264" s="242">
        <f t="shared" si="26"/>
        <v>0</v>
      </c>
      <c r="W264" s="224">
        <f t="shared" si="27"/>
        <v>0</v>
      </c>
      <c r="X264" s="240">
        <v>0</v>
      </c>
      <c r="Y264" s="243">
        <f t="shared" si="28"/>
        <v>0</v>
      </c>
    </row>
    <row r="265" spans="1:25" x14ac:dyDescent="0.25">
      <c r="A265" s="115" t="str">
        <f>'Door Comparison'!A265</f>
        <v>D3WC.04</v>
      </c>
      <c r="B265" s="234">
        <f>'Door Comparison'!B265</f>
        <v>0</v>
      </c>
      <c r="C265" s="234">
        <f>'Door Comparison'!C265</f>
        <v>0</v>
      </c>
      <c r="D265" s="234">
        <f>'Door Comparison'!D265</f>
        <v>0</v>
      </c>
      <c r="E265" s="234">
        <f>'Door Comparison'!E265</f>
        <v>0</v>
      </c>
      <c r="F265" s="234"/>
      <c r="G265" s="234">
        <f>'Door Comparison'!G265</f>
        <v>0</v>
      </c>
      <c r="H265" s="234">
        <f>'Door Comparison'!H265</f>
        <v>0</v>
      </c>
      <c r="I265" s="234" t="e">
        <f>'Door Comparison'!#REF!</f>
        <v>#REF!</v>
      </c>
      <c r="J265" s="234">
        <f>'Door Comparison'!J265</f>
        <v>0</v>
      </c>
      <c r="K265" s="234">
        <f>'Door Comparison'!K265</f>
        <v>0</v>
      </c>
      <c r="L265" s="234">
        <f>'Door Comparison'!L265</f>
        <v>0</v>
      </c>
      <c r="N265" s="96"/>
      <c r="O265" s="239"/>
      <c r="P265" s="224">
        <f t="shared" si="23"/>
        <v>0</v>
      </c>
      <c r="Q265" s="221">
        <f t="shared" si="24"/>
        <v>0</v>
      </c>
      <c r="R265" s="240"/>
      <c r="S265" s="241"/>
      <c r="T265" s="240">
        <f t="shared" si="25"/>
        <v>0</v>
      </c>
      <c r="V265" s="242">
        <f t="shared" si="26"/>
        <v>0</v>
      </c>
      <c r="W265" s="224">
        <f t="shared" si="27"/>
        <v>0</v>
      </c>
      <c r="X265" s="240">
        <v>0</v>
      </c>
      <c r="Y265" s="243">
        <f t="shared" si="28"/>
        <v>0</v>
      </c>
    </row>
    <row r="266" spans="1:25" x14ac:dyDescent="0.25">
      <c r="A266" s="115" t="str">
        <f>'Door Comparison'!A266</f>
        <v>D3WC.05</v>
      </c>
      <c r="B266" s="234">
        <f>'Door Comparison'!B266</f>
        <v>0</v>
      </c>
      <c r="C266" s="234">
        <f>'Door Comparison'!C266</f>
        <v>0</v>
      </c>
      <c r="D266" s="234">
        <f>'Door Comparison'!D266</f>
        <v>0</v>
      </c>
      <c r="E266" s="234">
        <f>'Door Comparison'!E266</f>
        <v>0</v>
      </c>
      <c r="F266" s="234"/>
      <c r="G266" s="234">
        <f>'Door Comparison'!G266</f>
        <v>0</v>
      </c>
      <c r="H266" s="234">
        <f>'Door Comparison'!H266</f>
        <v>0</v>
      </c>
      <c r="I266" s="234" t="e">
        <f>'Door Comparison'!#REF!</f>
        <v>#REF!</v>
      </c>
      <c r="J266" s="234">
        <f>'Door Comparison'!J266</f>
        <v>0</v>
      </c>
      <c r="K266" s="234">
        <f>'Door Comparison'!K266</f>
        <v>0</v>
      </c>
      <c r="L266" s="234">
        <f>'Door Comparison'!L266</f>
        <v>0</v>
      </c>
      <c r="N266" s="96"/>
      <c r="O266" s="239"/>
      <c r="P266" s="224">
        <f t="shared" ref="P266:P329" si="29">(D266+2*E266)*3.1/1000</f>
        <v>0</v>
      </c>
      <c r="Q266" s="221">
        <f t="shared" ref="Q266:Q322" si="30">(((D266+2*E266)*((G266*2.9)+(H266*3.77))/1000))*2</f>
        <v>0</v>
      </c>
      <c r="R266" s="240"/>
      <c r="S266" s="241"/>
      <c r="T266" s="240">
        <f t="shared" ref="T266:T322" si="31">((D266+2*E266)*((G266*1.91)+(H266*2.1))/1000)*2</f>
        <v>0</v>
      </c>
      <c r="V266" s="242">
        <f t="shared" ref="V266:V322" si="32">(J266*((D266+2*E266)*1.11/1000))+(K266*((D266+2*E266)*2.22/1000))+(L266*((D266+2*E266)*1.11/1000))</f>
        <v>0</v>
      </c>
      <c r="W266" s="224">
        <f t="shared" ref="W266:W329" si="33">(J266+K266+L266)*((D266+2*E266)*1.04/1000)</f>
        <v>0</v>
      </c>
      <c r="X266" s="240">
        <v>0</v>
      </c>
      <c r="Y266" s="243">
        <f t="shared" ref="Y266:Y329" si="34">SUM(N266:X266)</f>
        <v>0</v>
      </c>
    </row>
    <row r="267" spans="1:25" x14ac:dyDescent="0.25">
      <c r="A267" s="115" t="str">
        <f>'Door Comparison'!A267</f>
        <v>D3WC.06</v>
      </c>
      <c r="B267" s="234">
        <f>'Door Comparison'!B267</f>
        <v>0</v>
      </c>
      <c r="C267" s="234">
        <f>'Door Comparison'!C267</f>
        <v>0</v>
      </c>
      <c r="D267" s="234">
        <f>'Door Comparison'!D267</f>
        <v>0</v>
      </c>
      <c r="E267" s="234">
        <f>'Door Comparison'!E267</f>
        <v>0</v>
      </c>
      <c r="F267" s="234"/>
      <c r="G267" s="234">
        <f>'Door Comparison'!G267</f>
        <v>0</v>
      </c>
      <c r="H267" s="234">
        <f>'Door Comparison'!H267</f>
        <v>0</v>
      </c>
      <c r="I267" s="234" t="e">
        <f>'Door Comparison'!#REF!</f>
        <v>#REF!</v>
      </c>
      <c r="J267" s="234">
        <f>'Door Comparison'!J267</f>
        <v>0</v>
      </c>
      <c r="K267" s="234">
        <f>'Door Comparison'!K267</f>
        <v>0</v>
      </c>
      <c r="L267" s="234">
        <f>'Door Comparison'!L267</f>
        <v>0</v>
      </c>
      <c r="N267" s="96"/>
      <c r="O267" s="239"/>
      <c r="P267" s="224">
        <f t="shared" si="29"/>
        <v>0</v>
      </c>
      <c r="Q267" s="221">
        <f t="shared" si="30"/>
        <v>0</v>
      </c>
      <c r="R267" s="240"/>
      <c r="S267" s="241"/>
      <c r="T267" s="240">
        <f t="shared" si="31"/>
        <v>0</v>
      </c>
      <c r="V267" s="242">
        <f t="shared" si="32"/>
        <v>0</v>
      </c>
      <c r="W267" s="224">
        <f t="shared" si="33"/>
        <v>0</v>
      </c>
      <c r="X267" s="240">
        <v>0</v>
      </c>
      <c r="Y267" s="243">
        <f t="shared" si="34"/>
        <v>0</v>
      </c>
    </row>
    <row r="268" spans="1:25" x14ac:dyDescent="0.25">
      <c r="A268" s="115" t="str">
        <f>'Door Comparison'!A268</f>
        <v>D3WC.07</v>
      </c>
      <c r="B268" s="234">
        <f>'Door Comparison'!B268</f>
        <v>0</v>
      </c>
      <c r="C268" s="234">
        <f>'Door Comparison'!C268</f>
        <v>0</v>
      </c>
      <c r="D268" s="234">
        <f>'Door Comparison'!D268</f>
        <v>0</v>
      </c>
      <c r="E268" s="234">
        <f>'Door Comparison'!E268</f>
        <v>0</v>
      </c>
      <c r="F268" s="234"/>
      <c r="G268" s="234">
        <f>'Door Comparison'!G268</f>
        <v>0</v>
      </c>
      <c r="H268" s="234">
        <f>'Door Comparison'!H268</f>
        <v>0</v>
      </c>
      <c r="I268" s="234" t="e">
        <f>'Door Comparison'!#REF!</f>
        <v>#REF!</v>
      </c>
      <c r="J268" s="234">
        <f>'Door Comparison'!J268</f>
        <v>0</v>
      </c>
      <c r="K268" s="234">
        <f>'Door Comparison'!K268</f>
        <v>0</v>
      </c>
      <c r="L268" s="234">
        <f>'Door Comparison'!L268</f>
        <v>0</v>
      </c>
      <c r="N268" s="96"/>
      <c r="O268" s="239"/>
      <c r="P268" s="224">
        <f t="shared" si="29"/>
        <v>0</v>
      </c>
      <c r="Q268" s="221">
        <f t="shared" si="30"/>
        <v>0</v>
      </c>
      <c r="R268" s="240"/>
      <c r="S268" s="241"/>
      <c r="T268" s="240">
        <f t="shared" si="31"/>
        <v>0</v>
      </c>
      <c r="V268" s="242">
        <f t="shared" si="32"/>
        <v>0</v>
      </c>
      <c r="W268" s="224">
        <f t="shared" si="33"/>
        <v>0</v>
      </c>
      <c r="X268" s="240">
        <v>0</v>
      </c>
      <c r="Y268" s="243">
        <f t="shared" si="34"/>
        <v>0</v>
      </c>
    </row>
    <row r="269" spans="1:25" x14ac:dyDescent="0.25">
      <c r="A269" s="115" t="str">
        <f>'Door Comparison'!A269</f>
        <v>D3WC.08</v>
      </c>
      <c r="B269" s="234">
        <f>'Door Comparison'!B269</f>
        <v>0</v>
      </c>
      <c r="C269" s="234">
        <f>'Door Comparison'!C269</f>
        <v>0</v>
      </c>
      <c r="D269" s="234">
        <f>'Door Comparison'!D269</f>
        <v>0</v>
      </c>
      <c r="E269" s="234">
        <f>'Door Comparison'!E269</f>
        <v>0</v>
      </c>
      <c r="F269" s="234"/>
      <c r="G269" s="234">
        <f>'Door Comparison'!G269</f>
        <v>0</v>
      </c>
      <c r="H269" s="234">
        <f>'Door Comparison'!H269</f>
        <v>0</v>
      </c>
      <c r="I269" s="234" t="e">
        <f>'Door Comparison'!#REF!</f>
        <v>#REF!</v>
      </c>
      <c r="J269" s="234">
        <f>'Door Comparison'!J269</f>
        <v>0</v>
      </c>
      <c r="K269" s="234">
        <f>'Door Comparison'!K269</f>
        <v>0</v>
      </c>
      <c r="L269" s="234">
        <f>'Door Comparison'!L269</f>
        <v>0</v>
      </c>
      <c r="N269" s="96"/>
      <c r="O269" s="239"/>
      <c r="P269" s="224">
        <f t="shared" si="29"/>
        <v>0</v>
      </c>
      <c r="Q269" s="221">
        <f t="shared" si="30"/>
        <v>0</v>
      </c>
      <c r="R269" s="240"/>
      <c r="S269" s="241"/>
      <c r="T269" s="240">
        <f t="shared" si="31"/>
        <v>0</v>
      </c>
      <c r="V269" s="242">
        <f t="shared" si="32"/>
        <v>0</v>
      </c>
      <c r="W269" s="224">
        <f t="shared" si="33"/>
        <v>0</v>
      </c>
      <c r="X269" s="240">
        <v>0</v>
      </c>
      <c r="Y269" s="243">
        <f t="shared" si="34"/>
        <v>0</v>
      </c>
    </row>
    <row r="270" spans="1:25" x14ac:dyDescent="0.25">
      <c r="A270" s="115" t="str">
        <f>'Door Comparison'!A270</f>
        <v>D3WC.09</v>
      </c>
      <c r="B270" s="234">
        <f>'Door Comparison'!B270</f>
        <v>0</v>
      </c>
      <c r="C270" s="234">
        <f>'Door Comparison'!C270</f>
        <v>0</v>
      </c>
      <c r="D270" s="234">
        <f>'Door Comparison'!D270</f>
        <v>0</v>
      </c>
      <c r="E270" s="234">
        <f>'Door Comparison'!E270</f>
        <v>0</v>
      </c>
      <c r="F270" s="234"/>
      <c r="G270" s="234">
        <f>'Door Comparison'!G270</f>
        <v>0</v>
      </c>
      <c r="H270" s="234">
        <f>'Door Comparison'!H270</f>
        <v>0</v>
      </c>
      <c r="I270" s="234" t="e">
        <f>'Door Comparison'!#REF!</f>
        <v>#REF!</v>
      </c>
      <c r="J270" s="234">
        <f>'Door Comparison'!J270</f>
        <v>0</v>
      </c>
      <c r="K270" s="234">
        <f>'Door Comparison'!K270</f>
        <v>0</v>
      </c>
      <c r="L270" s="234">
        <f>'Door Comparison'!L270</f>
        <v>0</v>
      </c>
      <c r="N270" s="96"/>
      <c r="O270" s="239"/>
      <c r="P270" s="224">
        <f t="shared" si="29"/>
        <v>0</v>
      </c>
      <c r="Q270" s="221">
        <f t="shared" si="30"/>
        <v>0</v>
      </c>
      <c r="R270" s="240"/>
      <c r="S270" s="241"/>
      <c r="T270" s="240">
        <f t="shared" si="31"/>
        <v>0</v>
      </c>
      <c r="V270" s="242">
        <f t="shared" si="32"/>
        <v>0</v>
      </c>
      <c r="W270" s="224">
        <f t="shared" si="33"/>
        <v>0</v>
      </c>
      <c r="X270" s="240">
        <v>0</v>
      </c>
      <c r="Y270" s="243">
        <f t="shared" si="34"/>
        <v>0</v>
      </c>
    </row>
    <row r="271" spans="1:25" x14ac:dyDescent="0.25">
      <c r="A271" s="115" t="str">
        <f>'Door Comparison'!A271</f>
        <v>D3WC.10</v>
      </c>
      <c r="B271" s="234">
        <f>'Door Comparison'!B271</f>
        <v>0</v>
      </c>
      <c r="C271" s="234">
        <f>'Door Comparison'!C271</f>
        <v>0</v>
      </c>
      <c r="D271" s="234">
        <f>'Door Comparison'!D271</f>
        <v>0</v>
      </c>
      <c r="E271" s="234">
        <f>'Door Comparison'!E271</f>
        <v>0</v>
      </c>
      <c r="F271" s="234"/>
      <c r="G271" s="234">
        <f>'Door Comparison'!G271</f>
        <v>0</v>
      </c>
      <c r="H271" s="234">
        <f>'Door Comparison'!H271</f>
        <v>0</v>
      </c>
      <c r="I271" s="234" t="e">
        <f>'Door Comparison'!#REF!</f>
        <v>#REF!</v>
      </c>
      <c r="J271" s="234">
        <f>'Door Comparison'!J271</f>
        <v>0</v>
      </c>
      <c r="K271" s="234">
        <f>'Door Comparison'!K271</f>
        <v>0</v>
      </c>
      <c r="L271" s="234">
        <f>'Door Comparison'!L271</f>
        <v>0</v>
      </c>
      <c r="N271" s="96"/>
      <c r="O271" s="239"/>
      <c r="P271" s="224">
        <f t="shared" si="29"/>
        <v>0</v>
      </c>
      <c r="Q271" s="221">
        <f t="shared" si="30"/>
        <v>0</v>
      </c>
      <c r="R271" s="240"/>
      <c r="S271" s="241"/>
      <c r="T271" s="240">
        <f t="shared" si="31"/>
        <v>0</v>
      </c>
      <c r="V271" s="242">
        <f t="shared" si="32"/>
        <v>0</v>
      </c>
      <c r="W271" s="224">
        <f t="shared" si="33"/>
        <v>0</v>
      </c>
      <c r="X271" s="240">
        <v>0</v>
      </c>
      <c r="Y271" s="243">
        <f t="shared" si="34"/>
        <v>0</v>
      </c>
    </row>
    <row r="272" spans="1:25" x14ac:dyDescent="0.25">
      <c r="A272" s="115" t="str">
        <f>'Door Comparison'!A272</f>
        <v>D3WC.11</v>
      </c>
      <c r="B272" s="234">
        <f>'Door Comparison'!B272</f>
        <v>0</v>
      </c>
      <c r="C272" s="234">
        <f>'Door Comparison'!C272</f>
        <v>0</v>
      </c>
      <c r="D272" s="234">
        <f>'Door Comparison'!D272</f>
        <v>0</v>
      </c>
      <c r="E272" s="234">
        <f>'Door Comparison'!E272</f>
        <v>0</v>
      </c>
      <c r="F272" s="234"/>
      <c r="G272" s="234">
        <f>'Door Comparison'!G272</f>
        <v>0</v>
      </c>
      <c r="H272" s="234">
        <f>'Door Comparison'!H272</f>
        <v>0</v>
      </c>
      <c r="I272" s="234" t="e">
        <f>'Door Comparison'!#REF!</f>
        <v>#REF!</v>
      </c>
      <c r="J272" s="234">
        <f>'Door Comparison'!J272</f>
        <v>0</v>
      </c>
      <c r="K272" s="234">
        <f>'Door Comparison'!K272</f>
        <v>0</v>
      </c>
      <c r="L272" s="234">
        <f>'Door Comparison'!L272</f>
        <v>0</v>
      </c>
      <c r="N272" s="96"/>
      <c r="O272" s="239"/>
      <c r="P272" s="224">
        <f t="shared" si="29"/>
        <v>0</v>
      </c>
      <c r="Q272" s="221">
        <f t="shared" si="30"/>
        <v>0</v>
      </c>
      <c r="R272" s="240"/>
      <c r="S272" s="241"/>
      <c r="T272" s="240">
        <f t="shared" si="31"/>
        <v>0</v>
      </c>
      <c r="V272" s="242">
        <f t="shared" si="32"/>
        <v>0</v>
      </c>
      <c r="W272" s="224">
        <f t="shared" si="33"/>
        <v>0</v>
      </c>
      <c r="X272" s="240">
        <v>0</v>
      </c>
      <c r="Y272" s="243">
        <f t="shared" si="34"/>
        <v>0</v>
      </c>
    </row>
    <row r="273" spans="1:25" x14ac:dyDescent="0.25">
      <c r="A273" s="115" t="str">
        <f>'Door Comparison'!A273</f>
        <v>D3WC.12</v>
      </c>
      <c r="B273" s="234">
        <f>'Door Comparison'!B273</f>
        <v>0</v>
      </c>
      <c r="C273" s="234">
        <f>'Door Comparison'!C273</f>
        <v>0</v>
      </c>
      <c r="D273" s="234">
        <f>'Door Comparison'!D273</f>
        <v>0</v>
      </c>
      <c r="E273" s="234">
        <f>'Door Comparison'!E273</f>
        <v>0</v>
      </c>
      <c r="F273" s="234"/>
      <c r="G273" s="234">
        <f>'Door Comparison'!G273</f>
        <v>0</v>
      </c>
      <c r="H273" s="234">
        <f>'Door Comparison'!H273</f>
        <v>0</v>
      </c>
      <c r="I273" s="234" t="e">
        <f>'Door Comparison'!#REF!</f>
        <v>#REF!</v>
      </c>
      <c r="J273" s="234">
        <f>'Door Comparison'!J273</f>
        <v>0</v>
      </c>
      <c r="K273" s="234">
        <f>'Door Comparison'!K273</f>
        <v>0</v>
      </c>
      <c r="L273" s="234">
        <f>'Door Comparison'!L273</f>
        <v>0</v>
      </c>
      <c r="N273" s="96"/>
      <c r="O273" s="239"/>
      <c r="P273" s="224">
        <f t="shared" si="29"/>
        <v>0</v>
      </c>
      <c r="Q273" s="221">
        <f t="shared" si="30"/>
        <v>0</v>
      </c>
      <c r="R273" s="240"/>
      <c r="S273" s="241"/>
      <c r="T273" s="240">
        <f t="shared" si="31"/>
        <v>0</v>
      </c>
      <c r="V273" s="242">
        <f t="shared" si="32"/>
        <v>0</v>
      </c>
      <c r="W273" s="224">
        <f t="shared" si="33"/>
        <v>0</v>
      </c>
      <c r="X273" s="240">
        <v>0</v>
      </c>
      <c r="Y273" s="243">
        <f t="shared" si="34"/>
        <v>0</v>
      </c>
    </row>
    <row r="274" spans="1:25" x14ac:dyDescent="0.25">
      <c r="A274" s="115" t="str">
        <f>'Door Comparison'!A274</f>
        <v>D3WC.13</v>
      </c>
      <c r="B274" s="234">
        <f>'Door Comparison'!B274</f>
        <v>0</v>
      </c>
      <c r="C274" s="234">
        <f>'Door Comparison'!C274</f>
        <v>0</v>
      </c>
      <c r="D274" s="234">
        <f>'Door Comparison'!D274</f>
        <v>0</v>
      </c>
      <c r="E274" s="234">
        <f>'Door Comparison'!E274</f>
        <v>0</v>
      </c>
      <c r="F274" s="234"/>
      <c r="G274" s="234">
        <f>'Door Comparison'!G274</f>
        <v>0</v>
      </c>
      <c r="H274" s="234">
        <f>'Door Comparison'!H274</f>
        <v>0</v>
      </c>
      <c r="I274" s="234" t="e">
        <f>'Door Comparison'!#REF!</f>
        <v>#REF!</v>
      </c>
      <c r="J274" s="234">
        <f>'Door Comparison'!J274</f>
        <v>0</v>
      </c>
      <c r="K274" s="234">
        <f>'Door Comparison'!K274</f>
        <v>0</v>
      </c>
      <c r="L274" s="234">
        <f>'Door Comparison'!L274</f>
        <v>0</v>
      </c>
      <c r="N274" s="96"/>
      <c r="O274" s="239"/>
      <c r="P274" s="224">
        <f t="shared" si="29"/>
        <v>0</v>
      </c>
      <c r="Q274" s="221">
        <f t="shared" si="30"/>
        <v>0</v>
      </c>
      <c r="R274" s="240"/>
      <c r="S274" s="241"/>
      <c r="T274" s="240">
        <f t="shared" si="31"/>
        <v>0</v>
      </c>
      <c r="V274" s="242">
        <f t="shared" si="32"/>
        <v>0</v>
      </c>
      <c r="W274" s="224">
        <f t="shared" si="33"/>
        <v>0</v>
      </c>
      <c r="X274" s="240">
        <v>0</v>
      </c>
      <c r="Y274" s="243">
        <f t="shared" si="34"/>
        <v>0</v>
      </c>
    </row>
    <row r="275" spans="1:25" x14ac:dyDescent="0.25">
      <c r="A275" s="115" t="str">
        <f>'Door Comparison'!A275</f>
        <v>D3WC.14</v>
      </c>
      <c r="B275" s="234">
        <f>'Door Comparison'!B275</f>
        <v>0</v>
      </c>
      <c r="C275" s="234">
        <f>'Door Comparison'!C275</f>
        <v>0</v>
      </c>
      <c r="D275" s="234">
        <f>'Door Comparison'!D275</f>
        <v>0</v>
      </c>
      <c r="E275" s="234">
        <f>'Door Comparison'!E275</f>
        <v>0</v>
      </c>
      <c r="F275" s="234"/>
      <c r="G275" s="234">
        <f>'Door Comparison'!G275</f>
        <v>0</v>
      </c>
      <c r="H275" s="234">
        <f>'Door Comparison'!H275</f>
        <v>0</v>
      </c>
      <c r="I275" s="234" t="e">
        <f>'Door Comparison'!#REF!</f>
        <v>#REF!</v>
      </c>
      <c r="J275" s="234">
        <f>'Door Comparison'!J275</f>
        <v>0</v>
      </c>
      <c r="K275" s="234">
        <f>'Door Comparison'!K275</f>
        <v>0</v>
      </c>
      <c r="L275" s="234">
        <f>'Door Comparison'!L275</f>
        <v>0</v>
      </c>
      <c r="N275" s="96"/>
      <c r="O275" s="239"/>
      <c r="P275" s="224">
        <f t="shared" si="29"/>
        <v>0</v>
      </c>
      <c r="Q275" s="221">
        <f t="shared" si="30"/>
        <v>0</v>
      </c>
      <c r="R275" s="240"/>
      <c r="S275" s="241"/>
      <c r="T275" s="240">
        <f t="shared" si="31"/>
        <v>0</v>
      </c>
      <c r="V275" s="242">
        <f t="shared" si="32"/>
        <v>0</v>
      </c>
      <c r="W275" s="224">
        <f t="shared" si="33"/>
        <v>0</v>
      </c>
      <c r="X275" s="240">
        <v>0</v>
      </c>
      <c r="Y275" s="243">
        <f t="shared" si="34"/>
        <v>0</v>
      </c>
    </row>
    <row r="276" spans="1:25" x14ac:dyDescent="0.25">
      <c r="A276" s="115" t="str">
        <f>'Door Comparison'!A276</f>
        <v>D4.01</v>
      </c>
      <c r="B276" s="234" t="str">
        <f>'Door Comparison'!B276</f>
        <v>E1</v>
      </c>
      <c r="C276" s="234">
        <f>'Door Comparison'!C276</f>
        <v>0</v>
      </c>
      <c r="D276" s="234">
        <f>'Door Comparison'!D276</f>
        <v>0</v>
      </c>
      <c r="E276" s="234">
        <f>'Door Comparison'!E276</f>
        <v>0</v>
      </c>
      <c r="F276" s="234"/>
      <c r="G276" s="234">
        <f>'Door Comparison'!G276</f>
        <v>0</v>
      </c>
      <c r="H276" s="234">
        <f>'Door Comparison'!H276</f>
        <v>0</v>
      </c>
      <c r="I276" s="234" t="e">
        <f>'Door Comparison'!#REF!</f>
        <v>#REF!</v>
      </c>
      <c r="J276" s="234">
        <f>'Door Comparison'!J276</f>
        <v>0</v>
      </c>
      <c r="K276" s="234">
        <f>'Door Comparison'!K276</f>
        <v>0</v>
      </c>
      <c r="L276" s="234">
        <f>'Door Comparison'!L276</f>
        <v>0</v>
      </c>
      <c r="N276" s="96"/>
      <c r="O276" s="239"/>
      <c r="P276" s="224">
        <f t="shared" si="29"/>
        <v>0</v>
      </c>
      <c r="Q276" s="221">
        <f t="shared" si="30"/>
        <v>0</v>
      </c>
      <c r="R276" s="240"/>
      <c r="S276" s="241"/>
      <c r="T276" s="240">
        <f t="shared" si="31"/>
        <v>0</v>
      </c>
      <c r="V276" s="242">
        <f t="shared" si="32"/>
        <v>0</v>
      </c>
      <c r="W276" s="224">
        <f t="shared" si="33"/>
        <v>0</v>
      </c>
      <c r="X276" s="240">
        <v>0</v>
      </c>
      <c r="Y276" s="243">
        <f t="shared" si="34"/>
        <v>0</v>
      </c>
    </row>
    <row r="277" spans="1:25" x14ac:dyDescent="0.25">
      <c r="A277" s="115" t="str">
        <f>'Door Comparison'!A277</f>
        <v>D4.02</v>
      </c>
      <c r="B277" s="234" t="str">
        <f>'Door Comparison'!B277</f>
        <v>E1</v>
      </c>
      <c r="C277" s="234">
        <f>'Door Comparison'!C277</f>
        <v>0</v>
      </c>
      <c r="D277" s="234">
        <f>'Door Comparison'!D277</f>
        <v>0</v>
      </c>
      <c r="E277" s="234">
        <f>'Door Comparison'!E277</f>
        <v>0</v>
      </c>
      <c r="F277" s="234"/>
      <c r="G277" s="234">
        <f>'Door Comparison'!G277</f>
        <v>0</v>
      </c>
      <c r="H277" s="234">
        <f>'Door Comparison'!H277</f>
        <v>0</v>
      </c>
      <c r="I277" s="234" t="e">
        <f>'Door Comparison'!#REF!</f>
        <v>#REF!</v>
      </c>
      <c r="J277" s="234">
        <f>'Door Comparison'!J277</f>
        <v>0</v>
      </c>
      <c r="K277" s="234">
        <f>'Door Comparison'!K277</f>
        <v>0</v>
      </c>
      <c r="L277" s="234">
        <f>'Door Comparison'!L277</f>
        <v>0</v>
      </c>
      <c r="N277" s="96"/>
      <c r="O277" s="239"/>
      <c r="P277" s="224">
        <f t="shared" si="29"/>
        <v>0</v>
      </c>
      <c r="Q277" s="221">
        <f t="shared" si="30"/>
        <v>0</v>
      </c>
      <c r="R277" s="240"/>
      <c r="S277" s="241"/>
      <c r="T277" s="240">
        <f t="shared" si="31"/>
        <v>0</v>
      </c>
      <c r="V277" s="242">
        <f t="shared" si="32"/>
        <v>0</v>
      </c>
      <c r="W277" s="224">
        <f t="shared" si="33"/>
        <v>0</v>
      </c>
      <c r="X277" s="240">
        <v>0</v>
      </c>
      <c r="Y277" s="243">
        <f t="shared" si="34"/>
        <v>0</v>
      </c>
    </row>
    <row r="278" spans="1:25" x14ac:dyDescent="0.25">
      <c r="A278" s="115" t="str">
        <f>'Door Comparison'!A278</f>
        <v>D4.03</v>
      </c>
      <c r="B278" s="234" t="str">
        <f>'Door Comparison'!B278</f>
        <v>D2</v>
      </c>
      <c r="C278" s="234">
        <f>'Door Comparison'!C278</f>
        <v>0</v>
      </c>
      <c r="D278" s="234">
        <f>'Door Comparison'!D278</f>
        <v>1110</v>
      </c>
      <c r="E278" s="234">
        <f>'Door Comparison'!E278</f>
        <v>2000</v>
      </c>
      <c r="F278" s="234"/>
      <c r="G278" s="234">
        <f>'Door Comparison'!G278</f>
        <v>0</v>
      </c>
      <c r="H278" s="234">
        <f>'Door Comparison'!H278</f>
        <v>1</v>
      </c>
      <c r="I278" s="234" t="e">
        <f>'Door Comparison'!#REF!</f>
        <v>#REF!</v>
      </c>
      <c r="J278" s="234">
        <f>'Door Comparison'!J278</f>
        <v>1</v>
      </c>
      <c r="K278" s="234">
        <f>'Door Comparison'!K278</f>
        <v>0</v>
      </c>
      <c r="L278" s="234">
        <f>'Door Comparison'!L278</f>
        <v>0</v>
      </c>
      <c r="N278" s="96">
        <v>135</v>
      </c>
      <c r="O278" s="239"/>
      <c r="P278" s="224">
        <f t="shared" si="29"/>
        <v>15.84</v>
      </c>
      <c r="R278" s="240"/>
      <c r="S278" s="241"/>
      <c r="T278" s="240"/>
      <c r="V278" s="242"/>
      <c r="W278" s="224">
        <f t="shared" si="33"/>
        <v>5.31</v>
      </c>
      <c r="X278" s="240">
        <v>0</v>
      </c>
      <c r="Y278" s="243">
        <f t="shared" si="34"/>
        <v>156.15</v>
      </c>
    </row>
    <row r="279" spans="1:25" x14ac:dyDescent="0.25">
      <c r="A279" s="115" t="str">
        <f>'Door Comparison'!A279</f>
        <v>D4.04</v>
      </c>
      <c r="B279" s="234" t="str">
        <f>'Door Comparison'!B279</f>
        <v>D2</v>
      </c>
      <c r="C279" s="234">
        <f>'Door Comparison'!C279</f>
        <v>0</v>
      </c>
      <c r="D279" s="234">
        <f>'Door Comparison'!D279</f>
        <v>1110</v>
      </c>
      <c r="E279" s="234">
        <f>'Door Comparison'!E279</f>
        <v>2000</v>
      </c>
      <c r="F279" s="234"/>
      <c r="G279" s="234">
        <f>'Door Comparison'!G279</f>
        <v>0</v>
      </c>
      <c r="H279" s="234">
        <f>'Door Comparison'!H279</f>
        <v>1</v>
      </c>
      <c r="I279" s="234" t="e">
        <f>'Door Comparison'!#REF!</f>
        <v>#REF!</v>
      </c>
      <c r="J279" s="234">
        <f>'Door Comparison'!J279</f>
        <v>1</v>
      </c>
      <c r="K279" s="234">
        <f>'Door Comparison'!K279</f>
        <v>0</v>
      </c>
      <c r="L279" s="234">
        <f>'Door Comparison'!L279</f>
        <v>0</v>
      </c>
      <c r="N279" s="96">
        <v>135</v>
      </c>
      <c r="O279" s="239"/>
      <c r="P279" s="224">
        <f t="shared" si="29"/>
        <v>15.84</v>
      </c>
      <c r="R279" s="240"/>
      <c r="S279" s="241"/>
      <c r="T279" s="240"/>
      <c r="V279" s="242"/>
      <c r="W279" s="224">
        <f t="shared" si="33"/>
        <v>5.31</v>
      </c>
      <c r="X279" s="240">
        <v>0</v>
      </c>
      <c r="Y279" s="243">
        <f t="shared" si="34"/>
        <v>156.15</v>
      </c>
    </row>
    <row r="280" spans="1:25" x14ac:dyDescent="0.25">
      <c r="A280" s="115" t="str">
        <f>'Door Comparison'!A280</f>
        <v>D4.05</v>
      </c>
      <c r="B280" s="234" t="str">
        <f>'Door Comparison'!B280</f>
        <v>D2</v>
      </c>
      <c r="C280" s="234">
        <f>'Door Comparison'!C280</f>
        <v>0</v>
      </c>
      <c r="D280" s="234">
        <f>'Door Comparison'!D280</f>
        <v>1110</v>
      </c>
      <c r="E280" s="234">
        <f>'Door Comparison'!E280</f>
        <v>2000</v>
      </c>
      <c r="F280" s="234"/>
      <c r="G280" s="234">
        <f>'Door Comparison'!G280</f>
        <v>0</v>
      </c>
      <c r="H280" s="234">
        <f>'Door Comparison'!H280</f>
        <v>1</v>
      </c>
      <c r="I280" s="234" t="e">
        <f>'Door Comparison'!#REF!</f>
        <v>#REF!</v>
      </c>
      <c r="J280" s="234">
        <f>'Door Comparison'!J280</f>
        <v>1</v>
      </c>
      <c r="K280" s="234">
        <f>'Door Comparison'!K280</f>
        <v>0</v>
      </c>
      <c r="L280" s="234">
        <f>'Door Comparison'!L280</f>
        <v>0</v>
      </c>
      <c r="N280" s="96">
        <v>135</v>
      </c>
      <c r="O280" s="239"/>
      <c r="P280" s="224">
        <f t="shared" si="29"/>
        <v>15.84</v>
      </c>
      <c r="R280" s="240"/>
      <c r="S280" s="241"/>
      <c r="T280" s="240"/>
      <c r="V280" s="242"/>
      <c r="W280" s="224">
        <f t="shared" si="33"/>
        <v>5.31</v>
      </c>
      <c r="X280" s="240">
        <v>0</v>
      </c>
      <c r="Y280" s="243">
        <f t="shared" si="34"/>
        <v>156.15</v>
      </c>
    </row>
    <row r="281" spans="1:25" x14ac:dyDescent="0.25">
      <c r="A281" s="115" t="str">
        <f>'Door Comparison'!A281</f>
        <v>D4.06</v>
      </c>
      <c r="B281" s="234" t="str">
        <f>'Door Comparison'!B281</f>
        <v>D2</v>
      </c>
      <c r="C281" s="234">
        <f>'Door Comparison'!C281</f>
        <v>0</v>
      </c>
      <c r="D281" s="234">
        <f>'Door Comparison'!D281</f>
        <v>1110</v>
      </c>
      <c r="E281" s="234">
        <f>'Door Comparison'!E281</f>
        <v>2000</v>
      </c>
      <c r="F281" s="234"/>
      <c r="G281" s="234">
        <f>'Door Comparison'!G281</f>
        <v>0</v>
      </c>
      <c r="H281" s="234">
        <f>'Door Comparison'!H281</f>
        <v>1</v>
      </c>
      <c r="I281" s="234" t="e">
        <f>'Door Comparison'!#REF!</f>
        <v>#REF!</v>
      </c>
      <c r="J281" s="234">
        <f>'Door Comparison'!J281</f>
        <v>1</v>
      </c>
      <c r="K281" s="234">
        <f>'Door Comparison'!K281</f>
        <v>0</v>
      </c>
      <c r="L281" s="234">
        <f>'Door Comparison'!L281</f>
        <v>0</v>
      </c>
      <c r="N281" s="96">
        <v>135</v>
      </c>
      <c r="O281" s="239"/>
      <c r="P281" s="224">
        <f t="shared" si="29"/>
        <v>15.84</v>
      </c>
      <c r="R281" s="240"/>
      <c r="S281" s="241"/>
      <c r="T281" s="240"/>
      <c r="V281" s="242"/>
      <c r="W281" s="224">
        <f t="shared" si="33"/>
        <v>5.31</v>
      </c>
      <c r="X281" s="240">
        <v>0</v>
      </c>
      <c r="Y281" s="243">
        <f t="shared" si="34"/>
        <v>156.15</v>
      </c>
    </row>
    <row r="282" spans="1:25" x14ac:dyDescent="0.25">
      <c r="A282" s="115" t="str">
        <f>'Door Comparison'!A282</f>
        <v>D4.07</v>
      </c>
      <c r="B282" s="234" t="str">
        <f>'Door Comparison'!B282</f>
        <v>D2</v>
      </c>
      <c r="C282" s="234">
        <f>'Door Comparison'!C282</f>
        <v>0</v>
      </c>
      <c r="D282" s="234">
        <f>'Door Comparison'!D282</f>
        <v>1110</v>
      </c>
      <c r="E282" s="234">
        <f>'Door Comparison'!E282</f>
        <v>2000</v>
      </c>
      <c r="F282" s="234"/>
      <c r="G282" s="234">
        <f>'Door Comparison'!G282</f>
        <v>0</v>
      </c>
      <c r="H282" s="234">
        <f>'Door Comparison'!H282</f>
        <v>1</v>
      </c>
      <c r="I282" s="234" t="e">
        <f>'Door Comparison'!#REF!</f>
        <v>#REF!</v>
      </c>
      <c r="J282" s="234">
        <f>'Door Comparison'!J282</f>
        <v>1</v>
      </c>
      <c r="K282" s="234">
        <f>'Door Comparison'!K282</f>
        <v>0</v>
      </c>
      <c r="L282" s="234">
        <f>'Door Comparison'!L282</f>
        <v>0</v>
      </c>
      <c r="N282" s="96">
        <v>135</v>
      </c>
      <c r="O282" s="239"/>
      <c r="P282" s="224">
        <f t="shared" si="29"/>
        <v>15.84</v>
      </c>
      <c r="R282" s="240"/>
      <c r="S282" s="241"/>
      <c r="T282" s="240"/>
      <c r="V282" s="242"/>
      <c r="W282" s="224">
        <f t="shared" si="33"/>
        <v>5.31</v>
      </c>
      <c r="X282" s="240">
        <v>0</v>
      </c>
      <c r="Y282" s="243">
        <f t="shared" si="34"/>
        <v>156.15</v>
      </c>
    </row>
    <row r="283" spans="1:25" x14ac:dyDescent="0.25">
      <c r="A283" s="115" t="str">
        <f>'Door Comparison'!A283</f>
        <v>D4.08</v>
      </c>
      <c r="B283" s="234" t="str">
        <f>'Door Comparison'!B283</f>
        <v>D2</v>
      </c>
      <c r="C283" s="234">
        <f>'Door Comparison'!C283</f>
        <v>0</v>
      </c>
      <c r="D283" s="234">
        <f>'Door Comparison'!D283</f>
        <v>1110</v>
      </c>
      <c r="E283" s="234">
        <f>'Door Comparison'!E283</f>
        <v>2000</v>
      </c>
      <c r="F283" s="234"/>
      <c r="G283" s="234">
        <f>'Door Comparison'!G283</f>
        <v>0</v>
      </c>
      <c r="H283" s="234">
        <f>'Door Comparison'!H283</f>
        <v>1</v>
      </c>
      <c r="I283" s="234" t="e">
        <f>'Door Comparison'!#REF!</f>
        <v>#REF!</v>
      </c>
      <c r="J283" s="234">
        <f>'Door Comparison'!J283</f>
        <v>1</v>
      </c>
      <c r="K283" s="234">
        <f>'Door Comparison'!K283</f>
        <v>0</v>
      </c>
      <c r="L283" s="234">
        <f>'Door Comparison'!L283</f>
        <v>0</v>
      </c>
      <c r="N283" s="96">
        <v>135</v>
      </c>
      <c r="O283" s="239"/>
      <c r="P283" s="224">
        <f t="shared" si="29"/>
        <v>15.84</v>
      </c>
      <c r="R283" s="240"/>
      <c r="S283" s="241"/>
      <c r="T283" s="240"/>
      <c r="V283" s="242"/>
      <c r="W283" s="224">
        <f t="shared" si="33"/>
        <v>5.31</v>
      </c>
      <c r="X283" s="240">
        <v>0</v>
      </c>
      <c r="Y283" s="243">
        <f t="shared" si="34"/>
        <v>156.15</v>
      </c>
    </row>
    <row r="284" spans="1:25" x14ac:dyDescent="0.25">
      <c r="A284" s="115" t="str">
        <f>'Door Comparison'!A284</f>
        <v>D4.09</v>
      </c>
      <c r="B284" s="234" t="str">
        <f>'Door Comparison'!B284</f>
        <v>D2</v>
      </c>
      <c r="C284" s="234">
        <f>'Door Comparison'!C284</f>
        <v>0</v>
      </c>
      <c r="D284" s="234">
        <f>'Door Comparison'!D284</f>
        <v>1110</v>
      </c>
      <c r="E284" s="234">
        <f>'Door Comparison'!E284</f>
        <v>2000</v>
      </c>
      <c r="F284" s="234"/>
      <c r="G284" s="234">
        <f>'Door Comparison'!G284</f>
        <v>0</v>
      </c>
      <c r="H284" s="234">
        <f>'Door Comparison'!H284</f>
        <v>1</v>
      </c>
      <c r="I284" s="234" t="e">
        <f>'Door Comparison'!#REF!</f>
        <v>#REF!</v>
      </c>
      <c r="J284" s="234">
        <f>'Door Comparison'!J284</f>
        <v>1</v>
      </c>
      <c r="K284" s="234">
        <f>'Door Comparison'!K284</f>
        <v>0</v>
      </c>
      <c r="L284" s="234">
        <f>'Door Comparison'!L284</f>
        <v>0</v>
      </c>
      <c r="N284" s="96">
        <v>135</v>
      </c>
      <c r="O284" s="239"/>
      <c r="P284" s="224">
        <f t="shared" si="29"/>
        <v>15.84</v>
      </c>
      <c r="R284" s="240"/>
      <c r="S284" s="241"/>
      <c r="T284" s="240"/>
      <c r="V284" s="242"/>
      <c r="W284" s="224">
        <f t="shared" si="33"/>
        <v>5.31</v>
      </c>
      <c r="X284" s="240">
        <v>0</v>
      </c>
      <c r="Y284" s="243">
        <f t="shared" si="34"/>
        <v>156.15</v>
      </c>
    </row>
    <row r="285" spans="1:25" x14ac:dyDescent="0.25">
      <c r="A285" s="115" t="str">
        <f>'Door Comparison'!A285</f>
        <v>D4.10</v>
      </c>
      <c r="B285" s="234" t="str">
        <f>'Door Comparison'!B285</f>
        <v>D2</v>
      </c>
      <c r="C285" s="234">
        <f>'Door Comparison'!C285</f>
        <v>0</v>
      </c>
      <c r="D285" s="234">
        <f>'Door Comparison'!D285</f>
        <v>1110</v>
      </c>
      <c r="E285" s="234">
        <f>'Door Comparison'!E285</f>
        <v>2000</v>
      </c>
      <c r="F285" s="234"/>
      <c r="G285" s="234">
        <f>'Door Comparison'!G285</f>
        <v>0</v>
      </c>
      <c r="H285" s="234">
        <f>'Door Comparison'!H285</f>
        <v>1</v>
      </c>
      <c r="I285" s="234" t="e">
        <f>'Door Comparison'!#REF!</f>
        <v>#REF!</v>
      </c>
      <c r="J285" s="234">
        <f>'Door Comparison'!J285</f>
        <v>1</v>
      </c>
      <c r="K285" s="234">
        <f>'Door Comparison'!K285</f>
        <v>0</v>
      </c>
      <c r="L285" s="234">
        <f>'Door Comparison'!L285</f>
        <v>0</v>
      </c>
      <c r="N285" s="96">
        <v>135</v>
      </c>
      <c r="O285" s="239"/>
      <c r="P285" s="224">
        <f t="shared" si="29"/>
        <v>15.84</v>
      </c>
      <c r="R285" s="240"/>
      <c r="S285" s="241"/>
      <c r="T285" s="240"/>
      <c r="V285" s="242"/>
      <c r="W285" s="224">
        <f t="shared" si="33"/>
        <v>5.31</v>
      </c>
      <c r="X285" s="240">
        <v>0</v>
      </c>
      <c r="Y285" s="243">
        <f t="shared" si="34"/>
        <v>156.15</v>
      </c>
    </row>
    <row r="286" spans="1:25" x14ac:dyDescent="0.25">
      <c r="A286" s="115" t="str">
        <f>'Door Comparison'!A286</f>
        <v>D4.11</v>
      </c>
      <c r="B286" s="234" t="str">
        <f>'Door Comparison'!B286</f>
        <v>D2</v>
      </c>
      <c r="C286" s="234">
        <f>'Door Comparison'!C286</f>
        <v>0</v>
      </c>
      <c r="D286" s="234">
        <f>'Door Comparison'!D286</f>
        <v>1110</v>
      </c>
      <c r="E286" s="234">
        <f>'Door Comparison'!E286</f>
        <v>2000</v>
      </c>
      <c r="F286" s="234"/>
      <c r="G286" s="234">
        <f>'Door Comparison'!G286</f>
        <v>0</v>
      </c>
      <c r="H286" s="234">
        <f>'Door Comparison'!H286</f>
        <v>1</v>
      </c>
      <c r="I286" s="234" t="e">
        <f>'Door Comparison'!#REF!</f>
        <v>#REF!</v>
      </c>
      <c r="J286" s="234">
        <f>'Door Comparison'!J286</f>
        <v>1</v>
      </c>
      <c r="K286" s="234">
        <f>'Door Comparison'!K286</f>
        <v>0</v>
      </c>
      <c r="L286" s="234">
        <f>'Door Comparison'!L286</f>
        <v>0</v>
      </c>
      <c r="N286" s="96">
        <v>135</v>
      </c>
      <c r="O286" s="239"/>
      <c r="P286" s="224">
        <f t="shared" si="29"/>
        <v>15.84</v>
      </c>
      <c r="R286" s="240"/>
      <c r="S286" s="241"/>
      <c r="T286" s="240"/>
      <c r="V286" s="242"/>
      <c r="W286" s="224">
        <f t="shared" si="33"/>
        <v>5.31</v>
      </c>
      <c r="X286" s="240">
        <v>0</v>
      </c>
      <c r="Y286" s="243">
        <f t="shared" si="34"/>
        <v>156.15</v>
      </c>
    </row>
    <row r="287" spans="1:25" x14ac:dyDescent="0.25">
      <c r="A287" s="115" t="str">
        <f>'Door Comparison'!A287</f>
        <v>D4.12</v>
      </c>
      <c r="B287" s="234" t="str">
        <f>'Door Comparison'!B287</f>
        <v>D2</v>
      </c>
      <c r="C287" s="234">
        <f>'Door Comparison'!C287</f>
        <v>0</v>
      </c>
      <c r="D287" s="234">
        <f>'Door Comparison'!D287</f>
        <v>1110</v>
      </c>
      <c r="E287" s="234">
        <f>'Door Comparison'!E287</f>
        <v>2000</v>
      </c>
      <c r="F287" s="234"/>
      <c r="G287" s="234">
        <f>'Door Comparison'!G287</f>
        <v>0</v>
      </c>
      <c r="H287" s="234">
        <f>'Door Comparison'!H287</f>
        <v>1</v>
      </c>
      <c r="I287" s="234" t="e">
        <f>'Door Comparison'!#REF!</f>
        <v>#REF!</v>
      </c>
      <c r="J287" s="234">
        <f>'Door Comparison'!J287</f>
        <v>1</v>
      </c>
      <c r="K287" s="234">
        <f>'Door Comparison'!K287</f>
        <v>0</v>
      </c>
      <c r="L287" s="234">
        <f>'Door Comparison'!L287</f>
        <v>0</v>
      </c>
      <c r="N287" s="96">
        <v>135</v>
      </c>
      <c r="O287" s="239"/>
      <c r="P287" s="224">
        <f t="shared" si="29"/>
        <v>15.84</v>
      </c>
      <c r="R287" s="240"/>
      <c r="S287" s="241"/>
      <c r="T287" s="240"/>
      <c r="V287" s="242"/>
      <c r="W287" s="224">
        <f t="shared" si="33"/>
        <v>5.31</v>
      </c>
      <c r="X287" s="240">
        <v>0</v>
      </c>
      <c r="Y287" s="243">
        <f t="shared" si="34"/>
        <v>156.15</v>
      </c>
    </row>
    <row r="288" spans="1:25" x14ac:dyDescent="0.25">
      <c r="A288" s="115" t="str">
        <f>'Door Comparison'!A288</f>
        <v>D4.13</v>
      </c>
      <c r="B288" s="234" t="str">
        <f>'Door Comparison'!B288</f>
        <v>A7</v>
      </c>
      <c r="C288" s="234">
        <f>'Door Comparison'!C288</f>
        <v>0</v>
      </c>
      <c r="D288" s="234">
        <f>'Door Comparison'!D288</f>
        <v>1233</v>
      </c>
      <c r="E288" s="234">
        <f>'Door Comparison'!E288</f>
        <v>2700</v>
      </c>
      <c r="F288" s="234"/>
      <c r="G288" s="234">
        <f>'Door Comparison'!G288</f>
        <v>0</v>
      </c>
      <c r="H288" s="234">
        <f>'Door Comparison'!H288</f>
        <v>1</v>
      </c>
      <c r="I288" s="234" t="e">
        <f>'Door Comparison'!#REF!</f>
        <v>#REF!</v>
      </c>
      <c r="J288" s="234">
        <f>'Door Comparison'!J288</f>
        <v>0</v>
      </c>
      <c r="K288" s="234">
        <f>'Door Comparison'!K288</f>
        <v>1</v>
      </c>
      <c r="L288" s="234">
        <f>'Door Comparison'!L288</f>
        <v>0</v>
      </c>
      <c r="N288" s="96">
        <v>59</v>
      </c>
      <c r="O288" s="239"/>
      <c r="P288" s="224">
        <f t="shared" si="29"/>
        <v>20.56</v>
      </c>
      <c r="Q288" s="221">
        <f t="shared" si="30"/>
        <v>50.01</v>
      </c>
      <c r="R288" s="240"/>
      <c r="S288" s="241"/>
      <c r="T288" s="240">
        <f t="shared" si="31"/>
        <v>27.86</v>
      </c>
      <c r="V288" s="242">
        <f t="shared" si="32"/>
        <v>14.73</v>
      </c>
      <c r="W288" s="224">
        <f t="shared" si="33"/>
        <v>6.9</v>
      </c>
      <c r="X288" s="240">
        <v>0</v>
      </c>
      <c r="Y288" s="243">
        <f t="shared" si="34"/>
        <v>179.06</v>
      </c>
    </row>
    <row r="289" spans="1:25" x14ac:dyDescent="0.25">
      <c r="A289" s="115" t="str">
        <f>'Door Comparison'!A289</f>
        <v>D4.14</v>
      </c>
      <c r="B289" s="234" t="str">
        <f>'Door Comparison'!B289</f>
        <v>H</v>
      </c>
      <c r="C289" s="234">
        <f>'Door Comparison'!C289</f>
        <v>0</v>
      </c>
      <c r="D289" s="234">
        <f>'Door Comparison'!D289</f>
        <v>628</v>
      </c>
      <c r="E289" s="234">
        <f>'Door Comparison'!E289</f>
        <v>1308</v>
      </c>
      <c r="F289" s="234"/>
      <c r="G289" s="234">
        <f>'Door Comparison'!G289</f>
        <v>0</v>
      </c>
      <c r="H289" s="234">
        <f>'Door Comparison'!H289</f>
        <v>1</v>
      </c>
      <c r="I289" s="234" t="e">
        <f>'Door Comparison'!#REF!</f>
        <v>#REF!</v>
      </c>
      <c r="J289" s="234">
        <f>'Door Comparison'!J289</f>
        <v>1</v>
      </c>
      <c r="K289" s="234">
        <f>'Door Comparison'!K289</f>
        <v>0</v>
      </c>
      <c r="L289" s="234">
        <f>'Door Comparison'!L289</f>
        <v>0</v>
      </c>
      <c r="N289" s="96">
        <v>22</v>
      </c>
      <c r="O289" s="239"/>
      <c r="P289" s="224">
        <f t="shared" si="29"/>
        <v>10.06</v>
      </c>
      <c r="Q289" s="221">
        <f t="shared" si="30"/>
        <v>24.46</v>
      </c>
      <c r="R289" s="240"/>
      <c r="S289" s="241"/>
      <c r="T289" s="240">
        <f t="shared" si="31"/>
        <v>13.62</v>
      </c>
      <c r="V289" s="242">
        <f t="shared" si="32"/>
        <v>3.6</v>
      </c>
      <c r="W289" s="224">
        <f t="shared" si="33"/>
        <v>3.37</v>
      </c>
      <c r="X289" s="240">
        <v>0</v>
      </c>
      <c r="Y289" s="243">
        <f t="shared" si="34"/>
        <v>77.11</v>
      </c>
    </row>
    <row r="290" spans="1:25" x14ac:dyDescent="0.25">
      <c r="A290" s="115" t="str">
        <f>'Door Comparison'!A290</f>
        <v>D4.15</v>
      </c>
      <c r="B290" s="234" t="str">
        <f>'Door Comparison'!B290</f>
        <v>A8</v>
      </c>
      <c r="C290" s="234">
        <f>'Door Comparison'!C290</f>
        <v>0</v>
      </c>
      <c r="D290" s="234">
        <f>'Door Comparison'!D290</f>
        <v>1110</v>
      </c>
      <c r="E290" s="234">
        <f>'Door Comparison'!E290</f>
        <v>2700</v>
      </c>
      <c r="F290" s="234"/>
      <c r="G290" s="234">
        <f>'Door Comparison'!G290</f>
        <v>0</v>
      </c>
      <c r="H290" s="234">
        <f>'Door Comparison'!H290</f>
        <v>1</v>
      </c>
      <c r="I290" s="234" t="e">
        <f>'Door Comparison'!#REF!</f>
        <v>#REF!</v>
      </c>
      <c r="J290" s="234">
        <f>'Door Comparison'!J290</f>
        <v>0</v>
      </c>
      <c r="K290" s="234">
        <f>'Door Comparison'!K290</f>
        <v>0</v>
      </c>
      <c r="L290" s="234">
        <f>'Door Comparison'!L290</f>
        <v>0</v>
      </c>
      <c r="N290" s="96">
        <v>59</v>
      </c>
      <c r="O290" s="239"/>
      <c r="P290" s="224">
        <f t="shared" si="29"/>
        <v>20.18</v>
      </c>
      <c r="Q290" s="221">
        <f t="shared" si="30"/>
        <v>49.09</v>
      </c>
      <c r="R290" s="240"/>
      <c r="S290" s="241"/>
      <c r="T290" s="240">
        <f t="shared" si="31"/>
        <v>27.34</v>
      </c>
      <c r="V290" s="242">
        <f t="shared" si="32"/>
        <v>0</v>
      </c>
      <c r="W290" s="224">
        <f t="shared" si="33"/>
        <v>0</v>
      </c>
      <c r="X290" s="240">
        <v>0</v>
      </c>
      <c r="Y290" s="243">
        <f t="shared" si="34"/>
        <v>155.61000000000001</v>
      </c>
    </row>
    <row r="291" spans="1:25" x14ac:dyDescent="0.25">
      <c r="A291" s="115" t="str">
        <f>'Door Comparison'!A291</f>
        <v>D4.16</v>
      </c>
      <c r="B291" s="234" t="str">
        <f>'Door Comparison'!B291</f>
        <v>A7</v>
      </c>
      <c r="C291" s="234">
        <f>'Door Comparison'!C291</f>
        <v>0</v>
      </c>
      <c r="D291" s="234">
        <f>'Door Comparison'!D291</f>
        <v>1233</v>
      </c>
      <c r="E291" s="234">
        <f>'Door Comparison'!E291</f>
        <v>2700</v>
      </c>
      <c r="F291" s="234"/>
      <c r="G291" s="234">
        <f>'Door Comparison'!G291</f>
        <v>0</v>
      </c>
      <c r="H291" s="234">
        <f>'Door Comparison'!H291</f>
        <v>1</v>
      </c>
      <c r="I291" s="234" t="e">
        <f>'Door Comparison'!#REF!</f>
        <v>#REF!</v>
      </c>
      <c r="J291" s="234">
        <f>'Door Comparison'!J291</f>
        <v>1</v>
      </c>
      <c r="K291" s="234">
        <f>'Door Comparison'!K291</f>
        <v>0</v>
      </c>
      <c r="L291" s="234">
        <f>'Door Comparison'!L291</f>
        <v>0</v>
      </c>
      <c r="N291" s="96">
        <v>59</v>
      </c>
      <c r="O291" s="239"/>
      <c r="P291" s="224">
        <f t="shared" si="29"/>
        <v>20.56</v>
      </c>
      <c r="Q291" s="221">
        <f t="shared" si="30"/>
        <v>50.01</v>
      </c>
      <c r="R291" s="240"/>
      <c r="S291" s="241"/>
      <c r="T291" s="240">
        <f t="shared" si="31"/>
        <v>27.86</v>
      </c>
      <c r="V291" s="242">
        <f t="shared" si="32"/>
        <v>7.36</v>
      </c>
      <c r="W291" s="224">
        <f t="shared" si="33"/>
        <v>6.9</v>
      </c>
      <c r="X291" s="240">
        <v>0</v>
      </c>
      <c r="Y291" s="243">
        <f t="shared" si="34"/>
        <v>171.69</v>
      </c>
    </row>
    <row r="292" spans="1:25" x14ac:dyDescent="0.25">
      <c r="A292" s="115" t="str">
        <f>'Door Comparison'!A292</f>
        <v>D4.17</v>
      </c>
      <c r="B292" s="234" t="str">
        <f>'Door Comparison'!B292</f>
        <v>A7</v>
      </c>
      <c r="C292" s="234">
        <f>'Door Comparison'!C292</f>
        <v>0</v>
      </c>
      <c r="D292" s="234">
        <f>'Door Comparison'!D292</f>
        <v>1110</v>
      </c>
      <c r="E292" s="234">
        <f>'Door Comparison'!E292</f>
        <v>2700</v>
      </c>
      <c r="F292" s="234"/>
      <c r="G292" s="234">
        <f>'Door Comparison'!G292</f>
        <v>0</v>
      </c>
      <c r="H292" s="234">
        <f>'Door Comparison'!H292</f>
        <v>1</v>
      </c>
      <c r="I292" s="234" t="e">
        <f>'Door Comparison'!#REF!</f>
        <v>#REF!</v>
      </c>
      <c r="J292" s="234">
        <f>'Door Comparison'!J292</f>
        <v>0</v>
      </c>
      <c r="K292" s="234">
        <f>'Door Comparison'!K292</f>
        <v>1</v>
      </c>
      <c r="L292" s="234">
        <f>'Door Comparison'!L292</f>
        <v>0</v>
      </c>
      <c r="N292" s="96">
        <v>59</v>
      </c>
      <c r="O292" s="239"/>
      <c r="P292" s="224">
        <f t="shared" si="29"/>
        <v>20.18</v>
      </c>
      <c r="Q292" s="221">
        <f t="shared" si="30"/>
        <v>49.09</v>
      </c>
      <c r="R292" s="240"/>
      <c r="S292" s="241"/>
      <c r="T292" s="240">
        <f t="shared" si="31"/>
        <v>27.34</v>
      </c>
      <c r="V292" s="242">
        <f t="shared" si="32"/>
        <v>14.45</v>
      </c>
      <c r="W292" s="224">
        <f t="shared" si="33"/>
        <v>6.77</v>
      </c>
      <c r="X292" s="240">
        <v>0</v>
      </c>
      <c r="Y292" s="243">
        <f t="shared" si="34"/>
        <v>176.83</v>
      </c>
    </row>
    <row r="293" spans="1:25" x14ac:dyDescent="0.25">
      <c r="A293" s="115" t="str">
        <f>'Door Comparison'!A293</f>
        <v>D4.18</v>
      </c>
      <c r="B293" s="234" t="str">
        <f>'Door Comparison'!B293</f>
        <v>G</v>
      </c>
      <c r="C293" s="234">
        <f>'Door Comparison'!C293</f>
        <v>0</v>
      </c>
      <c r="D293" s="234">
        <f>'Door Comparison'!D293</f>
        <v>628</v>
      </c>
      <c r="E293" s="234">
        <f>'Door Comparison'!E293</f>
        <v>1123</v>
      </c>
      <c r="F293" s="234"/>
      <c r="G293" s="234">
        <f>'Door Comparison'!G293</f>
        <v>0</v>
      </c>
      <c r="H293" s="234">
        <f>'Door Comparison'!H293</f>
        <v>1</v>
      </c>
      <c r="I293" s="234" t="e">
        <f>'Door Comparison'!#REF!</f>
        <v>#REF!</v>
      </c>
      <c r="J293" s="234">
        <f>'Door Comparison'!J293</f>
        <v>0</v>
      </c>
      <c r="K293" s="234">
        <f>'Door Comparison'!K293</f>
        <v>0</v>
      </c>
      <c r="L293" s="234">
        <f>'Door Comparison'!L293</f>
        <v>0</v>
      </c>
      <c r="N293" s="96">
        <v>22</v>
      </c>
      <c r="O293" s="239"/>
      <c r="P293" s="224">
        <f t="shared" si="29"/>
        <v>8.91</v>
      </c>
      <c r="Q293" s="221">
        <f t="shared" si="30"/>
        <v>21.67</v>
      </c>
      <c r="R293" s="240"/>
      <c r="S293" s="241"/>
      <c r="T293" s="240">
        <f t="shared" si="31"/>
        <v>12.07</v>
      </c>
      <c r="V293" s="242">
        <f t="shared" si="32"/>
        <v>0</v>
      </c>
      <c r="W293" s="224">
        <f t="shared" si="33"/>
        <v>0</v>
      </c>
      <c r="X293" s="240">
        <v>0</v>
      </c>
      <c r="Y293" s="243">
        <f t="shared" si="34"/>
        <v>64.650000000000006</v>
      </c>
    </row>
    <row r="294" spans="1:25" x14ac:dyDescent="0.25">
      <c r="A294" s="115" t="str">
        <f>'Door Comparison'!A294</f>
        <v>D4.19</v>
      </c>
      <c r="B294" s="234" t="str">
        <f>'Door Comparison'!B294</f>
        <v>D2</v>
      </c>
      <c r="C294" s="234">
        <f>'Door Comparison'!C294</f>
        <v>0</v>
      </c>
      <c r="D294" s="234">
        <f>'Door Comparison'!D294</f>
        <v>1110</v>
      </c>
      <c r="E294" s="234">
        <f>'Door Comparison'!E294</f>
        <v>2000</v>
      </c>
      <c r="F294" s="234"/>
      <c r="G294" s="234">
        <f>'Door Comparison'!G294</f>
        <v>0</v>
      </c>
      <c r="H294" s="234">
        <f>'Door Comparison'!H294</f>
        <v>1</v>
      </c>
      <c r="I294" s="234" t="e">
        <f>'Door Comparison'!#REF!</f>
        <v>#REF!</v>
      </c>
      <c r="J294" s="234">
        <f>'Door Comparison'!J294</f>
        <v>1</v>
      </c>
      <c r="K294" s="234">
        <f>'Door Comparison'!K294</f>
        <v>0</v>
      </c>
      <c r="L294" s="234">
        <f>'Door Comparison'!L294</f>
        <v>0</v>
      </c>
      <c r="N294" s="96">
        <v>135</v>
      </c>
      <c r="O294" s="239"/>
      <c r="P294" s="224">
        <f t="shared" si="29"/>
        <v>15.84</v>
      </c>
      <c r="R294" s="240"/>
      <c r="S294" s="241"/>
      <c r="T294" s="240"/>
      <c r="V294" s="242"/>
      <c r="W294" s="224">
        <f t="shared" si="33"/>
        <v>5.31</v>
      </c>
      <c r="X294" s="240">
        <v>0</v>
      </c>
      <c r="Y294" s="243">
        <f t="shared" si="34"/>
        <v>156.15</v>
      </c>
    </row>
    <row r="295" spans="1:25" x14ac:dyDescent="0.25">
      <c r="A295" s="115" t="str">
        <f>'Door Comparison'!A295</f>
        <v>D4.20</v>
      </c>
      <c r="B295" s="234" t="str">
        <f>'Door Comparison'!B295</f>
        <v>A7</v>
      </c>
      <c r="C295" s="234">
        <f>'Door Comparison'!C295</f>
        <v>0</v>
      </c>
      <c r="D295" s="234">
        <f>'Door Comparison'!D295</f>
        <v>1010</v>
      </c>
      <c r="E295" s="234">
        <f>'Door Comparison'!E295</f>
        <v>2700</v>
      </c>
      <c r="F295" s="234"/>
      <c r="G295" s="234">
        <f>'Door Comparison'!G295</f>
        <v>0</v>
      </c>
      <c r="H295" s="234">
        <f>'Door Comparison'!H295</f>
        <v>1</v>
      </c>
      <c r="I295" s="234" t="e">
        <f>'Door Comparison'!#REF!</f>
        <v>#REF!</v>
      </c>
      <c r="J295" s="234">
        <f>'Door Comparison'!J295</f>
        <v>0</v>
      </c>
      <c r="K295" s="234">
        <f>'Door Comparison'!K295</f>
        <v>0</v>
      </c>
      <c r="L295" s="234">
        <f>'Door Comparison'!L295</f>
        <v>0</v>
      </c>
      <c r="N295" s="96">
        <v>59</v>
      </c>
      <c r="O295" s="239"/>
      <c r="P295" s="224">
        <f t="shared" si="29"/>
        <v>19.87</v>
      </c>
      <c r="Q295" s="221">
        <f t="shared" si="30"/>
        <v>48.33</v>
      </c>
      <c r="R295" s="240"/>
      <c r="S295" s="241"/>
      <c r="T295" s="240">
        <f t="shared" si="31"/>
        <v>26.92</v>
      </c>
      <c r="V295" s="242">
        <f t="shared" si="32"/>
        <v>0</v>
      </c>
      <c r="W295" s="224">
        <f t="shared" si="33"/>
        <v>0</v>
      </c>
      <c r="X295" s="240">
        <v>0</v>
      </c>
      <c r="Y295" s="243">
        <f t="shared" si="34"/>
        <v>154.12</v>
      </c>
    </row>
    <row r="296" spans="1:25" x14ac:dyDescent="0.25">
      <c r="A296" s="115" t="str">
        <f>'Door Comparison'!A296</f>
        <v>D4.21</v>
      </c>
      <c r="B296" s="234" t="str">
        <f>'Door Comparison'!B296</f>
        <v>A4</v>
      </c>
      <c r="C296" s="234">
        <f>'Door Comparison'!C296</f>
        <v>0</v>
      </c>
      <c r="D296" s="234">
        <f>'Door Comparison'!D296</f>
        <v>1100</v>
      </c>
      <c r="E296" s="234">
        <f>'Door Comparison'!E296</f>
        <v>2300</v>
      </c>
      <c r="F296" s="234"/>
      <c r="G296" s="234">
        <f>'Door Comparison'!G296</f>
        <v>0</v>
      </c>
      <c r="H296" s="234">
        <f>'Door Comparison'!H296</f>
        <v>1</v>
      </c>
      <c r="I296" s="234" t="e">
        <f>'Door Comparison'!#REF!</f>
        <v>#REF!</v>
      </c>
      <c r="J296" s="234">
        <f>'Door Comparison'!J296</f>
        <v>1</v>
      </c>
      <c r="K296" s="234">
        <f>'Door Comparison'!K296</f>
        <v>0</v>
      </c>
      <c r="L296" s="234">
        <f>'Door Comparison'!L296</f>
        <v>0</v>
      </c>
      <c r="N296" s="96">
        <v>88</v>
      </c>
      <c r="O296" s="239"/>
      <c r="P296" s="224">
        <f t="shared" si="29"/>
        <v>17.670000000000002</v>
      </c>
      <c r="Q296" s="221">
        <f t="shared" si="30"/>
        <v>42.98</v>
      </c>
      <c r="R296" s="240"/>
      <c r="S296" s="241"/>
      <c r="T296" s="240">
        <f t="shared" si="31"/>
        <v>23.94</v>
      </c>
      <c r="V296" s="242">
        <f t="shared" si="32"/>
        <v>6.33</v>
      </c>
      <c r="W296" s="224">
        <f t="shared" si="33"/>
        <v>5.93</v>
      </c>
      <c r="X296" s="240">
        <v>0</v>
      </c>
      <c r="Y296" s="243">
        <f t="shared" si="34"/>
        <v>184.85</v>
      </c>
    </row>
    <row r="297" spans="1:25" x14ac:dyDescent="0.25">
      <c r="A297" s="115" t="str">
        <f>'Door Comparison'!A297</f>
        <v>D4.22</v>
      </c>
      <c r="B297" s="234" t="str">
        <f>'Door Comparison'!B297</f>
        <v>A4</v>
      </c>
      <c r="C297" s="234">
        <f>'Door Comparison'!C297</f>
        <v>0</v>
      </c>
      <c r="D297" s="234">
        <f>'Door Comparison'!D297</f>
        <v>1100</v>
      </c>
      <c r="E297" s="234">
        <f>'Door Comparison'!E297</f>
        <v>2300</v>
      </c>
      <c r="F297" s="234"/>
      <c r="G297" s="234">
        <f>'Door Comparison'!G297</f>
        <v>0</v>
      </c>
      <c r="H297" s="234">
        <f>'Door Comparison'!H297</f>
        <v>1</v>
      </c>
      <c r="I297" s="234" t="e">
        <f>'Door Comparison'!#REF!</f>
        <v>#REF!</v>
      </c>
      <c r="J297" s="234">
        <f>'Door Comparison'!J297</f>
        <v>1</v>
      </c>
      <c r="K297" s="234">
        <f>'Door Comparison'!K297</f>
        <v>0</v>
      </c>
      <c r="L297" s="234">
        <f>'Door Comparison'!L297</f>
        <v>0</v>
      </c>
      <c r="N297" s="96">
        <v>88</v>
      </c>
      <c r="O297" s="239"/>
      <c r="P297" s="224">
        <f t="shared" si="29"/>
        <v>17.670000000000002</v>
      </c>
      <c r="Q297" s="221">
        <f t="shared" si="30"/>
        <v>42.98</v>
      </c>
      <c r="R297" s="240"/>
      <c r="S297" s="241"/>
      <c r="T297" s="240">
        <f t="shared" si="31"/>
        <v>23.94</v>
      </c>
      <c r="V297" s="242">
        <f t="shared" si="32"/>
        <v>6.33</v>
      </c>
      <c r="W297" s="224">
        <f t="shared" si="33"/>
        <v>5.93</v>
      </c>
      <c r="X297" s="240">
        <v>0</v>
      </c>
      <c r="Y297" s="243">
        <f t="shared" si="34"/>
        <v>184.85</v>
      </c>
    </row>
    <row r="298" spans="1:25" x14ac:dyDescent="0.25">
      <c r="A298" s="115" t="str">
        <f>'Door Comparison'!A298</f>
        <v>D4.23</v>
      </c>
      <c r="B298" s="234" t="str">
        <f>'Door Comparison'!B298</f>
        <v>A7</v>
      </c>
      <c r="C298" s="234">
        <f>'Door Comparison'!C298</f>
        <v>0</v>
      </c>
      <c r="D298" s="234">
        <f>'Door Comparison'!D298</f>
        <v>1010</v>
      </c>
      <c r="E298" s="234">
        <f>'Door Comparison'!E298</f>
        <v>2700</v>
      </c>
      <c r="F298" s="234"/>
      <c r="G298" s="234">
        <f>'Door Comparison'!G298</f>
        <v>0</v>
      </c>
      <c r="H298" s="234">
        <f>'Door Comparison'!H298</f>
        <v>1</v>
      </c>
      <c r="I298" s="234" t="e">
        <f>'Door Comparison'!#REF!</f>
        <v>#REF!</v>
      </c>
      <c r="J298" s="234">
        <f>'Door Comparison'!J298</f>
        <v>0</v>
      </c>
      <c r="K298" s="234">
        <f>'Door Comparison'!K298</f>
        <v>0</v>
      </c>
      <c r="L298" s="234">
        <f>'Door Comparison'!L298</f>
        <v>0</v>
      </c>
      <c r="N298" s="96">
        <v>59</v>
      </c>
      <c r="O298" s="239"/>
      <c r="P298" s="224">
        <f t="shared" si="29"/>
        <v>19.87</v>
      </c>
      <c r="Q298" s="221">
        <f t="shared" si="30"/>
        <v>48.33</v>
      </c>
      <c r="R298" s="240"/>
      <c r="S298" s="241"/>
      <c r="T298" s="240">
        <f t="shared" si="31"/>
        <v>26.92</v>
      </c>
      <c r="V298" s="242">
        <f t="shared" si="32"/>
        <v>0</v>
      </c>
      <c r="W298" s="224">
        <f t="shared" si="33"/>
        <v>0</v>
      </c>
      <c r="X298" s="240">
        <v>0</v>
      </c>
      <c r="Y298" s="243">
        <f t="shared" si="34"/>
        <v>154.12</v>
      </c>
    </row>
    <row r="299" spans="1:25" x14ac:dyDescent="0.25">
      <c r="A299" s="115" t="str">
        <f>'Door Comparison'!A299</f>
        <v>D4.24</v>
      </c>
      <c r="B299" s="234" t="str">
        <f>'Door Comparison'!B299</f>
        <v>D2</v>
      </c>
      <c r="C299" s="234">
        <f>'Door Comparison'!C299</f>
        <v>0</v>
      </c>
      <c r="D299" s="234">
        <f>'Door Comparison'!D299</f>
        <v>1110</v>
      </c>
      <c r="E299" s="234">
        <f>'Door Comparison'!E299</f>
        <v>2000</v>
      </c>
      <c r="F299" s="234"/>
      <c r="G299" s="234">
        <f>'Door Comparison'!G299</f>
        <v>0</v>
      </c>
      <c r="H299" s="234">
        <f>'Door Comparison'!H299</f>
        <v>1</v>
      </c>
      <c r="I299" s="234" t="e">
        <f>'Door Comparison'!#REF!</f>
        <v>#REF!</v>
      </c>
      <c r="J299" s="234">
        <f>'Door Comparison'!J299</f>
        <v>1</v>
      </c>
      <c r="K299" s="234">
        <f>'Door Comparison'!K299</f>
        <v>0</v>
      </c>
      <c r="L299" s="234">
        <f>'Door Comparison'!L299</f>
        <v>0</v>
      </c>
      <c r="N299" s="96">
        <v>135</v>
      </c>
      <c r="O299" s="239"/>
      <c r="P299" s="224">
        <f t="shared" si="29"/>
        <v>15.84</v>
      </c>
      <c r="R299" s="240"/>
      <c r="S299" s="241"/>
      <c r="T299" s="240"/>
      <c r="V299" s="242"/>
      <c r="W299" s="224">
        <f t="shared" si="33"/>
        <v>5.31</v>
      </c>
      <c r="X299" s="240">
        <v>0</v>
      </c>
      <c r="Y299" s="243">
        <f t="shared" si="34"/>
        <v>156.15</v>
      </c>
    </row>
    <row r="300" spans="1:25" x14ac:dyDescent="0.25">
      <c r="A300" s="115" t="str">
        <f>'Door Comparison'!A300</f>
        <v>D4.25</v>
      </c>
      <c r="B300" s="234" t="str">
        <f>'Door Comparison'!B300</f>
        <v>D2</v>
      </c>
      <c r="C300" s="234">
        <f>'Door Comparison'!C300</f>
        <v>0</v>
      </c>
      <c r="D300" s="234">
        <f>'Door Comparison'!D300</f>
        <v>1000</v>
      </c>
      <c r="E300" s="234">
        <f>'Door Comparison'!E300</f>
        <v>2000</v>
      </c>
      <c r="F300" s="234"/>
      <c r="G300" s="234">
        <f>'Door Comparison'!G300</f>
        <v>0</v>
      </c>
      <c r="H300" s="234">
        <f>'Door Comparison'!H300</f>
        <v>1</v>
      </c>
      <c r="I300" s="234" t="e">
        <f>'Door Comparison'!#REF!</f>
        <v>#REF!</v>
      </c>
      <c r="J300" s="234">
        <f>'Door Comparison'!J300</f>
        <v>0</v>
      </c>
      <c r="K300" s="234">
        <f>'Door Comparison'!K300</f>
        <v>0</v>
      </c>
      <c r="L300" s="234">
        <f>'Door Comparison'!L300</f>
        <v>0</v>
      </c>
      <c r="N300" s="96">
        <v>135</v>
      </c>
      <c r="O300" s="239"/>
      <c r="P300" s="224">
        <f t="shared" si="29"/>
        <v>15.5</v>
      </c>
      <c r="R300" s="240"/>
      <c r="S300" s="241"/>
      <c r="T300" s="240"/>
      <c r="V300" s="242"/>
      <c r="W300" s="224">
        <f t="shared" si="33"/>
        <v>0</v>
      </c>
      <c r="X300" s="240">
        <v>0</v>
      </c>
      <c r="Y300" s="243">
        <f t="shared" si="34"/>
        <v>150.5</v>
      </c>
    </row>
    <row r="301" spans="1:25" x14ac:dyDescent="0.25">
      <c r="A301" s="115" t="str">
        <f>'Door Comparison'!A301</f>
        <v>D4.26</v>
      </c>
      <c r="B301" s="234" t="str">
        <f>'Door Comparison'!B301</f>
        <v>A7</v>
      </c>
      <c r="C301" s="234">
        <f>'Door Comparison'!C301</f>
        <v>0</v>
      </c>
      <c r="D301" s="234">
        <f>'Door Comparison'!D301</f>
        <v>1233</v>
      </c>
      <c r="E301" s="234">
        <f>'Door Comparison'!E301</f>
        <v>2700</v>
      </c>
      <c r="F301" s="234"/>
      <c r="G301" s="234">
        <f>'Door Comparison'!G301</f>
        <v>0</v>
      </c>
      <c r="H301" s="234">
        <f>'Door Comparison'!H301</f>
        <v>1</v>
      </c>
      <c r="I301" s="234" t="e">
        <f>'Door Comparison'!#REF!</f>
        <v>#REF!</v>
      </c>
      <c r="J301" s="234">
        <f>'Door Comparison'!J301</f>
        <v>1</v>
      </c>
      <c r="K301" s="234">
        <f>'Door Comparison'!K301</f>
        <v>0</v>
      </c>
      <c r="L301" s="234">
        <f>'Door Comparison'!L301</f>
        <v>0</v>
      </c>
      <c r="N301" s="96">
        <v>59</v>
      </c>
      <c r="O301" s="239"/>
      <c r="P301" s="224">
        <f t="shared" si="29"/>
        <v>20.56</v>
      </c>
      <c r="Q301" s="221">
        <f t="shared" si="30"/>
        <v>50.01</v>
      </c>
      <c r="R301" s="240"/>
      <c r="S301" s="241"/>
      <c r="T301" s="240">
        <f t="shared" si="31"/>
        <v>27.86</v>
      </c>
      <c r="V301" s="242">
        <f t="shared" si="32"/>
        <v>7.36</v>
      </c>
      <c r="W301" s="224">
        <f t="shared" si="33"/>
        <v>6.9</v>
      </c>
      <c r="X301" s="240">
        <v>0</v>
      </c>
      <c r="Y301" s="243">
        <f t="shared" si="34"/>
        <v>171.69</v>
      </c>
    </row>
    <row r="302" spans="1:25" x14ac:dyDescent="0.25">
      <c r="A302" s="115" t="str">
        <f>'Door Comparison'!A302</f>
        <v>D4.27</v>
      </c>
      <c r="B302" s="234" t="str">
        <f>'Door Comparison'!B302</f>
        <v>G</v>
      </c>
      <c r="C302" s="234">
        <f>'Door Comparison'!C302</f>
        <v>0</v>
      </c>
      <c r="D302" s="234">
        <f>'Door Comparison'!D302</f>
        <v>628</v>
      </c>
      <c r="E302" s="234">
        <f>'Door Comparison'!E302</f>
        <v>1123</v>
      </c>
      <c r="F302" s="234"/>
      <c r="G302" s="234">
        <f>'Door Comparison'!G302</f>
        <v>0</v>
      </c>
      <c r="H302" s="234">
        <f>'Door Comparison'!H302</f>
        <v>1</v>
      </c>
      <c r="I302" s="234" t="e">
        <f>'Door Comparison'!#REF!</f>
        <v>#REF!</v>
      </c>
      <c r="J302" s="234">
        <f>'Door Comparison'!J302</f>
        <v>0</v>
      </c>
      <c r="K302" s="234">
        <f>'Door Comparison'!K302</f>
        <v>0</v>
      </c>
      <c r="L302" s="234">
        <f>'Door Comparison'!L302</f>
        <v>0</v>
      </c>
      <c r="N302" s="96">
        <v>22</v>
      </c>
      <c r="O302" s="239"/>
      <c r="P302" s="224">
        <f t="shared" si="29"/>
        <v>8.91</v>
      </c>
      <c r="Q302" s="221">
        <f t="shared" si="30"/>
        <v>21.67</v>
      </c>
      <c r="R302" s="240"/>
      <c r="S302" s="241"/>
      <c r="T302" s="240">
        <f t="shared" si="31"/>
        <v>12.07</v>
      </c>
      <c r="V302" s="242">
        <f t="shared" si="32"/>
        <v>0</v>
      </c>
      <c r="W302" s="224">
        <f t="shared" si="33"/>
        <v>0</v>
      </c>
      <c r="X302" s="240">
        <v>0</v>
      </c>
      <c r="Y302" s="243">
        <f t="shared" si="34"/>
        <v>64.650000000000006</v>
      </c>
    </row>
    <row r="303" spans="1:25" x14ac:dyDescent="0.25">
      <c r="A303" s="115" t="str">
        <f>'Door Comparison'!A303</f>
        <v>D4.28</v>
      </c>
      <c r="B303" s="234" t="str">
        <f>'Door Comparison'!B303</f>
        <v>H</v>
      </c>
      <c r="C303" s="234">
        <f>'Door Comparison'!C303</f>
        <v>0</v>
      </c>
      <c r="D303" s="234">
        <f>'Door Comparison'!D303</f>
        <v>628</v>
      </c>
      <c r="E303" s="234">
        <f>'Door Comparison'!E303</f>
        <v>1308</v>
      </c>
      <c r="F303" s="234"/>
      <c r="G303" s="234">
        <f>'Door Comparison'!G303</f>
        <v>0</v>
      </c>
      <c r="H303" s="234">
        <f>'Door Comparison'!H303</f>
        <v>1</v>
      </c>
      <c r="I303" s="234" t="e">
        <f>'Door Comparison'!#REF!</f>
        <v>#REF!</v>
      </c>
      <c r="J303" s="234">
        <f>'Door Comparison'!J303</f>
        <v>1</v>
      </c>
      <c r="K303" s="234">
        <f>'Door Comparison'!K303</f>
        <v>0</v>
      </c>
      <c r="L303" s="234">
        <f>'Door Comparison'!L303</f>
        <v>0</v>
      </c>
      <c r="N303" s="96">
        <v>22</v>
      </c>
      <c r="O303" s="239"/>
      <c r="P303" s="224">
        <f t="shared" si="29"/>
        <v>10.06</v>
      </c>
      <c r="Q303" s="221">
        <f t="shared" si="30"/>
        <v>24.46</v>
      </c>
      <c r="R303" s="240"/>
      <c r="S303" s="241"/>
      <c r="T303" s="240">
        <f t="shared" si="31"/>
        <v>13.62</v>
      </c>
      <c r="V303" s="242">
        <f t="shared" si="32"/>
        <v>3.6</v>
      </c>
      <c r="W303" s="224">
        <f t="shared" si="33"/>
        <v>3.37</v>
      </c>
      <c r="X303" s="240">
        <v>0</v>
      </c>
      <c r="Y303" s="243">
        <f t="shared" si="34"/>
        <v>77.11</v>
      </c>
    </row>
    <row r="304" spans="1:25" x14ac:dyDescent="0.25">
      <c r="A304" s="115" t="str">
        <f>'Door Comparison'!A304</f>
        <v>D4.29</v>
      </c>
      <c r="B304" s="234" t="str">
        <f>'Door Comparison'!B304</f>
        <v>A7</v>
      </c>
      <c r="C304" s="234">
        <f>'Door Comparison'!C304</f>
        <v>0</v>
      </c>
      <c r="D304" s="234">
        <f>'Door Comparison'!D304</f>
        <v>1233</v>
      </c>
      <c r="E304" s="234">
        <f>'Door Comparison'!E304</f>
        <v>2700</v>
      </c>
      <c r="F304" s="234"/>
      <c r="G304" s="234">
        <f>'Door Comparison'!G304</f>
        <v>0</v>
      </c>
      <c r="H304" s="234">
        <f>'Door Comparison'!H304</f>
        <v>1</v>
      </c>
      <c r="I304" s="234" t="e">
        <f>'Door Comparison'!#REF!</f>
        <v>#REF!</v>
      </c>
      <c r="J304" s="234">
        <f>'Door Comparison'!J304</f>
        <v>1</v>
      </c>
      <c r="K304" s="234">
        <f>'Door Comparison'!K304</f>
        <v>0</v>
      </c>
      <c r="L304" s="234">
        <f>'Door Comparison'!L304</f>
        <v>0</v>
      </c>
      <c r="N304" s="96">
        <v>59</v>
      </c>
      <c r="O304" s="239"/>
      <c r="P304" s="224">
        <f t="shared" si="29"/>
        <v>20.56</v>
      </c>
      <c r="Q304" s="221">
        <f t="shared" si="30"/>
        <v>50.01</v>
      </c>
      <c r="R304" s="240"/>
      <c r="S304" s="241"/>
      <c r="T304" s="240">
        <f t="shared" si="31"/>
        <v>27.86</v>
      </c>
      <c r="V304" s="242">
        <f t="shared" si="32"/>
        <v>7.36</v>
      </c>
      <c r="W304" s="224">
        <f t="shared" si="33"/>
        <v>6.9</v>
      </c>
      <c r="X304" s="240">
        <v>0</v>
      </c>
      <c r="Y304" s="243">
        <f t="shared" si="34"/>
        <v>171.69</v>
      </c>
    </row>
    <row r="305" spans="1:25" x14ac:dyDescent="0.25">
      <c r="A305" s="115" t="str">
        <f>'Door Comparison'!A305</f>
        <v>D4WC.01</v>
      </c>
      <c r="B305" s="234">
        <f>'Door Comparison'!B305</f>
        <v>0</v>
      </c>
      <c r="C305" s="234">
        <f>'Door Comparison'!C305</f>
        <v>0</v>
      </c>
      <c r="D305" s="234">
        <f>'Door Comparison'!D305</f>
        <v>0</v>
      </c>
      <c r="E305" s="234">
        <f>'Door Comparison'!E305</f>
        <v>0</v>
      </c>
      <c r="F305" s="234"/>
      <c r="G305" s="234">
        <f>'Door Comparison'!G305</f>
        <v>0</v>
      </c>
      <c r="H305" s="234">
        <f>'Door Comparison'!H305</f>
        <v>0</v>
      </c>
      <c r="I305" s="234" t="e">
        <f>'Door Comparison'!#REF!</f>
        <v>#REF!</v>
      </c>
      <c r="J305" s="234">
        <f>'Door Comparison'!J305</f>
        <v>0</v>
      </c>
      <c r="K305" s="234">
        <f>'Door Comparison'!K305</f>
        <v>0</v>
      </c>
      <c r="L305" s="234">
        <f>'Door Comparison'!L305</f>
        <v>0</v>
      </c>
      <c r="N305" s="96"/>
      <c r="O305" s="239"/>
      <c r="P305" s="224">
        <f t="shared" si="29"/>
        <v>0</v>
      </c>
      <c r="Q305" s="221">
        <f t="shared" si="30"/>
        <v>0</v>
      </c>
      <c r="R305" s="240"/>
      <c r="S305" s="241"/>
      <c r="T305" s="240">
        <f t="shared" si="31"/>
        <v>0</v>
      </c>
      <c r="V305" s="242">
        <f t="shared" si="32"/>
        <v>0</v>
      </c>
      <c r="W305" s="224">
        <f t="shared" si="33"/>
        <v>0</v>
      </c>
      <c r="X305" s="240">
        <v>0</v>
      </c>
      <c r="Y305" s="243">
        <f t="shared" si="34"/>
        <v>0</v>
      </c>
    </row>
    <row r="306" spans="1:25" x14ac:dyDescent="0.25">
      <c r="A306" s="115" t="str">
        <f>'Door Comparison'!A306</f>
        <v>D4WC.02</v>
      </c>
      <c r="B306" s="234">
        <f>'Door Comparison'!B306</f>
        <v>0</v>
      </c>
      <c r="C306" s="234">
        <f>'Door Comparison'!C306</f>
        <v>0</v>
      </c>
      <c r="D306" s="234">
        <f>'Door Comparison'!D306</f>
        <v>0</v>
      </c>
      <c r="E306" s="234">
        <f>'Door Comparison'!E306</f>
        <v>0</v>
      </c>
      <c r="F306" s="234"/>
      <c r="G306" s="234">
        <f>'Door Comparison'!G306</f>
        <v>0</v>
      </c>
      <c r="H306" s="234">
        <f>'Door Comparison'!H306</f>
        <v>0</v>
      </c>
      <c r="I306" s="234" t="e">
        <f>'Door Comparison'!#REF!</f>
        <v>#REF!</v>
      </c>
      <c r="J306" s="234">
        <f>'Door Comparison'!J306</f>
        <v>0</v>
      </c>
      <c r="K306" s="234">
        <f>'Door Comparison'!K306</f>
        <v>0</v>
      </c>
      <c r="L306" s="234">
        <f>'Door Comparison'!L306</f>
        <v>0</v>
      </c>
      <c r="N306" s="96"/>
      <c r="O306" s="239"/>
      <c r="P306" s="224">
        <f t="shared" si="29"/>
        <v>0</v>
      </c>
      <c r="Q306" s="221">
        <f t="shared" si="30"/>
        <v>0</v>
      </c>
      <c r="R306" s="240"/>
      <c r="S306" s="241"/>
      <c r="T306" s="240">
        <f t="shared" si="31"/>
        <v>0</v>
      </c>
      <c r="V306" s="242">
        <f t="shared" si="32"/>
        <v>0</v>
      </c>
      <c r="W306" s="224">
        <f t="shared" si="33"/>
        <v>0</v>
      </c>
      <c r="X306" s="240">
        <v>0</v>
      </c>
      <c r="Y306" s="243">
        <f t="shared" si="34"/>
        <v>0</v>
      </c>
    </row>
    <row r="307" spans="1:25" x14ac:dyDescent="0.25">
      <c r="A307" s="115" t="str">
        <f>'Door Comparison'!A307</f>
        <v>D4WC.03</v>
      </c>
      <c r="B307" s="234">
        <f>'Door Comparison'!B307</f>
        <v>0</v>
      </c>
      <c r="C307" s="234">
        <f>'Door Comparison'!C307</f>
        <v>0</v>
      </c>
      <c r="D307" s="234">
        <f>'Door Comparison'!D307</f>
        <v>0</v>
      </c>
      <c r="E307" s="234">
        <f>'Door Comparison'!E307</f>
        <v>0</v>
      </c>
      <c r="F307" s="234"/>
      <c r="G307" s="234">
        <f>'Door Comparison'!G307</f>
        <v>0</v>
      </c>
      <c r="H307" s="234">
        <f>'Door Comparison'!H307</f>
        <v>0</v>
      </c>
      <c r="I307" s="234" t="e">
        <f>'Door Comparison'!#REF!</f>
        <v>#REF!</v>
      </c>
      <c r="J307" s="234">
        <f>'Door Comparison'!J307</f>
        <v>0</v>
      </c>
      <c r="K307" s="234">
        <f>'Door Comparison'!K307</f>
        <v>0</v>
      </c>
      <c r="L307" s="234">
        <f>'Door Comparison'!L307</f>
        <v>0</v>
      </c>
      <c r="N307" s="96"/>
      <c r="O307" s="239"/>
      <c r="P307" s="224">
        <f t="shared" si="29"/>
        <v>0</v>
      </c>
      <c r="Q307" s="221">
        <f t="shared" si="30"/>
        <v>0</v>
      </c>
      <c r="R307" s="240"/>
      <c r="S307" s="241"/>
      <c r="T307" s="240">
        <f t="shared" si="31"/>
        <v>0</v>
      </c>
      <c r="V307" s="242">
        <f t="shared" si="32"/>
        <v>0</v>
      </c>
      <c r="W307" s="224">
        <f t="shared" si="33"/>
        <v>0</v>
      </c>
      <c r="X307" s="240">
        <v>0</v>
      </c>
      <c r="Y307" s="243">
        <f t="shared" si="34"/>
        <v>0</v>
      </c>
    </row>
    <row r="308" spans="1:25" x14ac:dyDescent="0.25">
      <c r="A308" s="115" t="str">
        <f>'Door Comparison'!A308</f>
        <v>D4WC.04</v>
      </c>
      <c r="B308" s="234">
        <f>'Door Comparison'!B308</f>
        <v>0</v>
      </c>
      <c r="C308" s="234">
        <f>'Door Comparison'!C308</f>
        <v>0</v>
      </c>
      <c r="D308" s="234">
        <f>'Door Comparison'!D308</f>
        <v>0</v>
      </c>
      <c r="E308" s="234">
        <f>'Door Comparison'!E308</f>
        <v>0</v>
      </c>
      <c r="F308" s="234"/>
      <c r="G308" s="234">
        <f>'Door Comparison'!G308</f>
        <v>0</v>
      </c>
      <c r="H308" s="234">
        <f>'Door Comparison'!H308</f>
        <v>0</v>
      </c>
      <c r="I308" s="234" t="e">
        <f>'Door Comparison'!#REF!</f>
        <v>#REF!</v>
      </c>
      <c r="J308" s="234">
        <f>'Door Comparison'!J308</f>
        <v>0</v>
      </c>
      <c r="K308" s="234">
        <f>'Door Comparison'!K308</f>
        <v>0</v>
      </c>
      <c r="L308" s="234">
        <f>'Door Comparison'!L308</f>
        <v>0</v>
      </c>
      <c r="N308" s="96"/>
      <c r="O308" s="239"/>
      <c r="P308" s="224">
        <f t="shared" si="29"/>
        <v>0</v>
      </c>
      <c r="Q308" s="221">
        <f t="shared" si="30"/>
        <v>0</v>
      </c>
      <c r="R308" s="240"/>
      <c r="S308" s="241"/>
      <c r="T308" s="240">
        <f t="shared" si="31"/>
        <v>0</v>
      </c>
      <c r="V308" s="242">
        <f t="shared" si="32"/>
        <v>0</v>
      </c>
      <c r="W308" s="224">
        <f t="shared" si="33"/>
        <v>0</v>
      </c>
      <c r="X308" s="240">
        <v>0</v>
      </c>
      <c r="Y308" s="243">
        <f t="shared" si="34"/>
        <v>0</v>
      </c>
    </row>
    <row r="309" spans="1:25" x14ac:dyDescent="0.25">
      <c r="A309" s="115" t="str">
        <f>'Door Comparison'!A309</f>
        <v>D4WC.05</v>
      </c>
      <c r="B309" s="234">
        <f>'Door Comparison'!B309</f>
        <v>0</v>
      </c>
      <c r="C309" s="234">
        <f>'Door Comparison'!C309</f>
        <v>0</v>
      </c>
      <c r="D309" s="234">
        <f>'Door Comparison'!D309</f>
        <v>0</v>
      </c>
      <c r="E309" s="234">
        <f>'Door Comparison'!E309</f>
        <v>0</v>
      </c>
      <c r="F309" s="234"/>
      <c r="G309" s="234">
        <f>'Door Comparison'!G309</f>
        <v>0</v>
      </c>
      <c r="H309" s="234">
        <f>'Door Comparison'!H309</f>
        <v>0</v>
      </c>
      <c r="I309" s="234" t="e">
        <f>'Door Comparison'!#REF!</f>
        <v>#REF!</v>
      </c>
      <c r="J309" s="234">
        <f>'Door Comparison'!J309</f>
        <v>0</v>
      </c>
      <c r="K309" s="234">
        <f>'Door Comparison'!K309</f>
        <v>0</v>
      </c>
      <c r="L309" s="234">
        <f>'Door Comparison'!L309</f>
        <v>0</v>
      </c>
      <c r="N309" s="96"/>
      <c r="O309" s="239"/>
      <c r="P309" s="224">
        <f t="shared" si="29"/>
        <v>0</v>
      </c>
      <c r="Q309" s="221">
        <f t="shared" si="30"/>
        <v>0</v>
      </c>
      <c r="R309" s="240"/>
      <c r="S309" s="241"/>
      <c r="T309" s="240">
        <f t="shared" si="31"/>
        <v>0</v>
      </c>
      <c r="V309" s="242">
        <f t="shared" si="32"/>
        <v>0</v>
      </c>
      <c r="W309" s="224">
        <f t="shared" si="33"/>
        <v>0</v>
      </c>
      <c r="X309" s="240">
        <v>0</v>
      </c>
      <c r="Y309" s="243">
        <f t="shared" si="34"/>
        <v>0</v>
      </c>
    </row>
    <row r="310" spans="1:25" x14ac:dyDescent="0.25">
      <c r="A310" s="115" t="str">
        <f>'Door Comparison'!A310</f>
        <v>D4WC.06</v>
      </c>
      <c r="B310" s="234">
        <f>'Door Comparison'!B310</f>
        <v>0</v>
      </c>
      <c r="C310" s="234">
        <f>'Door Comparison'!C310</f>
        <v>0</v>
      </c>
      <c r="D310" s="234">
        <f>'Door Comparison'!D310</f>
        <v>0</v>
      </c>
      <c r="E310" s="234">
        <f>'Door Comparison'!E310</f>
        <v>0</v>
      </c>
      <c r="F310" s="234"/>
      <c r="G310" s="234">
        <f>'Door Comparison'!G310</f>
        <v>0</v>
      </c>
      <c r="H310" s="234">
        <f>'Door Comparison'!H310</f>
        <v>0</v>
      </c>
      <c r="I310" s="234" t="e">
        <f>'Door Comparison'!#REF!</f>
        <v>#REF!</v>
      </c>
      <c r="J310" s="234">
        <f>'Door Comparison'!J310</f>
        <v>0</v>
      </c>
      <c r="K310" s="234">
        <f>'Door Comparison'!K310</f>
        <v>0</v>
      </c>
      <c r="L310" s="234">
        <f>'Door Comparison'!L310</f>
        <v>0</v>
      </c>
      <c r="N310" s="96"/>
      <c r="O310" s="239"/>
      <c r="P310" s="224">
        <f t="shared" si="29"/>
        <v>0</v>
      </c>
      <c r="Q310" s="221">
        <f t="shared" si="30"/>
        <v>0</v>
      </c>
      <c r="R310" s="240"/>
      <c r="S310" s="241"/>
      <c r="T310" s="240">
        <f t="shared" si="31"/>
        <v>0</v>
      </c>
      <c r="V310" s="242">
        <f t="shared" si="32"/>
        <v>0</v>
      </c>
      <c r="W310" s="224">
        <f t="shared" si="33"/>
        <v>0</v>
      </c>
      <c r="X310" s="240">
        <v>0</v>
      </c>
      <c r="Y310" s="243">
        <f t="shared" si="34"/>
        <v>0</v>
      </c>
    </row>
    <row r="311" spans="1:25" x14ac:dyDescent="0.25">
      <c r="A311" s="115" t="str">
        <f>'Door Comparison'!A311</f>
        <v>D4WC.07</v>
      </c>
      <c r="B311" s="234">
        <f>'Door Comparison'!B311</f>
        <v>0</v>
      </c>
      <c r="C311" s="234">
        <f>'Door Comparison'!C311</f>
        <v>0</v>
      </c>
      <c r="D311" s="234">
        <f>'Door Comparison'!D311</f>
        <v>0</v>
      </c>
      <c r="E311" s="234">
        <f>'Door Comparison'!E311</f>
        <v>0</v>
      </c>
      <c r="F311" s="234"/>
      <c r="G311" s="234">
        <f>'Door Comparison'!G311</f>
        <v>0</v>
      </c>
      <c r="H311" s="234">
        <f>'Door Comparison'!H311</f>
        <v>0</v>
      </c>
      <c r="I311" s="234" t="e">
        <f>'Door Comparison'!#REF!</f>
        <v>#REF!</v>
      </c>
      <c r="J311" s="234">
        <f>'Door Comparison'!J311</f>
        <v>0</v>
      </c>
      <c r="K311" s="234">
        <f>'Door Comparison'!K311</f>
        <v>0</v>
      </c>
      <c r="L311" s="234">
        <f>'Door Comparison'!L311</f>
        <v>0</v>
      </c>
      <c r="N311" s="96"/>
      <c r="O311" s="239"/>
      <c r="P311" s="224">
        <f t="shared" si="29"/>
        <v>0</v>
      </c>
      <c r="Q311" s="221">
        <f t="shared" si="30"/>
        <v>0</v>
      </c>
      <c r="R311" s="240"/>
      <c r="S311" s="241"/>
      <c r="T311" s="240">
        <f t="shared" si="31"/>
        <v>0</v>
      </c>
      <c r="V311" s="242">
        <f t="shared" si="32"/>
        <v>0</v>
      </c>
      <c r="W311" s="224">
        <f t="shared" si="33"/>
        <v>0</v>
      </c>
      <c r="X311" s="240">
        <v>0</v>
      </c>
      <c r="Y311" s="243">
        <f t="shared" si="34"/>
        <v>0</v>
      </c>
    </row>
    <row r="312" spans="1:25" x14ac:dyDescent="0.25">
      <c r="A312" s="115" t="str">
        <f>'Door Comparison'!A312</f>
        <v>D4WC.08</v>
      </c>
      <c r="B312" s="234">
        <f>'Door Comparison'!B312</f>
        <v>0</v>
      </c>
      <c r="C312" s="234">
        <f>'Door Comparison'!C312</f>
        <v>0</v>
      </c>
      <c r="D312" s="234">
        <f>'Door Comparison'!D312</f>
        <v>0</v>
      </c>
      <c r="E312" s="234">
        <f>'Door Comparison'!E312</f>
        <v>0</v>
      </c>
      <c r="F312" s="234"/>
      <c r="G312" s="234">
        <f>'Door Comparison'!G312</f>
        <v>0</v>
      </c>
      <c r="H312" s="234">
        <f>'Door Comparison'!H312</f>
        <v>0</v>
      </c>
      <c r="I312" s="234" t="e">
        <f>'Door Comparison'!#REF!</f>
        <v>#REF!</v>
      </c>
      <c r="J312" s="234">
        <f>'Door Comparison'!J312</f>
        <v>0</v>
      </c>
      <c r="K312" s="234">
        <f>'Door Comparison'!K312</f>
        <v>0</v>
      </c>
      <c r="L312" s="234">
        <f>'Door Comparison'!L312</f>
        <v>0</v>
      </c>
      <c r="N312" s="96"/>
      <c r="O312" s="239"/>
      <c r="P312" s="224">
        <f t="shared" si="29"/>
        <v>0</v>
      </c>
      <c r="Q312" s="221">
        <f t="shared" si="30"/>
        <v>0</v>
      </c>
      <c r="R312" s="240"/>
      <c r="S312" s="241"/>
      <c r="T312" s="240">
        <f t="shared" si="31"/>
        <v>0</v>
      </c>
      <c r="V312" s="242">
        <f t="shared" si="32"/>
        <v>0</v>
      </c>
      <c r="W312" s="224">
        <f t="shared" si="33"/>
        <v>0</v>
      </c>
      <c r="X312" s="240">
        <v>0</v>
      </c>
      <c r="Y312" s="243">
        <f t="shared" si="34"/>
        <v>0</v>
      </c>
    </row>
    <row r="313" spans="1:25" x14ac:dyDescent="0.25">
      <c r="A313" s="115" t="str">
        <f>'Door Comparison'!A313</f>
        <v>D4WC.09</v>
      </c>
      <c r="B313" s="234">
        <f>'Door Comparison'!B313</f>
        <v>0</v>
      </c>
      <c r="C313" s="234">
        <f>'Door Comparison'!C313</f>
        <v>0</v>
      </c>
      <c r="D313" s="234">
        <f>'Door Comparison'!D313</f>
        <v>0</v>
      </c>
      <c r="E313" s="234">
        <f>'Door Comparison'!E313</f>
        <v>0</v>
      </c>
      <c r="F313" s="234"/>
      <c r="G313" s="234">
        <f>'Door Comparison'!G313</f>
        <v>0</v>
      </c>
      <c r="H313" s="234">
        <f>'Door Comparison'!H313</f>
        <v>0</v>
      </c>
      <c r="I313" s="234" t="e">
        <f>'Door Comparison'!#REF!</f>
        <v>#REF!</v>
      </c>
      <c r="J313" s="234">
        <f>'Door Comparison'!J313</f>
        <v>0</v>
      </c>
      <c r="K313" s="234">
        <f>'Door Comparison'!K313</f>
        <v>0</v>
      </c>
      <c r="L313" s="234">
        <f>'Door Comparison'!L313</f>
        <v>0</v>
      </c>
      <c r="N313" s="96"/>
      <c r="O313" s="239"/>
      <c r="P313" s="224">
        <f t="shared" si="29"/>
        <v>0</v>
      </c>
      <c r="Q313" s="221">
        <f t="shared" si="30"/>
        <v>0</v>
      </c>
      <c r="R313" s="240"/>
      <c r="S313" s="241"/>
      <c r="T313" s="240">
        <f t="shared" si="31"/>
        <v>0</v>
      </c>
      <c r="V313" s="242">
        <f t="shared" si="32"/>
        <v>0</v>
      </c>
      <c r="W313" s="224">
        <f t="shared" si="33"/>
        <v>0</v>
      </c>
      <c r="X313" s="240">
        <v>0</v>
      </c>
      <c r="Y313" s="243">
        <f t="shared" si="34"/>
        <v>0</v>
      </c>
    </row>
    <row r="314" spans="1:25" x14ac:dyDescent="0.25">
      <c r="A314" s="115" t="str">
        <f>'Door Comparison'!A314</f>
        <v>D4WC.10</v>
      </c>
      <c r="B314" s="234">
        <f>'Door Comparison'!B314</f>
        <v>0</v>
      </c>
      <c r="C314" s="234">
        <f>'Door Comparison'!C314</f>
        <v>0</v>
      </c>
      <c r="D314" s="234">
        <f>'Door Comparison'!D314</f>
        <v>0</v>
      </c>
      <c r="E314" s="234">
        <f>'Door Comparison'!E314</f>
        <v>0</v>
      </c>
      <c r="F314" s="234"/>
      <c r="G314" s="234">
        <f>'Door Comparison'!G314</f>
        <v>0</v>
      </c>
      <c r="H314" s="234">
        <f>'Door Comparison'!H314</f>
        <v>0</v>
      </c>
      <c r="I314" s="234" t="e">
        <f>'Door Comparison'!#REF!</f>
        <v>#REF!</v>
      </c>
      <c r="J314" s="234">
        <f>'Door Comparison'!J314</f>
        <v>0</v>
      </c>
      <c r="K314" s="234">
        <f>'Door Comparison'!K314</f>
        <v>0</v>
      </c>
      <c r="L314" s="234">
        <f>'Door Comparison'!L314</f>
        <v>0</v>
      </c>
      <c r="N314" s="96"/>
      <c r="O314" s="239"/>
      <c r="P314" s="224">
        <f t="shared" si="29"/>
        <v>0</v>
      </c>
      <c r="Q314" s="221">
        <f t="shared" si="30"/>
        <v>0</v>
      </c>
      <c r="R314" s="240"/>
      <c r="S314" s="241"/>
      <c r="T314" s="240">
        <f t="shared" si="31"/>
        <v>0</v>
      </c>
      <c r="V314" s="242">
        <f t="shared" si="32"/>
        <v>0</v>
      </c>
      <c r="W314" s="224">
        <f t="shared" si="33"/>
        <v>0</v>
      </c>
      <c r="X314" s="240">
        <v>0</v>
      </c>
      <c r="Y314" s="243">
        <f t="shared" si="34"/>
        <v>0</v>
      </c>
    </row>
    <row r="315" spans="1:25" x14ac:dyDescent="0.25">
      <c r="A315" s="115" t="str">
        <f>'Door Comparison'!A315</f>
        <v>D4WC.11</v>
      </c>
      <c r="B315" s="234">
        <f>'Door Comparison'!B315</f>
        <v>0</v>
      </c>
      <c r="C315" s="234">
        <f>'Door Comparison'!C315</f>
        <v>0</v>
      </c>
      <c r="D315" s="234">
        <f>'Door Comparison'!D315</f>
        <v>0</v>
      </c>
      <c r="E315" s="234">
        <f>'Door Comparison'!E315</f>
        <v>0</v>
      </c>
      <c r="F315" s="234"/>
      <c r="G315" s="234">
        <f>'Door Comparison'!G315</f>
        <v>0</v>
      </c>
      <c r="H315" s="234">
        <f>'Door Comparison'!H315</f>
        <v>0</v>
      </c>
      <c r="I315" s="234" t="e">
        <f>'Door Comparison'!#REF!</f>
        <v>#REF!</v>
      </c>
      <c r="J315" s="234">
        <f>'Door Comparison'!J315</f>
        <v>0</v>
      </c>
      <c r="K315" s="234">
        <f>'Door Comparison'!K315</f>
        <v>0</v>
      </c>
      <c r="L315" s="234">
        <f>'Door Comparison'!L315</f>
        <v>0</v>
      </c>
      <c r="N315" s="96"/>
      <c r="O315" s="239"/>
      <c r="P315" s="224">
        <f t="shared" si="29"/>
        <v>0</v>
      </c>
      <c r="Q315" s="221">
        <f t="shared" si="30"/>
        <v>0</v>
      </c>
      <c r="R315" s="240"/>
      <c r="S315" s="241"/>
      <c r="T315" s="240">
        <f t="shared" si="31"/>
        <v>0</v>
      </c>
      <c r="V315" s="242">
        <f t="shared" si="32"/>
        <v>0</v>
      </c>
      <c r="W315" s="224">
        <f t="shared" si="33"/>
        <v>0</v>
      </c>
      <c r="X315" s="240">
        <v>0</v>
      </c>
      <c r="Y315" s="243">
        <f t="shared" si="34"/>
        <v>0</v>
      </c>
    </row>
    <row r="316" spans="1:25" x14ac:dyDescent="0.25">
      <c r="A316" s="115" t="str">
        <f>'Door Comparison'!A316</f>
        <v>D4WC.12</v>
      </c>
      <c r="B316" s="234">
        <f>'Door Comparison'!B316</f>
        <v>0</v>
      </c>
      <c r="C316" s="234">
        <f>'Door Comparison'!C316</f>
        <v>0</v>
      </c>
      <c r="D316" s="234">
        <f>'Door Comparison'!D316</f>
        <v>0</v>
      </c>
      <c r="E316" s="234">
        <f>'Door Comparison'!E316</f>
        <v>0</v>
      </c>
      <c r="F316" s="234"/>
      <c r="G316" s="234">
        <f>'Door Comparison'!G316</f>
        <v>0</v>
      </c>
      <c r="H316" s="234">
        <f>'Door Comparison'!H316</f>
        <v>0</v>
      </c>
      <c r="I316" s="234" t="e">
        <f>'Door Comparison'!#REF!</f>
        <v>#REF!</v>
      </c>
      <c r="J316" s="234">
        <f>'Door Comparison'!J316</f>
        <v>0</v>
      </c>
      <c r="K316" s="234">
        <f>'Door Comparison'!K316</f>
        <v>0</v>
      </c>
      <c r="L316" s="234">
        <f>'Door Comparison'!L316</f>
        <v>0</v>
      </c>
      <c r="N316" s="96"/>
      <c r="O316" s="239"/>
      <c r="P316" s="224">
        <f t="shared" si="29"/>
        <v>0</v>
      </c>
      <c r="Q316" s="221">
        <f t="shared" si="30"/>
        <v>0</v>
      </c>
      <c r="R316" s="240"/>
      <c r="S316" s="241"/>
      <c r="T316" s="240">
        <f t="shared" si="31"/>
        <v>0</v>
      </c>
      <c r="V316" s="242">
        <f t="shared" si="32"/>
        <v>0</v>
      </c>
      <c r="W316" s="224">
        <f t="shared" si="33"/>
        <v>0</v>
      </c>
      <c r="X316" s="240">
        <v>0</v>
      </c>
      <c r="Y316" s="243">
        <f t="shared" si="34"/>
        <v>0</v>
      </c>
    </row>
    <row r="317" spans="1:25" x14ac:dyDescent="0.25">
      <c r="A317" s="115" t="str">
        <f>'Door Comparison'!A317</f>
        <v>D4WC.13</v>
      </c>
      <c r="B317" s="234">
        <f>'Door Comparison'!B317</f>
        <v>0</v>
      </c>
      <c r="C317" s="234">
        <f>'Door Comparison'!C317</f>
        <v>0</v>
      </c>
      <c r="D317" s="234">
        <f>'Door Comparison'!D317</f>
        <v>0</v>
      </c>
      <c r="E317" s="234">
        <f>'Door Comparison'!E317</f>
        <v>0</v>
      </c>
      <c r="F317" s="234"/>
      <c r="G317" s="234">
        <f>'Door Comparison'!G317</f>
        <v>0</v>
      </c>
      <c r="H317" s="234">
        <f>'Door Comparison'!H317</f>
        <v>0</v>
      </c>
      <c r="I317" s="234" t="e">
        <f>'Door Comparison'!#REF!</f>
        <v>#REF!</v>
      </c>
      <c r="J317" s="234">
        <f>'Door Comparison'!J317</f>
        <v>0</v>
      </c>
      <c r="K317" s="234">
        <f>'Door Comparison'!K317</f>
        <v>0</v>
      </c>
      <c r="L317" s="234">
        <f>'Door Comparison'!L317</f>
        <v>0</v>
      </c>
      <c r="N317" s="96"/>
      <c r="O317" s="239"/>
      <c r="P317" s="224">
        <f t="shared" si="29"/>
        <v>0</v>
      </c>
      <c r="Q317" s="221">
        <f t="shared" si="30"/>
        <v>0</v>
      </c>
      <c r="R317" s="240"/>
      <c r="S317" s="241"/>
      <c r="T317" s="240">
        <f t="shared" si="31"/>
        <v>0</v>
      </c>
      <c r="V317" s="242">
        <f t="shared" si="32"/>
        <v>0</v>
      </c>
      <c r="W317" s="224">
        <f t="shared" si="33"/>
        <v>0</v>
      </c>
      <c r="X317" s="240">
        <v>0</v>
      </c>
      <c r="Y317" s="243">
        <f t="shared" si="34"/>
        <v>0</v>
      </c>
    </row>
    <row r="318" spans="1:25" x14ac:dyDescent="0.25">
      <c r="A318" s="115" t="str">
        <f>'Door Comparison'!A318</f>
        <v>D4WC.14</v>
      </c>
      <c r="B318" s="234">
        <f>'Door Comparison'!B318</f>
        <v>0</v>
      </c>
      <c r="C318" s="234">
        <f>'Door Comparison'!C318</f>
        <v>0</v>
      </c>
      <c r="D318" s="234">
        <f>'Door Comparison'!D318</f>
        <v>0</v>
      </c>
      <c r="E318" s="234">
        <f>'Door Comparison'!E318</f>
        <v>0</v>
      </c>
      <c r="F318" s="234"/>
      <c r="G318" s="234">
        <f>'Door Comparison'!G318</f>
        <v>0</v>
      </c>
      <c r="H318" s="234">
        <f>'Door Comparison'!H318</f>
        <v>0</v>
      </c>
      <c r="I318" s="234" t="e">
        <f>'Door Comparison'!#REF!</f>
        <v>#REF!</v>
      </c>
      <c r="J318" s="234">
        <f>'Door Comparison'!J318</f>
        <v>0</v>
      </c>
      <c r="K318" s="234">
        <f>'Door Comparison'!K318</f>
        <v>0</v>
      </c>
      <c r="L318" s="234">
        <f>'Door Comparison'!L318</f>
        <v>0</v>
      </c>
      <c r="N318" s="96"/>
      <c r="O318" s="239"/>
      <c r="P318" s="224">
        <f t="shared" si="29"/>
        <v>0</v>
      </c>
      <c r="Q318" s="221">
        <f t="shared" si="30"/>
        <v>0</v>
      </c>
      <c r="R318" s="240"/>
      <c r="S318" s="241"/>
      <c r="T318" s="240">
        <f t="shared" si="31"/>
        <v>0</v>
      </c>
      <c r="V318" s="242">
        <f t="shared" si="32"/>
        <v>0</v>
      </c>
      <c r="W318" s="224">
        <f t="shared" si="33"/>
        <v>0</v>
      </c>
      <c r="X318" s="240">
        <v>0</v>
      </c>
      <c r="Y318" s="243">
        <f t="shared" si="34"/>
        <v>0</v>
      </c>
    </row>
    <row r="319" spans="1:25" x14ac:dyDescent="0.25">
      <c r="A319" s="115" t="str">
        <f>'Door Comparison'!A319</f>
        <v>EX-D4.01</v>
      </c>
      <c r="B319" s="234" t="str">
        <f>'Door Comparison'!B319</f>
        <v>(External)</v>
      </c>
      <c r="C319" s="234">
        <f>'Door Comparison'!C319</f>
        <v>0</v>
      </c>
      <c r="D319" s="234">
        <f>'Door Comparison'!D319</f>
        <v>0</v>
      </c>
      <c r="E319" s="234">
        <f>'Door Comparison'!E319</f>
        <v>0</v>
      </c>
      <c r="F319" s="234"/>
      <c r="G319" s="234">
        <f>'Door Comparison'!G319</f>
        <v>0</v>
      </c>
      <c r="H319" s="234">
        <f>'Door Comparison'!H319</f>
        <v>0</v>
      </c>
      <c r="I319" s="234" t="e">
        <f>'Door Comparison'!#REF!</f>
        <v>#REF!</v>
      </c>
      <c r="J319" s="234">
        <f>'Door Comparison'!J319</f>
        <v>0</v>
      </c>
      <c r="K319" s="234">
        <f>'Door Comparison'!K319</f>
        <v>0</v>
      </c>
      <c r="L319" s="234">
        <f>'Door Comparison'!L319</f>
        <v>0</v>
      </c>
      <c r="N319" s="96"/>
      <c r="O319" s="239"/>
      <c r="P319" s="224">
        <f t="shared" si="29"/>
        <v>0</v>
      </c>
      <c r="Q319" s="221">
        <f t="shared" si="30"/>
        <v>0</v>
      </c>
      <c r="R319" s="240"/>
      <c r="S319" s="241"/>
      <c r="T319" s="240">
        <f t="shared" si="31"/>
        <v>0</v>
      </c>
      <c r="V319" s="242">
        <f t="shared" si="32"/>
        <v>0</v>
      </c>
      <c r="W319" s="224">
        <f t="shared" si="33"/>
        <v>0</v>
      </c>
      <c r="X319" s="240">
        <v>0</v>
      </c>
      <c r="Y319" s="243">
        <f t="shared" si="34"/>
        <v>0</v>
      </c>
    </row>
    <row r="320" spans="1:25" x14ac:dyDescent="0.25">
      <c r="A320" s="115" t="str">
        <f>'Door Comparison'!A320</f>
        <v>EX-D4.02</v>
      </c>
      <c r="B320" s="234" t="str">
        <f>'Door Comparison'!B320</f>
        <v>(External)</v>
      </c>
      <c r="C320" s="234">
        <f>'Door Comparison'!C320</f>
        <v>0</v>
      </c>
      <c r="D320" s="234">
        <f>'Door Comparison'!D320</f>
        <v>0</v>
      </c>
      <c r="E320" s="234">
        <f>'Door Comparison'!E320</f>
        <v>0</v>
      </c>
      <c r="F320" s="234"/>
      <c r="G320" s="234">
        <f>'Door Comparison'!G320</f>
        <v>0</v>
      </c>
      <c r="H320" s="234">
        <f>'Door Comparison'!H320</f>
        <v>0</v>
      </c>
      <c r="I320" s="234" t="e">
        <f>'Door Comparison'!#REF!</f>
        <v>#REF!</v>
      </c>
      <c r="J320" s="234">
        <f>'Door Comparison'!J320</f>
        <v>0</v>
      </c>
      <c r="K320" s="234">
        <f>'Door Comparison'!K320</f>
        <v>0</v>
      </c>
      <c r="L320" s="234">
        <f>'Door Comparison'!L320</f>
        <v>0</v>
      </c>
      <c r="N320" s="96"/>
      <c r="O320" s="239"/>
      <c r="P320" s="224">
        <f t="shared" si="29"/>
        <v>0</v>
      </c>
      <c r="Q320" s="221">
        <f t="shared" si="30"/>
        <v>0</v>
      </c>
      <c r="R320" s="240"/>
      <c r="S320" s="241"/>
      <c r="T320" s="240">
        <f t="shared" si="31"/>
        <v>0</v>
      </c>
      <c r="V320" s="242">
        <f t="shared" si="32"/>
        <v>0</v>
      </c>
      <c r="W320" s="224">
        <f t="shared" si="33"/>
        <v>0</v>
      </c>
      <c r="X320" s="240">
        <v>0</v>
      </c>
      <c r="Y320" s="243">
        <f t="shared" si="34"/>
        <v>0</v>
      </c>
    </row>
    <row r="321" spans="1:25" x14ac:dyDescent="0.25">
      <c r="A321" s="115" t="str">
        <f>'Door Comparison'!A321</f>
        <v>D5.01</v>
      </c>
      <c r="B321" s="234" t="str">
        <f>'Door Comparison'!B321</f>
        <v>E1</v>
      </c>
      <c r="C321" s="234">
        <f>'Door Comparison'!C321</f>
        <v>0</v>
      </c>
      <c r="D321" s="234">
        <f>'Door Comparison'!D321</f>
        <v>0</v>
      </c>
      <c r="E321" s="234">
        <f>'Door Comparison'!E321</f>
        <v>0</v>
      </c>
      <c r="F321" s="234"/>
      <c r="G321" s="234">
        <f>'Door Comparison'!G321</f>
        <v>0</v>
      </c>
      <c r="H321" s="234">
        <f>'Door Comparison'!H321</f>
        <v>0</v>
      </c>
      <c r="I321" s="234" t="e">
        <f>'Door Comparison'!#REF!</f>
        <v>#REF!</v>
      </c>
      <c r="J321" s="234">
        <f>'Door Comparison'!J321</f>
        <v>0</v>
      </c>
      <c r="K321" s="234">
        <f>'Door Comparison'!K321</f>
        <v>0</v>
      </c>
      <c r="L321" s="234">
        <f>'Door Comparison'!L321</f>
        <v>0</v>
      </c>
      <c r="N321" s="96"/>
      <c r="O321" s="239"/>
      <c r="P321" s="224">
        <f t="shared" si="29"/>
        <v>0</v>
      </c>
      <c r="Q321" s="221">
        <f t="shared" si="30"/>
        <v>0</v>
      </c>
      <c r="R321" s="240"/>
      <c r="S321" s="241"/>
      <c r="T321" s="240">
        <f t="shared" si="31"/>
        <v>0</v>
      </c>
      <c r="V321" s="242">
        <f t="shared" si="32"/>
        <v>0</v>
      </c>
      <c r="W321" s="224">
        <f t="shared" si="33"/>
        <v>0</v>
      </c>
      <c r="X321" s="240">
        <v>0</v>
      </c>
      <c r="Y321" s="243">
        <f t="shared" si="34"/>
        <v>0</v>
      </c>
    </row>
    <row r="322" spans="1:25" x14ac:dyDescent="0.25">
      <c r="A322" s="115" t="str">
        <f>'Door Comparison'!A322</f>
        <v>D5.02</v>
      </c>
      <c r="B322" s="234" t="str">
        <f>'Door Comparison'!B322</f>
        <v>E1</v>
      </c>
      <c r="C322" s="234">
        <f>'Door Comparison'!C322</f>
        <v>0</v>
      </c>
      <c r="D322" s="234">
        <f>'Door Comparison'!D322</f>
        <v>0</v>
      </c>
      <c r="E322" s="234">
        <f>'Door Comparison'!E322</f>
        <v>0</v>
      </c>
      <c r="F322" s="234"/>
      <c r="G322" s="234">
        <f>'Door Comparison'!G322</f>
        <v>0</v>
      </c>
      <c r="H322" s="234">
        <f>'Door Comparison'!H322</f>
        <v>0</v>
      </c>
      <c r="I322" s="234" t="e">
        <f>'Door Comparison'!#REF!</f>
        <v>#REF!</v>
      </c>
      <c r="J322" s="234">
        <f>'Door Comparison'!J322</f>
        <v>0</v>
      </c>
      <c r="K322" s="234">
        <f>'Door Comparison'!K322</f>
        <v>0</v>
      </c>
      <c r="L322" s="234">
        <f>'Door Comparison'!L322</f>
        <v>0</v>
      </c>
      <c r="N322" s="96"/>
      <c r="O322" s="239"/>
      <c r="P322" s="224">
        <f t="shared" si="29"/>
        <v>0</v>
      </c>
      <c r="Q322" s="221">
        <f t="shared" si="30"/>
        <v>0</v>
      </c>
      <c r="R322" s="240"/>
      <c r="S322" s="241"/>
      <c r="T322" s="240">
        <f t="shared" si="31"/>
        <v>0</v>
      </c>
      <c r="V322" s="242">
        <f t="shared" si="32"/>
        <v>0</v>
      </c>
      <c r="W322" s="224">
        <f t="shared" si="33"/>
        <v>0</v>
      </c>
      <c r="X322" s="240">
        <v>0</v>
      </c>
      <c r="Y322" s="243">
        <f t="shared" si="34"/>
        <v>0</v>
      </c>
    </row>
    <row r="323" spans="1:25" x14ac:dyDescent="0.25">
      <c r="A323" s="115" t="str">
        <f>'Door Comparison'!A323</f>
        <v>D5.03</v>
      </c>
      <c r="B323" s="234" t="str">
        <f>'Door Comparison'!B323</f>
        <v>D2</v>
      </c>
      <c r="C323" s="234">
        <f>'Door Comparison'!C323</f>
        <v>0</v>
      </c>
      <c r="D323" s="234">
        <f>'Door Comparison'!D323</f>
        <v>1110</v>
      </c>
      <c r="E323" s="234">
        <f>'Door Comparison'!E323</f>
        <v>2000</v>
      </c>
      <c r="F323" s="234"/>
      <c r="G323" s="234">
        <f>'Door Comparison'!G323</f>
        <v>0</v>
      </c>
      <c r="H323" s="234">
        <f>'Door Comparison'!H323</f>
        <v>1</v>
      </c>
      <c r="I323" s="234" t="e">
        <f>'Door Comparison'!#REF!</f>
        <v>#REF!</v>
      </c>
      <c r="J323" s="234">
        <f>'Door Comparison'!J323</f>
        <v>1</v>
      </c>
      <c r="K323" s="234">
        <f>'Door Comparison'!K323</f>
        <v>0</v>
      </c>
      <c r="L323" s="234">
        <f>'Door Comparison'!L323</f>
        <v>0</v>
      </c>
      <c r="N323" s="96">
        <v>135</v>
      </c>
      <c r="O323" s="239"/>
      <c r="P323" s="224">
        <f t="shared" si="29"/>
        <v>15.84</v>
      </c>
      <c r="R323" s="240"/>
      <c r="S323" s="241"/>
      <c r="T323" s="240"/>
      <c r="V323" s="242"/>
      <c r="W323" s="224">
        <f t="shared" si="33"/>
        <v>5.31</v>
      </c>
      <c r="X323" s="240">
        <v>0</v>
      </c>
      <c r="Y323" s="243">
        <f t="shared" si="34"/>
        <v>156.15</v>
      </c>
    </row>
    <row r="324" spans="1:25" x14ac:dyDescent="0.25">
      <c r="A324" s="115" t="str">
        <f>'Door Comparison'!A324</f>
        <v>D5.04</v>
      </c>
      <c r="B324" s="234" t="str">
        <f>'Door Comparison'!B324</f>
        <v>D2</v>
      </c>
      <c r="C324" s="234">
        <f>'Door Comparison'!C324</f>
        <v>0</v>
      </c>
      <c r="D324" s="234">
        <f>'Door Comparison'!D324</f>
        <v>1110</v>
      </c>
      <c r="E324" s="234">
        <f>'Door Comparison'!E324</f>
        <v>2000</v>
      </c>
      <c r="F324" s="234"/>
      <c r="G324" s="234">
        <f>'Door Comparison'!G324</f>
        <v>0</v>
      </c>
      <c r="H324" s="234">
        <f>'Door Comparison'!H324</f>
        <v>1</v>
      </c>
      <c r="I324" s="234" t="e">
        <f>'Door Comparison'!#REF!</f>
        <v>#REF!</v>
      </c>
      <c r="J324" s="234">
        <f>'Door Comparison'!J324</f>
        <v>1</v>
      </c>
      <c r="K324" s="234">
        <f>'Door Comparison'!K324</f>
        <v>0</v>
      </c>
      <c r="L324" s="234">
        <f>'Door Comparison'!L324</f>
        <v>0</v>
      </c>
      <c r="N324" s="96">
        <v>135</v>
      </c>
      <c r="O324" s="239"/>
      <c r="P324" s="224">
        <f t="shared" si="29"/>
        <v>15.84</v>
      </c>
      <c r="R324" s="240"/>
      <c r="S324" s="241"/>
      <c r="T324" s="240"/>
      <c r="V324" s="242"/>
      <c r="W324" s="224">
        <f t="shared" si="33"/>
        <v>5.31</v>
      </c>
      <c r="X324" s="240">
        <v>0</v>
      </c>
      <c r="Y324" s="243">
        <f t="shared" si="34"/>
        <v>156.15</v>
      </c>
    </row>
    <row r="325" spans="1:25" x14ac:dyDescent="0.25">
      <c r="A325" s="115" t="str">
        <f>'Door Comparison'!A325</f>
        <v>D5.05</v>
      </c>
      <c r="B325" s="234" t="str">
        <f>'Door Comparison'!B325</f>
        <v>D2</v>
      </c>
      <c r="C325" s="234">
        <f>'Door Comparison'!C325</f>
        <v>0</v>
      </c>
      <c r="D325" s="234">
        <f>'Door Comparison'!D325</f>
        <v>1110</v>
      </c>
      <c r="E325" s="234">
        <f>'Door Comparison'!E325</f>
        <v>2000</v>
      </c>
      <c r="F325" s="234"/>
      <c r="G325" s="234">
        <f>'Door Comparison'!G325</f>
        <v>0</v>
      </c>
      <c r="H325" s="234">
        <f>'Door Comparison'!H325</f>
        <v>1</v>
      </c>
      <c r="I325" s="234" t="e">
        <f>'Door Comparison'!#REF!</f>
        <v>#REF!</v>
      </c>
      <c r="J325" s="234">
        <f>'Door Comparison'!J325</f>
        <v>1</v>
      </c>
      <c r="K325" s="234">
        <f>'Door Comparison'!K325</f>
        <v>0</v>
      </c>
      <c r="L325" s="234">
        <f>'Door Comparison'!L325</f>
        <v>0</v>
      </c>
      <c r="N325" s="96">
        <v>135</v>
      </c>
      <c r="O325" s="239"/>
      <c r="P325" s="224">
        <f t="shared" si="29"/>
        <v>15.84</v>
      </c>
      <c r="R325" s="240"/>
      <c r="S325" s="241"/>
      <c r="T325" s="240"/>
      <c r="V325" s="242"/>
      <c r="W325" s="224">
        <f t="shared" si="33"/>
        <v>5.31</v>
      </c>
      <c r="X325" s="240">
        <v>0</v>
      </c>
      <c r="Y325" s="243">
        <f t="shared" si="34"/>
        <v>156.15</v>
      </c>
    </row>
    <row r="326" spans="1:25" x14ac:dyDescent="0.25">
      <c r="A326" s="115" t="str">
        <f>'Door Comparison'!A326</f>
        <v>D5.06</v>
      </c>
      <c r="B326" s="234" t="str">
        <f>'Door Comparison'!B326</f>
        <v>D2</v>
      </c>
      <c r="C326" s="234">
        <f>'Door Comparison'!C326</f>
        <v>0</v>
      </c>
      <c r="D326" s="234">
        <f>'Door Comparison'!D326</f>
        <v>1110</v>
      </c>
      <c r="E326" s="234">
        <f>'Door Comparison'!E326</f>
        <v>2000</v>
      </c>
      <c r="F326" s="234"/>
      <c r="G326" s="234">
        <f>'Door Comparison'!G326</f>
        <v>0</v>
      </c>
      <c r="H326" s="234">
        <f>'Door Comparison'!H326</f>
        <v>1</v>
      </c>
      <c r="I326" s="234" t="e">
        <f>'Door Comparison'!#REF!</f>
        <v>#REF!</v>
      </c>
      <c r="J326" s="234">
        <f>'Door Comparison'!J326</f>
        <v>1</v>
      </c>
      <c r="K326" s="234">
        <f>'Door Comparison'!K326</f>
        <v>0</v>
      </c>
      <c r="L326" s="234">
        <f>'Door Comparison'!L326</f>
        <v>0</v>
      </c>
      <c r="N326" s="96">
        <v>135</v>
      </c>
      <c r="O326" s="239"/>
      <c r="P326" s="224">
        <f t="shared" si="29"/>
        <v>15.84</v>
      </c>
      <c r="R326" s="240"/>
      <c r="S326" s="241"/>
      <c r="T326" s="240"/>
      <c r="V326" s="242"/>
      <c r="W326" s="224">
        <f t="shared" si="33"/>
        <v>5.31</v>
      </c>
      <c r="X326" s="240">
        <v>0</v>
      </c>
      <c r="Y326" s="243">
        <f t="shared" si="34"/>
        <v>156.15</v>
      </c>
    </row>
    <row r="327" spans="1:25" x14ac:dyDescent="0.25">
      <c r="A327" s="115" t="str">
        <f>'Door Comparison'!A327</f>
        <v>D5.07</v>
      </c>
      <c r="B327" s="234" t="str">
        <f>'Door Comparison'!B327</f>
        <v>D2</v>
      </c>
      <c r="C327" s="234">
        <f>'Door Comparison'!C327</f>
        <v>0</v>
      </c>
      <c r="D327" s="234">
        <f>'Door Comparison'!D327</f>
        <v>1110</v>
      </c>
      <c r="E327" s="234">
        <f>'Door Comparison'!E327</f>
        <v>2000</v>
      </c>
      <c r="F327" s="234"/>
      <c r="G327" s="234">
        <f>'Door Comparison'!G327</f>
        <v>0</v>
      </c>
      <c r="H327" s="234">
        <f>'Door Comparison'!H327</f>
        <v>1</v>
      </c>
      <c r="I327" s="234" t="e">
        <f>'Door Comparison'!#REF!</f>
        <v>#REF!</v>
      </c>
      <c r="J327" s="234">
        <f>'Door Comparison'!J327</f>
        <v>1</v>
      </c>
      <c r="K327" s="234">
        <f>'Door Comparison'!K327</f>
        <v>0</v>
      </c>
      <c r="L327" s="234">
        <f>'Door Comparison'!L327</f>
        <v>0</v>
      </c>
      <c r="N327" s="96">
        <v>135</v>
      </c>
      <c r="O327" s="239"/>
      <c r="P327" s="224">
        <f t="shared" si="29"/>
        <v>15.84</v>
      </c>
      <c r="R327" s="240"/>
      <c r="S327" s="241"/>
      <c r="T327" s="240"/>
      <c r="V327" s="242"/>
      <c r="W327" s="224">
        <f t="shared" si="33"/>
        <v>5.31</v>
      </c>
      <c r="X327" s="240">
        <v>0</v>
      </c>
      <c r="Y327" s="243">
        <f t="shared" si="34"/>
        <v>156.15</v>
      </c>
    </row>
    <row r="328" spans="1:25" x14ac:dyDescent="0.25">
      <c r="A328" s="115" t="str">
        <f>'Door Comparison'!A328</f>
        <v>D5.08</v>
      </c>
      <c r="B328" s="234" t="str">
        <f>'Door Comparison'!B328</f>
        <v>D2</v>
      </c>
      <c r="C328" s="234">
        <f>'Door Comparison'!C328</f>
        <v>0</v>
      </c>
      <c r="D328" s="234">
        <f>'Door Comparison'!D328</f>
        <v>1110</v>
      </c>
      <c r="E328" s="234">
        <f>'Door Comparison'!E328</f>
        <v>2000</v>
      </c>
      <c r="F328" s="234"/>
      <c r="G328" s="234">
        <f>'Door Comparison'!G328</f>
        <v>0</v>
      </c>
      <c r="H328" s="234">
        <f>'Door Comparison'!H328</f>
        <v>1</v>
      </c>
      <c r="I328" s="234" t="e">
        <f>'Door Comparison'!#REF!</f>
        <v>#REF!</v>
      </c>
      <c r="J328" s="234">
        <f>'Door Comparison'!J328</f>
        <v>1</v>
      </c>
      <c r="K328" s="234">
        <f>'Door Comparison'!K328</f>
        <v>0</v>
      </c>
      <c r="L328" s="234">
        <f>'Door Comparison'!L328</f>
        <v>0</v>
      </c>
      <c r="N328" s="96">
        <v>135</v>
      </c>
      <c r="O328" s="239"/>
      <c r="P328" s="224">
        <f t="shared" si="29"/>
        <v>15.84</v>
      </c>
      <c r="R328" s="240"/>
      <c r="S328" s="241"/>
      <c r="T328" s="240"/>
      <c r="V328" s="242"/>
      <c r="W328" s="224">
        <f t="shared" si="33"/>
        <v>5.31</v>
      </c>
      <c r="X328" s="240">
        <v>0</v>
      </c>
      <c r="Y328" s="243">
        <f t="shared" si="34"/>
        <v>156.15</v>
      </c>
    </row>
    <row r="329" spans="1:25" x14ac:dyDescent="0.25">
      <c r="A329" s="115" t="str">
        <f>'Door Comparison'!A329</f>
        <v>D5.09</v>
      </c>
      <c r="B329" s="234" t="str">
        <f>'Door Comparison'!B329</f>
        <v>D2</v>
      </c>
      <c r="C329" s="234">
        <f>'Door Comparison'!C329</f>
        <v>0</v>
      </c>
      <c r="D329" s="234">
        <f>'Door Comparison'!D329</f>
        <v>1110</v>
      </c>
      <c r="E329" s="234">
        <f>'Door Comparison'!E329</f>
        <v>2000</v>
      </c>
      <c r="F329" s="234"/>
      <c r="G329" s="234">
        <f>'Door Comparison'!G329</f>
        <v>0</v>
      </c>
      <c r="H329" s="234">
        <f>'Door Comparison'!H329</f>
        <v>1</v>
      </c>
      <c r="I329" s="234" t="e">
        <f>'Door Comparison'!#REF!</f>
        <v>#REF!</v>
      </c>
      <c r="J329" s="234">
        <f>'Door Comparison'!J329</f>
        <v>1</v>
      </c>
      <c r="K329" s="234">
        <f>'Door Comparison'!K329</f>
        <v>0</v>
      </c>
      <c r="L329" s="234">
        <f>'Door Comparison'!L329</f>
        <v>0</v>
      </c>
      <c r="N329" s="96">
        <v>135</v>
      </c>
      <c r="O329" s="239"/>
      <c r="P329" s="224">
        <f t="shared" si="29"/>
        <v>15.84</v>
      </c>
      <c r="R329" s="240"/>
      <c r="S329" s="241"/>
      <c r="T329" s="240"/>
      <c r="V329" s="242"/>
      <c r="W329" s="224">
        <f t="shared" si="33"/>
        <v>5.31</v>
      </c>
      <c r="X329" s="240">
        <v>0</v>
      </c>
      <c r="Y329" s="243">
        <f t="shared" si="34"/>
        <v>156.15</v>
      </c>
    </row>
    <row r="330" spans="1:25" x14ac:dyDescent="0.25">
      <c r="A330" s="115" t="str">
        <f>'Door Comparison'!A330</f>
        <v>D5.10</v>
      </c>
      <c r="B330" s="234" t="str">
        <f>'Door Comparison'!B330</f>
        <v>D2</v>
      </c>
      <c r="C330" s="234">
        <f>'Door Comparison'!C330</f>
        <v>0</v>
      </c>
      <c r="D330" s="234">
        <f>'Door Comparison'!D330</f>
        <v>1110</v>
      </c>
      <c r="E330" s="234">
        <f>'Door Comparison'!E330</f>
        <v>2000</v>
      </c>
      <c r="F330" s="234"/>
      <c r="G330" s="234">
        <f>'Door Comparison'!G330</f>
        <v>0</v>
      </c>
      <c r="H330" s="234">
        <f>'Door Comparison'!H330</f>
        <v>1</v>
      </c>
      <c r="I330" s="234" t="e">
        <f>'Door Comparison'!#REF!</f>
        <v>#REF!</v>
      </c>
      <c r="J330" s="234">
        <f>'Door Comparison'!J330</f>
        <v>1</v>
      </c>
      <c r="K330" s="234">
        <f>'Door Comparison'!K330</f>
        <v>0</v>
      </c>
      <c r="L330" s="234">
        <f>'Door Comparison'!L330</f>
        <v>0</v>
      </c>
      <c r="N330" s="96">
        <v>135</v>
      </c>
      <c r="O330" s="239"/>
      <c r="P330" s="224">
        <f t="shared" ref="P330:P375" si="35">(D330+2*E330)*3.1/1000</f>
        <v>15.84</v>
      </c>
      <c r="R330" s="240"/>
      <c r="S330" s="241"/>
      <c r="T330" s="240"/>
      <c r="V330" s="242"/>
      <c r="W330" s="224">
        <f t="shared" ref="W330:W375" si="36">(J330+K330+L330)*((D330+2*E330)*1.04/1000)</f>
        <v>5.31</v>
      </c>
      <c r="X330" s="240">
        <v>0</v>
      </c>
      <c r="Y330" s="243">
        <f t="shared" ref="Y330:Y375" si="37">SUM(N330:X330)</f>
        <v>156.15</v>
      </c>
    </row>
    <row r="331" spans="1:25" x14ac:dyDescent="0.25">
      <c r="A331" s="115" t="str">
        <f>'Door Comparison'!A331</f>
        <v>D5.11</v>
      </c>
      <c r="B331" s="234" t="str">
        <f>'Door Comparison'!B331</f>
        <v>D2</v>
      </c>
      <c r="C331" s="234">
        <f>'Door Comparison'!C331</f>
        <v>0</v>
      </c>
      <c r="D331" s="234">
        <f>'Door Comparison'!D331</f>
        <v>1110</v>
      </c>
      <c r="E331" s="234">
        <f>'Door Comparison'!E331</f>
        <v>2000</v>
      </c>
      <c r="F331" s="234"/>
      <c r="G331" s="234">
        <f>'Door Comparison'!G331</f>
        <v>0</v>
      </c>
      <c r="H331" s="234">
        <f>'Door Comparison'!H331</f>
        <v>1</v>
      </c>
      <c r="I331" s="234" t="e">
        <f>'Door Comparison'!#REF!</f>
        <v>#REF!</v>
      </c>
      <c r="J331" s="234">
        <f>'Door Comparison'!J331</f>
        <v>1</v>
      </c>
      <c r="K331" s="234">
        <f>'Door Comparison'!K331</f>
        <v>0</v>
      </c>
      <c r="L331" s="234">
        <f>'Door Comparison'!L331</f>
        <v>0</v>
      </c>
      <c r="N331" s="96">
        <v>135</v>
      </c>
      <c r="O331" s="239"/>
      <c r="P331" s="224">
        <f t="shared" si="35"/>
        <v>15.84</v>
      </c>
      <c r="R331" s="240"/>
      <c r="S331" s="241"/>
      <c r="T331" s="240"/>
      <c r="V331" s="242"/>
      <c r="W331" s="224">
        <f t="shared" si="36"/>
        <v>5.31</v>
      </c>
      <c r="X331" s="240">
        <v>0</v>
      </c>
      <c r="Y331" s="243">
        <f t="shared" si="37"/>
        <v>156.15</v>
      </c>
    </row>
    <row r="332" spans="1:25" x14ac:dyDescent="0.25">
      <c r="A332" s="115" t="str">
        <f>'Door Comparison'!A332</f>
        <v>D5.12</v>
      </c>
      <c r="B332" s="234" t="str">
        <f>'Door Comparison'!B332</f>
        <v>D2</v>
      </c>
      <c r="C332" s="234">
        <f>'Door Comparison'!C332</f>
        <v>0</v>
      </c>
      <c r="D332" s="234">
        <f>'Door Comparison'!D332</f>
        <v>1110</v>
      </c>
      <c r="E332" s="234">
        <f>'Door Comparison'!E332</f>
        <v>2000</v>
      </c>
      <c r="F332" s="234"/>
      <c r="G332" s="234">
        <f>'Door Comparison'!G332</f>
        <v>0</v>
      </c>
      <c r="H332" s="234">
        <f>'Door Comparison'!H332</f>
        <v>1</v>
      </c>
      <c r="I332" s="234" t="e">
        <f>'Door Comparison'!#REF!</f>
        <v>#REF!</v>
      </c>
      <c r="J332" s="234">
        <f>'Door Comparison'!J332</f>
        <v>1</v>
      </c>
      <c r="K332" s="234">
        <f>'Door Comparison'!K332</f>
        <v>0</v>
      </c>
      <c r="L332" s="234">
        <f>'Door Comparison'!L332</f>
        <v>0</v>
      </c>
      <c r="N332" s="96">
        <v>135</v>
      </c>
      <c r="O332" s="239"/>
      <c r="P332" s="224">
        <f t="shared" si="35"/>
        <v>15.84</v>
      </c>
      <c r="R332" s="240"/>
      <c r="S332" s="241"/>
      <c r="T332" s="240"/>
      <c r="V332" s="242"/>
      <c r="W332" s="224">
        <f t="shared" si="36"/>
        <v>5.31</v>
      </c>
      <c r="X332" s="240">
        <v>0</v>
      </c>
      <c r="Y332" s="243">
        <f t="shared" si="37"/>
        <v>156.15</v>
      </c>
    </row>
    <row r="333" spans="1:25" x14ac:dyDescent="0.25">
      <c r="A333" s="115" t="str">
        <f>'Door Comparison'!A333</f>
        <v>D5.13</v>
      </c>
      <c r="B333" s="234" t="str">
        <f>'Door Comparison'!B333</f>
        <v>A7</v>
      </c>
      <c r="C333" s="234">
        <f>'Door Comparison'!C333</f>
        <v>0</v>
      </c>
      <c r="D333" s="234">
        <f>'Door Comparison'!D333</f>
        <v>1233</v>
      </c>
      <c r="E333" s="234">
        <f>'Door Comparison'!E333</f>
        <v>2700</v>
      </c>
      <c r="F333" s="234"/>
      <c r="G333" s="234">
        <f>'Door Comparison'!G333</f>
        <v>0</v>
      </c>
      <c r="H333" s="234">
        <f>'Door Comparison'!H333</f>
        <v>1</v>
      </c>
      <c r="I333" s="234" t="e">
        <f>'Door Comparison'!#REF!</f>
        <v>#REF!</v>
      </c>
      <c r="J333" s="234">
        <f>'Door Comparison'!J333</f>
        <v>0</v>
      </c>
      <c r="K333" s="234">
        <f>'Door Comparison'!K333</f>
        <v>1</v>
      </c>
      <c r="L333" s="234">
        <f>'Door Comparison'!L333</f>
        <v>0</v>
      </c>
      <c r="N333" s="96">
        <v>59</v>
      </c>
      <c r="O333" s="239"/>
      <c r="P333" s="224">
        <f t="shared" si="35"/>
        <v>20.56</v>
      </c>
      <c r="Q333" s="221">
        <f t="shared" ref="Q333:Q375" si="38">(((D333+2*E333)*((G333*2.9)+(H333*3.77))/1000))*2</f>
        <v>50.01</v>
      </c>
      <c r="R333" s="240"/>
      <c r="S333" s="241"/>
      <c r="T333" s="240">
        <f t="shared" ref="T333:T375" si="39">((D333+2*E333)*((G333*1.91)+(H333*2.1))/1000)*2</f>
        <v>27.86</v>
      </c>
      <c r="V333" s="242">
        <f t="shared" ref="V333:V375" si="40">(J333*((D333+2*E333)*1.11/1000))+(K333*((D333+2*E333)*2.22/1000))+(L333*((D333+2*E333)*1.11/1000))</f>
        <v>14.73</v>
      </c>
      <c r="W333" s="224">
        <f t="shared" si="36"/>
        <v>6.9</v>
      </c>
      <c r="X333" s="240">
        <v>0</v>
      </c>
      <c r="Y333" s="243">
        <f t="shared" si="37"/>
        <v>179.06</v>
      </c>
    </row>
    <row r="334" spans="1:25" x14ac:dyDescent="0.25">
      <c r="A334" s="115" t="str">
        <f>'Door Comparison'!A334</f>
        <v>D5.14</v>
      </c>
      <c r="B334" s="234" t="str">
        <f>'Door Comparison'!B334</f>
        <v>H</v>
      </c>
      <c r="C334" s="234">
        <f>'Door Comparison'!C334</f>
        <v>0</v>
      </c>
      <c r="D334" s="234">
        <f>'Door Comparison'!D334</f>
        <v>628</v>
      </c>
      <c r="E334" s="234">
        <f>'Door Comparison'!E334</f>
        <v>1308</v>
      </c>
      <c r="F334" s="234"/>
      <c r="G334" s="234">
        <f>'Door Comparison'!G334</f>
        <v>0</v>
      </c>
      <c r="H334" s="234">
        <f>'Door Comparison'!H334</f>
        <v>1</v>
      </c>
      <c r="I334" s="234" t="e">
        <f>'Door Comparison'!#REF!</f>
        <v>#REF!</v>
      </c>
      <c r="J334" s="234">
        <f>'Door Comparison'!J334</f>
        <v>1</v>
      </c>
      <c r="K334" s="234">
        <f>'Door Comparison'!K334</f>
        <v>0</v>
      </c>
      <c r="L334" s="234">
        <f>'Door Comparison'!L334</f>
        <v>0</v>
      </c>
      <c r="N334" s="96">
        <v>22</v>
      </c>
      <c r="O334" s="239"/>
      <c r="P334" s="224">
        <f t="shared" si="35"/>
        <v>10.06</v>
      </c>
      <c r="Q334" s="221">
        <f t="shared" si="38"/>
        <v>24.46</v>
      </c>
      <c r="R334" s="240"/>
      <c r="S334" s="241"/>
      <c r="T334" s="240">
        <f t="shared" si="39"/>
        <v>13.62</v>
      </c>
      <c r="V334" s="242">
        <f t="shared" si="40"/>
        <v>3.6</v>
      </c>
      <c r="W334" s="224">
        <f t="shared" si="36"/>
        <v>3.37</v>
      </c>
      <c r="X334" s="240">
        <v>0</v>
      </c>
      <c r="Y334" s="243">
        <f t="shared" si="37"/>
        <v>77.11</v>
      </c>
    </row>
    <row r="335" spans="1:25" x14ac:dyDescent="0.25">
      <c r="A335" s="115" t="str">
        <f>'Door Comparison'!A335</f>
        <v>D5.15</v>
      </c>
      <c r="B335" s="234" t="str">
        <f>'Door Comparison'!B335</f>
        <v>A8</v>
      </c>
      <c r="C335" s="234">
        <f>'Door Comparison'!C335</f>
        <v>0</v>
      </c>
      <c r="D335" s="234">
        <f>'Door Comparison'!D335</f>
        <v>1110</v>
      </c>
      <c r="E335" s="234">
        <f>'Door Comparison'!E335</f>
        <v>2700</v>
      </c>
      <c r="F335" s="234"/>
      <c r="G335" s="234">
        <f>'Door Comparison'!G335</f>
        <v>0</v>
      </c>
      <c r="H335" s="234">
        <f>'Door Comparison'!H335</f>
        <v>1</v>
      </c>
      <c r="I335" s="234" t="e">
        <f>'Door Comparison'!#REF!</f>
        <v>#REF!</v>
      </c>
      <c r="J335" s="234">
        <f>'Door Comparison'!J335</f>
        <v>0</v>
      </c>
      <c r="K335" s="234">
        <f>'Door Comparison'!K335</f>
        <v>0</v>
      </c>
      <c r="L335" s="234">
        <f>'Door Comparison'!L335</f>
        <v>0</v>
      </c>
      <c r="N335" s="96">
        <v>59</v>
      </c>
      <c r="O335" s="239"/>
      <c r="P335" s="224">
        <f t="shared" si="35"/>
        <v>20.18</v>
      </c>
      <c r="Q335" s="221">
        <f t="shared" si="38"/>
        <v>49.09</v>
      </c>
      <c r="R335" s="240"/>
      <c r="S335" s="241"/>
      <c r="T335" s="240">
        <f t="shared" si="39"/>
        <v>27.34</v>
      </c>
      <c r="V335" s="242">
        <f t="shared" si="40"/>
        <v>0</v>
      </c>
      <c r="W335" s="224">
        <f t="shared" si="36"/>
        <v>0</v>
      </c>
      <c r="X335" s="240">
        <v>0</v>
      </c>
      <c r="Y335" s="243">
        <f t="shared" si="37"/>
        <v>155.61000000000001</v>
      </c>
    </row>
    <row r="336" spans="1:25" x14ac:dyDescent="0.25">
      <c r="A336" s="115" t="str">
        <f>'Door Comparison'!A336</f>
        <v>D5.16</v>
      </c>
      <c r="B336" s="234" t="str">
        <f>'Door Comparison'!B336</f>
        <v>A7</v>
      </c>
      <c r="C336" s="234">
        <f>'Door Comparison'!C336</f>
        <v>0</v>
      </c>
      <c r="D336" s="234">
        <f>'Door Comparison'!D336</f>
        <v>1233</v>
      </c>
      <c r="E336" s="234">
        <f>'Door Comparison'!E336</f>
        <v>2700</v>
      </c>
      <c r="F336" s="234"/>
      <c r="G336" s="234">
        <f>'Door Comparison'!G336</f>
        <v>0</v>
      </c>
      <c r="H336" s="234">
        <f>'Door Comparison'!H336</f>
        <v>1</v>
      </c>
      <c r="I336" s="234" t="e">
        <f>'Door Comparison'!#REF!</f>
        <v>#REF!</v>
      </c>
      <c r="J336" s="234">
        <f>'Door Comparison'!J336</f>
        <v>1</v>
      </c>
      <c r="K336" s="234">
        <f>'Door Comparison'!K336</f>
        <v>0</v>
      </c>
      <c r="L336" s="234">
        <f>'Door Comparison'!L336</f>
        <v>0</v>
      </c>
      <c r="N336" s="96">
        <v>59</v>
      </c>
      <c r="O336" s="239"/>
      <c r="P336" s="224">
        <f t="shared" si="35"/>
        <v>20.56</v>
      </c>
      <c r="Q336" s="221">
        <f t="shared" si="38"/>
        <v>50.01</v>
      </c>
      <c r="R336" s="240"/>
      <c r="S336" s="241"/>
      <c r="T336" s="240">
        <f t="shared" si="39"/>
        <v>27.86</v>
      </c>
      <c r="V336" s="242">
        <f t="shared" si="40"/>
        <v>7.36</v>
      </c>
      <c r="W336" s="224">
        <f t="shared" si="36"/>
        <v>6.9</v>
      </c>
      <c r="X336" s="240">
        <v>0</v>
      </c>
      <c r="Y336" s="243">
        <f t="shared" si="37"/>
        <v>171.69</v>
      </c>
    </row>
    <row r="337" spans="1:25" x14ac:dyDescent="0.25">
      <c r="A337" s="115" t="str">
        <f>'Door Comparison'!A337</f>
        <v>D5.17</v>
      </c>
      <c r="B337" s="234" t="str">
        <f>'Door Comparison'!B337</f>
        <v>A7</v>
      </c>
      <c r="C337" s="234">
        <f>'Door Comparison'!C337</f>
        <v>0</v>
      </c>
      <c r="D337" s="234">
        <f>'Door Comparison'!D337</f>
        <v>1110</v>
      </c>
      <c r="E337" s="234">
        <f>'Door Comparison'!E337</f>
        <v>2700</v>
      </c>
      <c r="F337" s="234"/>
      <c r="G337" s="234">
        <f>'Door Comparison'!G337</f>
        <v>0</v>
      </c>
      <c r="H337" s="234">
        <f>'Door Comparison'!H337</f>
        <v>1</v>
      </c>
      <c r="I337" s="234" t="e">
        <f>'Door Comparison'!#REF!</f>
        <v>#REF!</v>
      </c>
      <c r="J337" s="234">
        <f>'Door Comparison'!J337</f>
        <v>0</v>
      </c>
      <c r="K337" s="234">
        <f>'Door Comparison'!K337</f>
        <v>1</v>
      </c>
      <c r="L337" s="234">
        <f>'Door Comparison'!L337</f>
        <v>0</v>
      </c>
      <c r="N337" s="96">
        <v>59</v>
      </c>
      <c r="O337" s="239"/>
      <c r="P337" s="224">
        <f t="shared" si="35"/>
        <v>20.18</v>
      </c>
      <c r="Q337" s="221">
        <f t="shared" si="38"/>
        <v>49.09</v>
      </c>
      <c r="R337" s="240"/>
      <c r="S337" s="241"/>
      <c r="T337" s="240">
        <f t="shared" si="39"/>
        <v>27.34</v>
      </c>
      <c r="V337" s="242">
        <f t="shared" si="40"/>
        <v>14.45</v>
      </c>
      <c r="W337" s="224">
        <f t="shared" si="36"/>
        <v>6.77</v>
      </c>
      <c r="X337" s="240">
        <v>0</v>
      </c>
      <c r="Y337" s="243">
        <f t="shared" si="37"/>
        <v>176.83</v>
      </c>
    </row>
    <row r="338" spans="1:25" x14ac:dyDescent="0.25">
      <c r="A338" s="115" t="str">
        <f>'Door Comparison'!A338</f>
        <v>D5.18</v>
      </c>
      <c r="B338" s="234" t="str">
        <f>'Door Comparison'!B338</f>
        <v>G</v>
      </c>
      <c r="C338" s="234">
        <f>'Door Comparison'!C338</f>
        <v>0</v>
      </c>
      <c r="D338" s="234">
        <f>'Door Comparison'!D338</f>
        <v>628</v>
      </c>
      <c r="E338" s="234">
        <f>'Door Comparison'!E338</f>
        <v>1123</v>
      </c>
      <c r="F338" s="234"/>
      <c r="G338" s="234">
        <f>'Door Comparison'!G338</f>
        <v>0</v>
      </c>
      <c r="H338" s="234">
        <f>'Door Comparison'!H338</f>
        <v>1</v>
      </c>
      <c r="I338" s="234" t="e">
        <f>'Door Comparison'!#REF!</f>
        <v>#REF!</v>
      </c>
      <c r="J338" s="234">
        <f>'Door Comparison'!J338</f>
        <v>0</v>
      </c>
      <c r="K338" s="234">
        <f>'Door Comparison'!K338</f>
        <v>0</v>
      </c>
      <c r="L338" s="234">
        <f>'Door Comparison'!L338</f>
        <v>0</v>
      </c>
      <c r="N338" s="96">
        <v>22</v>
      </c>
      <c r="O338" s="239"/>
      <c r="P338" s="224">
        <f t="shared" si="35"/>
        <v>8.91</v>
      </c>
      <c r="Q338" s="221">
        <f t="shared" si="38"/>
        <v>21.67</v>
      </c>
      <c r="R338" s="240"/>
      <c r="S338" s="241"/>
      <c r="T338" s="240">
        <f t="shared" si="39"/>
        <v>12.07</v>
      </c>
      <c r="V338" s="242">
        <f t="shared" si="40"/>
        <v>0</v>
      </c>
      <c r="W338" s="224">
        <f t="shared" si="36"/>
        <v>0</v>
      </c>
      <c r="X338" s="240">
        <v>0</v>
      </c>
      <c r="Y338" s="243">
        <f t="shared" si="37"/>
        <v>64.650000000000006</v>
      </c>
    </row>
    <row r="339" spans="1:25" x14ac:dyDescent="0.25">
      <c r="A339" s="115" t="str">
        <f>'Door Comparison'!A339</f>
        <v>D5.19</v>
      </c>
      <c r="B339" s="234" t="str">
        <f>'Door Comparison'!B339</f>
        <v>D2</v>
      </c>
      <c r="C339" s="234">
        <f>'Door Comparison'!C339</f>
        <v>0</v>
      </c>
      <c r="D339" s="234">
        <f>'Door Comparison'!D339</f>
        <v>1110</v>
      </c>
      <c r="E339" s="234">
        <f>'Door Comparison'!E339</f>
        <v>2000</v>
      </c>
      <c r="F339" s="234"/>
      <c r="G339" s="234">
        <f>'Door Comparison'!G339</f>
        <v>0</v>
      </c>
      <c r="H339" s="234">
        <f>'Door Comparison'!H339</f>
        <v>1</v>
      </c>
      <c r="I339" s="234" t="e">
        <f>'Door Comparison'!#REF!</f>
        <v>#REF!</v>
      </c>
      <c r="J339" s="234">
        <f>'Door Comparison'!J339</f>
        <v>1</v>
      </c>
      <c r="K339" s="234">
        <f>'Door Comparison'!K339</f>
        <v>0</v>
      </c>
      <c r="L339" s="234">
        <f>'Door Comparison'!L339</f>
        <v>0</v>
      </c>
      <c r="N339" s="96">
        <v>135</v>
      </c>
      <c r="O339" s="239"/>
      <c r="P339" s="224">
        <f t="shared" si="35"/>
        <v>15.84</v>
      </c>
      <c r="R339" s="240"/>
      <c r="S339" s="241"/>
      <c r="T339" s="240"/>
      <c r="V339" s="242"/>
      <c r="W339" s="224">
        <f t="shared" si="36"/>
        <v>5.31</v>
      </c>
      <c r="X339" s="240">
        <v>0</v>
      </c>
      <c r="Y339" s="243">
        <f t="shared" si="37"/>
        <v>156.15</v>
      </c>
    </row>
    <row r="340" spans="1:25" x14ac:dyDescent="0.25">
      <c r="A340" s="115" t="str">
        <f>'Door Comparison'!A340</f>
        <v>D5.20</v>
      </c>
      <c r="B340" s="234" t="str">
        <f>'Door Comparison'!B340</f>
        <v>A7</v>
      </c>
      <c r="C340" s="234">
        <f>'Door Comparison'!C340</f>
        <v>0</v>
      </c>
      <c r="D340" s="234">
        <f>'Door Comparison'!D340</f>
        <v>1010</v>
      </c>
      <c r="E340" s="234">
        <f>'Door Comparison'!E340</f>
        <v>2700</v>
      </c>
      <c r="F340" s="234"/>
      <c r="G340" s="234">
        <f>'Door Comparison'!G340</f>
        <v>0</v>
      </c>
      <c r="H340" s="234">
        <f>'Door Comparison'!H340</f>
        <v>1</v>
      </c>
      <c r="I340" s="234" t="e">
        <f>'Door Comparison'!#REF!</f>
        <v>#REF!</v>
      </c>
      <c r="J340" s="234">
        <f>'Door Comparison'!J340</f>
        <v>0</v>
      </c>
      <c r="K340" s="234">
        <f>'Door Comparison'!K340</f>
        <v>0</v>
      </c>
      <c r="L340" s="234">
        <f>'Door Comparison'!L340</f>
        <v>0</v>
      </c>
      <c r="N340" s="96">
        <v>59</v>
      </c>
      <c r="O340" s="239"/>
      <c r="P340" s="224">
        <f t="shared" si="35"/>
        <v>19.87</v>
      </c>
      <c r="Q340" s="221">
        <f t="shared" si="38"/>
        <v>48.33</v>
      </c>
      <c r="R340" s="240"/>
      <c r="S340" s="241"/>
      <c r="T340" s="240">
        <f t="shared" si="39"/>
        <v>26.92</v>
      </c>
      <c r="V340" s="242">
        <f t="shared" si="40"/>
        <v>0</v>
      </c>
      <c r="W340" s="224">
        <f t="shared" si="36"/>
        <v>0</v>
      </c>
      <c r="X340" s="240">
        <v>0</v>
      </c>
      <c r="Y340" s="243">
        <f t="shared" si="37"/>
        <v>154.12</v>
      </c>
    </row>
    <row r="341" spans="1:25" x14ac:dyDescent="0.25">
      <c r="A341" s="115" t="str">
        <f>'Door Comparison'!A341</f>
        <v>D5.21</v>
      </c>
      <c r="B341" s="234" t="str">
        <f>'Door Comparison'!B341</f>
        <v>A4</v>
      </c>
      <c r="C341" s="234">
        <f>'Door Comparison'!C341</f>
        <v>0</v>
      </c>
      <c r="D341" s="234">
        <f>'Door Comparison'!D341</f>
        <v>1100</v>
      </c>
      <c r="E341" s="234">
        <f>'Door Comparison'!E341</f>
        <v>2300</v>
      </c>
      <c r="F341" s="234"/>
      <c r="G341" s="234">
        <f>'Door Comparison'!G341</f>
        <v>0</v>
      </c>
      <c r="H341" s="234">
        <f>'Door Comparison'!H341</f>
        <v>1</v>
      </c>
      <c r="I341" s="234" t="e">
        <f>'Door Comparison'!#REF!</f>
        <v>#REF!</v>
      </c>
      <c r="J341" s="234">
        <f>'Door Comparison'!J341</f>
        <v>1</v>
      </c>
      <c r="K341" s="234">
        <f>'Door Comparison'!K341</f>
        <v>0</v>
      </c>
      <c r="L341" s="234">
        <f>'Door Comparison'!L341</f>
        <v>0</v>
      </c>
      <c r="N341" s="96">
        <v>88</v>
      </c>
      <c r="O341" s="239"/>
      <c r="P341" s="224">
        <f t="shared" si="35"/>
        <v>17.670000000000002</v>
      </c>
      <c r="Q341" s="221">
        <f t="shared" si="38"/>
        <v>42.98</v>
      </c>
      <c r="R341" s="240"/>
      <c r="S341" s="241"/>
      <c r="T341" s="240">
        <f t="shared" si="39"/>
        <v>23.94</v>
      </c>
      <c r="V341" s="242">
        <f t="shared" si="40"/>
        <v>6.33</v>
      </c>
      <c r="W341" s="224">
        <f t="shared" si="36"/>
        <v>5.93</v>
      </c>
      <c r="X341" s="240">
        <v>0</v>
      </c>
      <c r="Y341" s="243">
        <f t="shared" si="37"/>
        <v>184.85</v>
      </c>
    </row>
    <row r="342" spans="1:25" x14ac:dyDescent="0.25">
      <c r="A342" s="115" t="str">
        <f>'Door Comparison'!A342</f>
        <v>D5.22</v>
      </c>
      <c r="B342" s="234" t="str">
        <f>'Door Comparison'!B342</f>
        <v>A4</v>
      </c>
      <c r="C342" s="234">
        <f>'Door Comparison'!C342</f>
        <v>0</v>
      </c>
      <c r="D342" s="234">
        <f>'Door Comparison'!D342</f>
        <v>1100</v>
      </c>
      <c r="E342" s="234">
        <f>'Door Comparison'!E342</f>
        <v>2300</v>
      </c>
      <c r="F342" s="234"/>
      <c r="G342" s="234">
        <f>'Door Comparison'!G342</f>
        <v>0</v>
      </c>
      <c r="H342" s="234">
        <f>'Door Comparison'!H342</f>
        <v>1</v>
      </c>
      <c r="I342" s="234" t="e">
        <f>'Door Comparison'!#REF!</f>
        <v>#REF!</v>
      </c>
      <c r="J342" s="234">
        <f>'Door Comparison'!J342</f>
        <v>1</v>
      </c>
      <c r="K342" s="234">
        <f>'Door Comparison'!K342</f>
        <v>0</v>
      </c>
      <c r="L342" s="234">
        <f>'Door Comparison'!L342</f>
        <v>0</v>
      </c>
      <c r="N342" s="96">
        <v>88</v>
      </c>
      <c r="O342" s="239"/>
      <c r="P342" s="224">
        <f t="shared" si="35"/>
        <v>17.670000000000002</v>
      </c>
      <c r="Q342" s="221">
        <f t="shared" si="38"/>
        <v>42.98</v>
      </c>
      <c r="R342" s="240"/>
      <c r="S342" s="241"/>
      <c r="T342" s="240">
        <f t="shared" si="39"/>
        <v>23.94</v>
      </c>
      <c r="V342" s="242">
        <f t="shared" si="40"/>
        <v>6.33</v>
      </c>
      <c r="W342" s="224">
        <f t="shared" si="36"/>
        <v>5.93</v>
      </c>
      <c r="X342" s="240">
        <v>0</v>
      </c>
      <c r="Y342" s="243">
        <f t="shared" si="37"/>
        <v>184.85</v>
      </c>
    </row>
    <row r="343" spans="1:25" x14ac:dyDescent="0.25">
      <c r="A343" s="115" t="str">
        <f>'Door Comparison'!A343</f>
        <v>D5.23</v>
      </c>
      <c r="B343" s="234" t="str">
        <f>'Door Comparison'!B343</f>
        <v>A7</v>
      </c>
      <c r="C343" s="234">
        <f>'Door Comparison'!C343</f>
        <v>0</v>
      </c>
      <c r="D343" s="234">
        <f>'Door Comparison'!D343</f>
        <v>1010</v>
      </c>
      <c r="E343" s="234">
        <f>'Door Comparison'!E343</f>
        <v>2700</v>
      </c>
      <c r="F343" s="234"/>
      <c r="G343" s="234">
        <f>'Door Comparison'!G343</f>
        <v>0</v>
      </c>
      <c r="H343" s="234">
        <f>'Door Comparison'!H343</f>
        <v>1</v>
      </c>
      <c r="I343" s="234" t="e">
        <f>'Door Comparison'!#REF!</f>
        <v>#REF!</v>
      </c>
      <c r="J343" s="234">
        <f>'Door Comparison'!J343</f>
        <v>0</v>
      </c>
      <c r="K343" s="234">
        <f>'Door Comparison'!K343</f>
        <v>0</v>
      </c>
      <c r="L343" s="234">
        <f>'Door Comparison'!L343</f>
        <v>0</v>
      </c>
      <c r="N343" s="96">
        <v>59</v>
      </c>
      <c r="O343" s="239"/>
      <c r="P343" s="224">
        <f t="shared" si="35"/>
        <v>19.87</v>
      </c>
      <c r="Q343" s="221">
        <f t="shared" si="38"/>
        <v>48.33</v>
      </c>
      <c r="R343" s="240"/>
      <c r="S343" s="241"/>
      <c r="T343" s="240">
        <f t="shared" si="39"/>
        <v>26.92</v>
      </c>
      <c r="V343" s="242">
        <f t="shared" si="40"/>
        <v>0</v>
      </c>
      <c r="W343" s="224">
        <f t="shared" si="36"/>
        <v>0</v>
      </c>
      <c r="X343" s="240">
        <v>0</v>
      </c>
      <c r="Y343" s="243">
        <f t="shared" si="37"/>
        <v>154.12</v>
      </c>
    </row>
    <row r="344" spans="1:25" x14ac:dyDescent="0.25">
      <c r="A344" s="115" t="str">
        <f>'Door Comparison'!A344</f>
        <v>D5.24</v>
      </c>
      <c r="B344" s="234" t="str">
        <f>'Door Comparison'!B344</f>
        <v>D2</v>
      </c>
      <c r="C344" s="234">
        <f>'Door Comparison'!C344</f>
        <v>0</v>
      </c>
      <c r="D344" s="234">
        <f>'Door Comparison'!D344</f>
        <v>1110</v>
      </c>
      <c r="E344" s="234">
        <f>'Door Comparison'!E344</f>
        <v>2000</v>
      </c>
      <c r="F344" s="234"/>
      <c r="G344" s="234">
        <f>'Door Comparison'!G344</f>
        <v>0</v>
      </c>
      <c r="H344" s="234">
        <f>'Door Comparison'!H344</f>
        <v>1</v>
      </c>
      <c r="I344" s="234" t="e">
        <f>'Door Comparison'!#REF!</f>
        <v>#REF!</v>
      </c>
      <c r="J344" s="234">
        <f>'Door Comparison'!J344</f>
        <v>1</v>
      </c>
      <c r="K344" s="234">
        <f>'Door Comparison'!K344</f>
        <v>0</v>
      </c>
      <c r="L344" s="234">
        <f>'Door Comparison'!L344</f>
        <v>0</v>
      </c>
      <c r="N344" s="96">
        <v>135</v>
      </c>
      <c r="O344" s="239"/>
      <c r="P344" s="224">
        <f t="shared" si="35"/>
        <v>15.84</v>
      </c>
      <c r="R344" s="240"/>
      <c r="S344" s="241"/>
      <c r="T344" s="240"/>
      <c r="V344" s="242"/>
      <c r="W344" s="224">
        <f t="shared" si="36"/>
        <v>5.31</v>
      </c>
      <c r="X344" s="240">
        <v>0</v>
      </c>
      <c r="Y344" s="243">
        <f t="shared" si="37"/>
        <v>156.15</v>
      </c>
    </row>
    <row r="345" spans="1:25" x14ac:dyDescent="0.25">
      <c r="A345" s="115" t="str">
        <f>'Door Comparison'!A345</f>
        <v>D5.25</v>
      </c>
      <c r="B345" s="234" t="str">
        <f>'Door Comparison'!B345</f>
        <v>D2</v>
      </c>
      <c r="C345" s="234">
        <f>'Door Comparison'!C345</f>
        <v>0</v>
      </c>
      <c r="D345" s="234">
        <f>'Door Comparison'!D345</f>
        <v>1000</v>
      </c>
      <c r="E345" s="234">
        <f>'Door Comparison'!E345</f>
        <v>2000</v>
      </c>
      <c r="F345" s="234"/>
      <c r="G345" s="234">
        <f>'Door Comparison'!G345</f>
        <v>0</v>
      </c>
      <c r="H345" s="234">
        <f>'Door Comparison'!H345</f>
        <v>1</v>
      </c>
      <c r="I345" s="234" t="e">
        <f>'Door Comparison'!#REF!</f>
        <v>#REF!</v>
      </c>
      <c r="J345" s="234">
        <f>'Door Comparison'!J345</f>
        <v>0</v>
      </c>
      <c r="K345" s="234">
        <f>'Door Comparison'!K345</f>
        <v>0</v>
      </c>
      <c r="L345" s="234">
        <f>'Door Comparison'!L345</f>
        <v>0</v>
      </c>
      <c r="N345" s="96">
        <v>135</v>
      </c>
      <c r="O345" s="239"/>
      <c r="P345" s="224">
        <f t="shared" si="35"/>
        <v>15.5</v>
      </c>
      <c r="R345" s="240"/>
      <c r="S345" s="241"/>
      <c r="T345" s="240"/>
      <c r="V345" s="242"/>
      <c r="W345" s="224">
        <f t="shared" si="36"/>
        <v>0</v>
      </c>
      <c r="X345" s="240">
        <v>0</v>
      </c>
      <c r="Y345" s="243">
        <f t="shared" si="37"/>
        <v>150.5</v>
      </c>
    </row>
    <row r="346" spans="1:25" x14ac:dyDescent="0.25">
      <c r="A346" s="115" t="str">
        <f>'Door Comparison'!A346</f>
        <v>D5.26</v>
      </c>
      <c r="B346" s="234" t="str">
        <f>'Door Comparison'!B346</f>
        <v>A7</v>
      </c>
      <c r="C346" s="234">
        <f>'Door Comparison'!C346</f>
        <v>0</v>
      </c>
      <c r="D346" s="234">
        <f>'Door Comparison'!D346</f>
        <v>1233</v>
      </c>
      <c r="E346" s="234">
        <f>'Door Comparison'!E346</f>
        <v>2700</v>
      </c>
      <c r="F346" s="234"/>
      <c r="G346" s="234">
        <f>'Door Comparison'!G346</f>
        <v>0</v>
      </c>
      <c r="H346" s="234">
        <f>'Door Comparison'!H346</f>
        <v>1</v>
      </c>
      <c r="I346" s="234" t="e">
        <f>'Door Comparison'!#REF!</f>
        <v>#REF!</v>
      </c>
      <c r="J346" s="234">
        <f>'Door Comparison'!J346</f>
        <v>1</v>
      </c>
      <c r="K346" s="234">
        <f>'Door Comparison'!K346</f>
        <v>0</v>
      </c>
      <c r="L346" s="234">
        <f>'Door Comparison'!L346</f>
        <v>0</v>
      </c>
      <c r="N346" s="96">
        <v>59</v>
      </c>
      <c r="O346" s="239"/>
      <c r="P346" s="224">
        <f t="shared" si="35"/>
        <v>20.56</v>
      </c>
      <c r="Q346" s="221">
        <f t="shared" si="38"/>
        <v>50.01</v>
      </c>
      <c r="R346" s="240"/>
      <c r="S346" s="241"/>
      <c r="T346" s="240">
        <f t="shared" si="39"/>
        <v>27.86</v>
      </c>
      <c r="V346" s="242">
        <f t="shared" si="40"/>
        <v>7.36</v>
      </c>
      <c r="W346" s="224">
        <f t="shared" si="36"/>
        <v>6.9</v>
      </c>
      <c r="X346" s="240">
        <v>0</v>
      </c>
      <c r="Y346" s="243">
        <f t="shared" si="37"/>
        <v>171.69</v>
      </c>
    </row>
    <row r="347" spans="1:25" x14ac:dyDescent="0.25">
      <c r="A347" s="115" t="str">
        <f>'Door Comparison'!A347</f>
        <v>D5.27</v>
      </c>
      <c r="B347" s="234" t="str">
        <f>'Door Comparison'!B347</f>
        <v>G</v>
      </c>
      <c r="C347" s="234">
        <f>'Door Comparison'!C347</f>
        <v>0</v>
      </c>
      <c r="D347" s="234">
        <f>'Door Comparison'!D347</f>
        <v>628</v>
      </c>
      <c r="E347" s="234">
        <f>'Door Comparison'!E347</f>
        <v>1123</v>
      </c>
      <c r="F347" s="234"/>
      <c r="G347" s="234">
        <f>'Door Comparison'!G347</f>
        <v>0</v>
      </c>
      <c r="H347" s="234">
        <f>'Door Comparison'!H347</f>
        <v>1</v>
      </c>
      <c r="I347" s="234" t="e">
        <f>'Door Comparison'!#REF!</f>
        <v>#REF!</v>
      </c>
      <c r="J347" s="234">
        <f>'Door Comparison'!J347</f>
        <v>0</v>
      </c>
      <c r="K347" s="234">
        <f>'Door Comparison'!K347</f>
        <v>0</v>
      </c>
      <c r="L347" s="234">
        <f>'Door Comparison'!L347</f>
        <v>0</v>
      </c>
      <c r="N347" s="96">
        <v>22</v>
      </c>
      <c r="O347" s="239"/>
      <c r="P347" s="224">
        <f t="shared" si="35"/>
        <v>8.91</v>
      </c>
      <c r="Q347" s="221">
        <f t="shared" si="38"/>
        <v>21.67</v>
      </c>
      <c r="R347" s="240"/>
      <c r="S347" s="241"/>
      <c r="T347" s="240">
        <f t="shared" si="39"/>
        <v>12.07</v>
      </c>
      <c r="V347" s="242">
        <f t="shared" si="40"/>
        <v>0</v>
      </c>
      <c r="W347" s="224">
        <f t="shared" si="36"/>
        <v>0</v>
      </c>
      <c r="X347" s="240">
        <v>0</v>
      </c>
      <c r="Y347" s="243">
        <f t="shared" si="37"/>
        <v>64.650000000000006</v>
      </c>
    </row>
    <row r="348" spans="1:25" x14ac:dyDescent="0.25">
      <c r="A348" s="115" t="str">
        <f>'Door Comparison'!A348</f>
        <v>D5.28</v>
      </c>
      <c r="B348" s="234" t="str">
        <f>'Door Comparison'!B348</f>
        <v>H</v>
      </c>
      <c r="C348" s="234">
        <f>'Door Comparison'!C348</f>
        <v>0</v>
      </c>
      <c r="D348" s="234">
        <f>'Door Comparison'!D348</f>
        <v>628</v>
      </c>
      <c r="E348" s="234">
        <f>'Door Comparison'!E348</f>
        <v>1308</v>
      </c>
      <c r="F348" s="234"/>
      <c r="G348" s="234">
        <f>'Door Comparison'!G348</f>
        <v>0</v>
      </c>
      <c r="H348" s="234">
        <f>'Door Comparison'!H348</f>
        <v>1</v>
      </c>
      <c r="I348" s="234" t="e">
        <f>'Door Comparison'!#REF!</f>
        <v>#REF!</v>
      </c>
      <c r="J348" s="234">
        <f>'Door Comparison'!J348</f>
        <v>1</v>
      </c>
      <c r="K348" s="234">
        <f>'Door Comparison'!K348</f>
        <v>0</v>
      </c>
      <c r="L348" s="234">
        <f>'Door Comparison'!L348</f>
        <v>0</v>
      </c>
      <c r="N348" s="96">
        <v>22</v>
      </c>
      <c r="O348" s="239"/>
      <c r="P348" s="224">
        <f t="shared" si="35"/>
        <v>10.06</v>
      </c>
      <c r="Q348" s="221">
        <f t="shared" si="38"/>
        <v>24.46</v>
      </c>
      <c r="R348" s="240"/>
      <c r="S348" s="241"/>
      <c r="T348" s="240">
        <f t="shared" si="39"/>
        <v>13.62</v>
      </c>
      <c r="V348" s="242">
        <f t="shared" si="40"/>
        <v>3.6</v>
      </c>
      <c r="W348" s="224">
        <f t="shared" si="36"/>
        <v>3.37</v>
      </c>
      <c r="X348" s="240">
        <v>0</v>
      </c>
      <c r="Y348" s="243">
        <f t="shared" si="37"/>
        <v>77.11</v>
      </c>
    </row>
    <row r="349" spans="1:25" x14ac:dyDescent="0.25">
      <c r="A349" s="115" t="str">
        <f>'Door Comparison'!A349</f>
        <v>D5.29</v>
      </c>
      <c r="B349" s="234" t="str">
        <f>'Door Comparison'!B349</f>
        <v>A7</v>
      </c>
      <c r="C349" s="234">
        <f>'Door Comparison'!C349</f>
        <v>0</v>
      </c>
      <c r="D349" s="234">
        <f>'Door Comparison'!D349</f>
        <v>1233</v>
      </c>
      <c r="E349" s="234">
        <f>'Door Comparison'!E349</f>
        <v>2700</v>
      </c>
      <c r="F349" s="234"/>
      <c r="G349" s="234">
        <f>'Door Comparison'!G349</f>
        <v>0</v>
      </c>
      <c r="H349" s="234">
        <f>'Door Comparison'!H349</f>
        <v>1</v>
      </c>
      <c r="I349" s="234" t="e">
        <f>'Door Comparison'!#REF!</f>
        <v>#REF!</v>
      </c>
      <c r="J349" s="234">
        <f>'Door Comparison'!J349</f>
        <v>1</v>
      </c>
      <c r="K349" s="234">
        <f>'Door Comparison'!K349</f>
        <v>0</v>
      </c>
      <c r="L349" s="234">
        <f>'Door Comparison'!L349</f>
        <v>0</v>
      </c>
      <c r="N349" s="96">
        <v>59</v>
      </c>
      <c r="O349" s="239"/>
      <c r="P349" s="224">
        <f t="shared" si="35"/>
        <v>20.56</v>
      </c>
      <c r="Q349" s="221">
        <f t="shared" si="38"/>
        <v>50.01</v>
      </c>
      <c r="R349" s="240"/>
      <c r="S349" s="241"/>
      <c r="T349" s="240">
        <f t="shared" si="39"/>
        <v>27.86</v>
      </c>
      <c r="V349" s="242">
        <f t="shared" si="40"/>
        <v>7.36</v>
      </c>
      <c r="W349" s="224">
        <f t="shared" si="36"/>
        <v>6.9</v>
      </c>
      <c r="X349" s="240">
        <v>0</v>
      </c>
      <c r="Y349" s="243">
        <f t="shared" si="37"/>
        <v>171.69</v>
      </c>
    </row>
    <row r="350" spans="1:25" x14ac:dyDescent="0.25">
      <c r="A350" s="115" t="str">
        <f>'Door Comparison'!A350</f>
        <v>D5WC.01</v>
      </c>
      <c r="B350" s="234">
        <f>'Door Comparison'!B350</f>
        <v>0</v>
      </c>
      <c r="C350" s="234">
        <f>'Door Comparison'!C350</f>
        <v>0</v>
      </c>
      <c r="D350" s="234">
        <f>'Door Comparison'!D350</f>
        <v>0</v>
      </c>
      <c r="E350" s="234">
        <f>'Door Comparison'!E350</f>
        <v>0</v>
      </c>
      <c r="F350" s="234"/>
      <c r="G350" s="234">
        <f>'Door Comparison'!G350</f>
        <v>0</v>
      </c>
      <c r="H350" s="234">
        <f>'Door Comparison'!H350</f>
        <v>0</v>
      </c>
      <c r="I350" s="234" t="e">
        <f>'Door Comparison'!#REF!</f>
        <v>#REF!</v>
      </c>
      <c r="J350" s="234">
        <f>'Door Comparison'!J350</f>
        <v>0</v>
      </c>
      <c r="K350" s="234">
        <f>'Door Comparison'!K350</f>
        <v>0</v>
      </c>
      <c r="L350" s="234">
        <f>'Door Comparison'!L350</f>
        <v>0</v>
      </c>
      <c r="N350" s="96"/>
      <c r="O350" s="239"/>
      <c r="P350" s="224">
        <f t="shared" si="35"/>
        <v>0</v>
      </c>
      <c r="Q350" s="221">
        <f t="shared" si="38"/>
        <v>0</v>
      </c>
      <c r="R350" s="240"/>
      <c r="S350" s="241"/>
      <c r="T350" s="240">
        <f t="shared" si="39"/>
        <v>0</v>
      </c>
      <c r="V350" s="242">
        <f t="shared" si="40"/>
        <v>0</v>
      </c>
      <c r="W350" s="224">
        <f t="shared" si="36"/>
        <v>0</v>
      </c>
      <c r="X350" s="240">
        <v>0</v>
      </c>
      <c r="Y350" s="243">
        <f t="shared" si="37"/>
        <v>0</v>
      </c>
    </row>
    <row r="351" spans="1:25" x14ac:dyDescent="0.25">
      <c r="A351" s="115" t="str">
        <f>'Door Comparison'!A351</f>
        <v>D5WC.02</v>
      </c>
      <c r="B351" s="234">
        <f>'Door Comparison'!B351</f>
        <v>0</v>
      </c>
      <c r="C351" s="234">
        <f>'Door Comparison'!C351</f>
        <v>0</v>
      </c>
      <c r="D351" s="234">
        <f>'Door Comparison'!D351</f>
        <v>0</v>
      </c>
      <c r="E351" s="234">
        <f>'Door Comparison'!E351</f>
        <v>0</v>
      </c>
      <c r="F351" s="234"/>
      <c r="G351" s="234">
        <f>'Door Comparison'!G351</f>
        <v>0</v>
      </c>
      <c r="H351" s="234">
        <f>'Door Comparison'!H351</f>
        <v>0</v>
      </c>
      <c r="I351" s="234" t="e">
        <f>'Door Comparison'!#REF!</f>
        <v>#REF!</v>
      </c>
      <c r="J351" s="234">
        <f>'Door Comparison'!J351</f>
        <v>0</v>
      </c>
      <c r="K351" s="234">
        <f>'Door Comparison'!K351</f>
        <v>0</v>
      </c>
      <c r="L351" s="234">
        <f>'Door Comparison'!L351</f>
        <v>0</v>
      </c>
      <c r="N351" s="96"/>
      <c r="O351" s="239"/>
      <c r="P351" s="224">
        <f t="shared" si="35"/>
        <v>0</v>
      </c>
      <c r="Q351" s="221">
        <f t="shared" si="38"/>
        <v>0</v>
      </c>
      <c r="R351" s="240"/>
      <c r="S351" s="241"/>
      <c r="T351" s="240">
        <f t="shared" si="39"/>
        <v>0</v>
      </c>
      <c r="V351" s="242">
        <f t="shared" si="40"/>
        <v>0</v>
      </c>
      <c r="W351" s="224">
        <f t="shared" si="36"/>
        <v>0</v>
      </c>
      <c r="X351" s="240">
        <v>0</v>
      </c>
      <c r="Y351" s="243">
        <f t="shared" si="37"/>
        <v>0</v>
      </c>
    </row>
    <row r="352" spans="1:25" x14ac:dyDescent="0.25">
      <c r="A352" s="115" t="str">
        <f>'Door Comparison'!A352</f>
        <v>D5WC.03</v>
      </c>
      <c r="B352" s="234">
        <f>'Door Comparison'!B352</f>
        <v>0</v>
      </c>
      <c r="C352" s="234">
        <f>'Door Comparison'!C352</f>
        <v>0</v>
      </c>
      <c r="D352" s="234">
        <f>'Door Comparison'!D352</f>
        <v>0</v>
      </c>
      <c r="E352" s="234">
        <f>'Door Comparison'!E352</f>
        <v>0</v>
      </c>
      <c r="F352" s="234"/>
      <c r="G352" s="234">
        <f>'Door Comparison'!G352</f>
        <v>0</v>
      </c>
      <c r="H352" s="234">
        <f>'Door Comparison'!H352</f>
        <v>0</v>
      </c>
      <c r="I352" s="234" t="e">
        <f>'Door Comparison'!#REF!</f>
        <v>#REF!</v>
      </c>
      <c r="J352" s="234">
        <f>'Door Comparison'!J352</f>
        <v>0</v>
      </c>
      <c r="K352" s="234">
        <f>'Door Comparison'!K352</f>
        <v>0</v>
      </c>
      <c r="L352" s="234">
        <f>'Door Comparison'!L352</f>
        <v>0</v>
      </c>
      <c r="N352" s="96"/>
      <c r="O352" s="239"/>
      <c r="P352" s="224">
        <f t="shared" si="35"/>
        <v>0</v>
      </c>
      <c r="Q352" s="221">
        <f t="shared" si="38"/>
        <v>0</v>
      </c>
      <c r="R352" s="240"/>
      <c r="S352" s="241"/>
      <c r="T352" s="240">
        <f t="shared" si="39"/>
        <v>0</v>
      </c>
      <c r="V352" s="242">
        <f t="shared" si="40"/>
        <v>0</v>
      </c>
      <c r="W352" s="224">
        <f t="shared" si="36"/>
        <v>0</v>
      </c>
      <c r="X352" s="240">
        <v>0</v>
      </c>
      <c r="Y352" s="243">
        <f t="shared" si="37"/>
        <v>0</v>
      </c>
    </row>
    <row r="353" spans="1:25" x14ac:dyDescent="0.25">
      <c r="A353" s="115" t="str">
        <f>'Door Comparison'!A353</f>
        <v>D5WC.04</v>
      </c>
      <c r="B353" s="234">
        <f>'Door Comparison'!B353</f>
        <v>0</v>
      </c>
      <c r="C353" s="234">
        <f>'Door Comparison'!C353</f>
        <v>0</v>
      </c>
      <c r="D353" s="234">
        <f>'Door Comparison'!D353</f>
        <v>0</v>
      </c>
      <c r="E353" s="234">
        <f>'Door Comparison'!E353</f>
        <v>0</v>
      </c>
      <c r="F353" s="234"/>
      <c r="G353" s="234">
        <f>'Door Comparison'!G353</f>
        <v>0</v>
      </c>
      <c r="H353" s="234">
        <f>'Door Comparison'!H353</f>
        <v>0</v>
      </c>
      <c r="I353" s="234" t="e">
        <f>'Door Comparison'!#REF!</f>
        <v>#REF!</v>
      </c>
      <c r="J353" s="234">
        <f>'Door Comparison'!J353</f>
        <v>0</v>
      </c>
      <c r="K353" s="234">
        <f>'Door Comparison'!K353</f>
        <v>0</v>
      </c>
      <c r="L353" s="234">
        <f>'Door Comparison'!L353</f>
        <v>0</v>
      </c>
      <c r="N353" s="96"/>
      <c r="O353" s="239"/>
      <c r="P353" s="224">
        <f t="shared" si="35"/>
        <v>0</v>
      </c>
      <c r="Q353" s="221">
        <f t="shared" si="38"/>
        <v>0</v>
      </c>
      <c r="R353" s="240"/>
      <c r="S353" s="241"/>
      <c r="T353" s="240">
        <f t="shared" si="39"/>
        <v>0</v>
      </c>
      <c r="V353" s="242">
        <f t="shared" si="40"/>
        <v>0</v>
      </c>
      <c r="W353" s="224">
        <f t="shared" si="36"/>
        <v>0</v>
      </c>
      <c r="X353" s="240">
        <v>0</v>
      </c>
      <c r="Y353" s="243">
        <f t="shared" si="37"/>
        <v>0</v>
      </c>
    </row>
    <row r="354" spans="1:25" x14ac:dyDescent="0.25">
      <c r="A354" s="115" t="str">
        <f>'Door Comparison'!A354</f>
        <v>D5WC.05</v>
      </c>
      <c r="B354" s="234">
        <f>'Door Comparison'!B354</f>
        <v>0</v>
      </c>
      <c r="C354" s="234">
        <f>'Door Comparison'!C354</f>
        <v>0</v>
      </c>
      <c r="D354" s="234">
        <f>'Door Comparison'!D354</f>
        <v>0</v>
      </c>
      <c r="E354" s="234">
        <f>'Door Comparison'!E354</f>
        <v>0</v>
      </c>
      <c r="F354" s="234"/>
      <c r="G354" s="234">
        <f>'Door Comparison'!G354</f>
        <v>0</v>
      </c>
      <c r="H354" s="234">
        <f>'Door Comparison'!H354</f>
        <v>0</v>
      </c>
      <c r="I354" s="234" t="e">
        <f>'Door Comparison'!#REF!</f>
        <v>#REF!</v>
      </c>
      <c r="J354" s="234">
        <f>'Door Comparison'!J354</f>
        <v>0</v>
      </c>
      <c r="K354" s="234">
        <f>'Door Comparison'!K354</f>
        <v>0</v>
      </c>
      <c r="L354" s="234">
        <f>'Door Comparison'!L354</f>
        <v>0</v>
      </c>
      <c r="N354" s="96"/>
      <c r="O354" s="239"/>
      <c r="P354" s="224">
        <f t="shared" si="35"/>
        <v>0</v>
      </c>
      <c r="Q354" s="221">
        <f t="shared" si="38"/>
        <v>0</v>
      </c>
      <c r="R354" s="240"/>
      <c r="S354" s="241"/>
      <c r="T354" s="240">
        <f t="shared" si="39"/>
        <v>0</v>
      </c>
      <c r="V354" s="242">
        <f t="shared" si="40"/>
        <v>0</v>
      </c>
      <c r="W354" s="224">
        <f t="shared" si="36"/>
        <v>0</v>
      </c>
      <c r="X354" s="240">
        <v>0</v>
      </c>
      <c r="Y354" s="243">
        <f t="shared" si="37"/>
        <v>0</v>
      </c>
    </row>
    <row r="355" spans="1:25" x14ac:dyDescent="0.25">
      <c r="A355" s="115" t="str">
        <f>'Door Comparison'!A355</f>
        <v>D5WC.06</v>
      </c>
      <c r="B355" s="234">
        <f>'Door Comparison'!B355</f>
        <v>0</v>
      </c>
      <c r="C355" s="234">
        <f>'Door Comparison'!C355</f>
        <v>0</v>
      </c>
      <c r="D355" s="234">
        <f>'Door Comparison'!D355</f>
        <v>0</v>
      </c>
      <c r="E355" s="234">
        <f>'Door Comparison'!E355</f>
        <v>0</v>
      </c>
      <c r="F355" s="234"/>
      <c r="G355" s="234">
        <f>'Door Comparison'!G355</f>
        <v>0</v>
      </c>
      <c r="H355" s="234">
        <f>'Door Comparison'!H355</f>
        <v>0</v>
      </c>
      <c r="I355" s="234" t="e">
        <f>'Door Comparison'!#REF!</f>
        <v>#REF!</v>
      </c>
      <c r="J355" s="234">
        <f>'Door Comparison'!J355</f>
        <v>0</v>
      </c>
      <c r="K355" s="234">
        <f>'Door Comparison'!K355</f>
        <v>0</v>
      </c>
      <c r="L355" s="234">
        <f>'Door Comparison'!L355</f>
        <v>0</v>
      </c>
      <c r="N355" s="96"/>
      <c r="O355" s="239"/>
      <c r="P355" s="224">
        <f t="shared" si="35"/>
        <v>0</v>
      </c>
      <c r="Q355" s="221">
        <f t="shared" si="38"/>
        <v>0</v>
      </c>
      <c r="R355" s="240"/>
      <c r="S355" s="241"/>
      <c r="T355" s="240">
        <f t="shared" si="39"/>
        <v>0</v>
      </c>
      <c r="V355" s="242">
        <f t="shared" si="40"/>
        <v>0</v>
      </c>
      <c r="W355" s="224">
        <f t="shared" si="36"/>
        <v>0</v>
      </c>
      <c r="X355" s="240">
        <v>0</v>
      </c>
      <c r="Y355" s="243">
        <f t="shared" si="37"/>
        <v>0</v>
      </c>
    </row>
    <row r="356" spans="1:25" x14ac:dyDescent="0.25">
      <c r="A356" s="115" t="str">
        <f>'Door Comparison'!A356</f>
        <v>D5WC.07</v>
      </c>
      <c r="B356" s="234">
        <f>'Door Comparison'!B356</f>
        <v>0</v>
      </c>
      <c r="C356" s="234">
        <f>'Door Comparison'!C356</f>
        <v>0</v>
      </c>
      <c r="D356" s="234">
        <f>'Door Comparison'!D356</f>
        <v>0</v>
      </c>
      <c r="E356" s="234">
        <f>'Door Comparison'!E356</f>
        <v>0</v>
      </c>
      <c r="F356" s="234"/>
      <c r="G356" s="234">
        <f>'Door Comparison'!G356</f>
        <v>0</v>
      </c>
      <c r="H356" s="234">
        <f>'Door Comparison'!H356</f>
        <v>0</v>
      </c>
      <c r="I356" s="234" t="e">
        <f>'Door Comparison'!#REF!</f>
        <v>#REF!</v>
      </c>
      <c r="J356" s="234">
        <f>'Door Comparison'!J356</f>
        <v>0</v>
      </c>
      <c r="K356" s="234">
        <f>'Door Comparison'!K356</f>
        <v>0</v>
      </c>
      <c r="L356" s="234">
        <f>'Door Comparison'!L356</f>
        <v>0</v>
      </c>
      <c r="N356" s="96"/>
      <c r="O356" s="239"/>
      <c r="P356" s="224">
        <f t="shared" si="35"/>
        <v>0</v>
      </c>
      <c r="Q356" s="221">
        <f t="shared" si="38"/>
        <v>0</v>
      </c>
      <c r="R356" s="240"/>
      <c r="S356" s="241"/>
      <c r="T356" s="240">
        <f t="shared" si="39"/>
        <v>0</v>
      </c>
      <c r="V356" s="242">
        <f t="shared" si="40"/>
        <v>0</v>
      </c>
      <c r="W356" s="224">
        <f t="shared" si="36"/>
        <v>0</v>
      </c>
      <c r="X356" s="240">
        <v>0</v>
      </c>
      <c r="Y356" s="243">
        <f t="shared" si="37"/>
        <v>0</v>
      </c>
    </row>
    <row r="357" spans="1:25" x14ac:dyDescent="0.25">
      <c r="A357" s="115" t="str">
        <f>'Door Comparison'!A357</f>
        <v>D5WC.08</v>
      </c>
      <c r="B357" s="234">
        <f>'Door Comparison'!B357</f>
        <v>0</v>
      </c>
      <c r="C357" s="234">
        <f>'Door Comparison'!C357</f>
        <v>0</v>
      </c>
      <c r="D357" s="234">
        <f>'Door Comparison'!D357</f>
        <v>0</v>
      </c>
      <c r="E357" s="234">
        <f>'Door Comparison'!E357</f>
        <v>0</v>
      </c>
      <c r="F357" s="234"/>
      <c r="G357" s="234">
        <f>'Door Comparison'!G357</f>
        <v>0</v>
      </c>
      <c r="H357" s="234">
        <f>'Door Comparison'!H357</f>
        <v>0</v>
      </c>
      <c r="I357" s="234" t="e">
        <f>'Door Comparison'!#REF!</f>
        <v>#REF!</v>
      </c>
      <c r="J357" s="234">
        <f>'Door Comparison'!J357</f>
        <v>0</v>
      </c>
      <c r="K357" s="234">
        <f>'Door Comparison'!K357</f>
        <v>0</v>
      </c>
      <c r="L357" s="234">
        <f>'Door Comparison'!L357</f>
        <v>0</v>
      </c>
      <c r="N357" s="96"/>
      <c r="O357" s="239"/>
      <c r="P357" s="224">
        <f t="shared" si="35"/>
        <v>0</v>
      </c>
      <c r="Q357" s="221">
        <f t="shared" si="38"/>
        <v>0</v>
      </c>
      <c r="R357" s="240"/>
      <c r="S357" s="241"/>
      <c r="T357" s="240">
        <f t="shared" si="39"/>
        <v>0</v>
      </c>
      <c r="V357" s="242">
        <f t="shared" si="40"/>
        <v>0</v>
      </c>
      <c r="W357" s="224">
        <f t="shared" si="36"/>
        <v>0</v>
      </c>
      <c r="X357" s="240">
        <v>0</v>
      </c>
      <c r="Y357" s="243">
        <f t="shared" si="37"/>
        <v>0</v>
      </c>
    </row>
    <row r="358" spans="1:25" x14ac:dyDescent="0.25">
      <c r="A358" s="115" t="str">
        <f>'Door Comparison'!A358</f>
        <v>D5WC.09</v>
      </c>
      <c r="B358" s="234">
        <f>'Door Comparison'!B358</f>
        <v>0</v>
      </c>
      <c r="C358" s="234">
        <f>'Door Comparison'!C358</f>
        <v>0</v>
      </c>
      <c r="D358" s="234">
        <f>'Door Comparison'!D358</f>
        <v>0</v>
      </c>
      <c r="E358" s="234">
        <f>'Door Comparison'!E358</f>
        <v>0</v>
      </c>
      <c r="F358" s="234"/>
      <c r="G358" s="234">
        <f>'Door Comparison'!G358</f>
        <v>0</v>
      </c>
      <c r="H358" s="234">
        <f>'Door Comparison'!H358</f>
        <v>0</v>
      </c>
      <c r="I358" s="234" t="e">
        <f>'Door Comparison'!#REF!</f>
        <v>#REF!</v>
      </c>
      <c r="J358" s="234">
        <f>'Door Comparison'!J358</f>
        <v>0</v>
      </c>
      <c r="K358" s="234">
        <f>'Door Comparison'!K358</f>
        <v>0</v>
      </c>
      <c r="L358" s="234">
        <f>'Door Comparison'!L358</f>
        <v>0</v>
      </c>
      <c r="N358" s="96"/>
      <c r="O358" s="239"/>
      <c r="P358" s="224">
        <f t="shared" si="35"/>
        <v>0</v>
      </c>
      <c r="Q358" s="221">
        <f t="shared" si="38"/>
        <v>0</v>
      </c>
      <c r="R358" s="240"/>
      <c r="S358" s="241"/>
      <c r="T358" s="240">
        <f t="shared" si="39"/>
        <v>0</v>
      </c>
      <c r="V358" s="242">
        <f t="shared" si="40"/>
        <v>0</v>
      </c>
      <c r="W358" s="224">
        <f t="shared" si="36"/>
        <v>0</v>
      </c>
      <c r="X358" s="240">
        <v>0</v>
      </c>
      <c r="Y358" s="243">
        <f t="shared" si="37"/>
        <v>0</v>
      </c>
    </row>
    <row r="359" spans="1:25" x14ac:dyDescent="0.25">
      <c r="A359" s="115" t="str">
        <f>'Door Comparison'!A359</f>
        <v>D5WC.10</v>
      </c>
      <c r="B359" s="234">
        <f>'Door Comparison'!B359</f>
        <v>0</v>
      </c>
      <c r="C359" s="234">
        <f>'Door Comparison'!C359</f>
        <v>0</v>
      </c>
      <c r="D359" s="234">
        <f>'Door Comparison'!D359</f>
        <v>0</v>
      </c>
      <c r="E359" s="234">
        <f>'Door Comparison'!E359</f>
        <v>0</v>
      </c>
      <c r="F359" s="234"/>
      <c r="G359" s="234">
        <f>'Door Comparison'!G359</f>
        <v>0</v>
      </c>
      <c r="H359" s="234">
        <f>'Door Comparison'!H359</f>
        <v>0</v>
      </c>
      <c r="I359" s="234" t="e">
        <f>'Door Comparison'!#REF!</f>
        <v>#REF!</v>
      </c>
      <c r="J359" s="234">
        <f>'Door Comparison'!J359</f>
        <v>0</v>
      </c>
      <c r="K359" s="234">
        <f>'Door Comparison'!K359</f>
        <v>0</v>
      </c>
      <c r="L359" s="234">
        <f>'Door Comparison'!L359</f>
        <v>0</v>
      </c>
      <c r="N359" s="96"/>
      <c r="O359" s="239"/>
      <c r="P359" s="224">
        <f t="shared" si="35"/>
        <v>0</v>
      </c>
      <c r="Q359" s="221">
        <f t="shared" si="38"/>
        <v>0</v>
      </c>
      <c r="R359" s="240"/>
      <c r="S359" s="241"/>
      <c r="T359" s="240">
        <f t="shared" si="39"/>
        <v>0</v>
      </c>
      <c r="V359" s="242">
        <f t="shared" si="40"/>
        <v>0</v>
      </c>
      <c r="W359" s="224">
        <f t="shared" si="36"/>
        <v>0</v>
      </c>
      <c r="X359" s="240">
        <v>0</v>
      </c>
      <c r="Y359" s="243">
        <f t="shared" si="37"/>
        <v>0</v>
      </c>
    </row>
    <row r="360" spans="1:25" x14ac:dyDescent="0.25">
      <c r="A360" s="115" t="str">
        <f>'Door Comparison'!A360</f>
        <v>D5WC.11</v>
      </c>
      <c r="B360" s="234">
        <f>'Door Comparison'!B360</f>
        <v>0</v>
      </c>
      <c r="C360" s="234">
        <f>'Door Comparison'!C360</f>
        <v>0</v>
      </c>
      <c r="D360" s="234">
        <f>'Door Comparison'!D360</f>
        <v>0</v>
      </c>
      <c r="E360" s="234">
        <f>'Door Comparison'!E360</f>
        <v>0</v>
      </c>
      <c r="F360" s="234"/>
      <c r="G360" s="234">
        <f>'Door Comparison'!G360</f>
        <v>0</v>
      </c>
      <c r="H360" s="234">
        <f>'Door Comparison'!H360</f>
        <v>0</v>
      </c>
      <c r="I360" s="234" t="e">
        <f>'Door Comparison'!#REF!</f>
        <v>#REF!</v>
      </c>
      <c r="J360" s="234">
        <f>'Door Comparison'!J360</f>
        <v>0</v>
      </c>
      <c r="K360" s="234">
        <f>'Door Comparison'!K360</f>
        <v>0</v>
      </c>
      <c r="L360" s="234">
        <f>'Door Comparison'!L360</f>
        <v>0</v>
      </c>
      <c r="N360" s="96"/>
      <c r="O360" s="239"/>
      <c r="P360" s="224">
        <f t="shared" si="35"/>
        <v>0</v>
      </c>
      <c r="Q360" s="221">
        <f t="shared" si="38"/>
        <v>0</v>
      </c>
      <c r="R360" s="240"/>
      <c r="S360" s="241"/>
      <c r="T360" s="240">
        <f t="shared" si="39"/>
        <v>0</v>
      </c>
      <c r="V360" s="242">
        <f t="shared" si="40"/>
        <v>0</v>
      </c>
      <c r="W360" s="224">
        <f t="shared" si="36"/>
        <v>0</v>
      </c>
      <c r="X360" s="240">
        <v>0</v>
      </c>
      <c r="Y360" s="243">
        <f t="shared" si="37"/>
        <v>0</v>
      </c>
    </row>
    <row r="361" spans="1:25" x14ac:dyDescent="0.25">
      <c r="A361" s="115" t="str">
        <f>'Door Comparison'!A361</f>
        <v>D5WC.12</v>
      </c>
      <c r="B361" s="234">
        <f>'Door Comparison'!B361</f>
        <v>0</v>
      </c>
      <c r="C361" s="234">
        <f>'Door Comparison'!C361</f>
        <v>0</v>
      </c>
      <c r="D361" s="234">
        <f>'Door Comparison'!D361</f>
        <v>0</v>
      </c>
      <c r="E361" s="234">
        <f>'Door Comparison'!E361</f>
        <v>0</v>
      </c>
      <c r="F361" s="234"/>
      <c r="G361" s="234">
        <f>'Door Comparison'!G361</f>
        <v>0</v>
      </c>
      <c r="H361" s="234">
        <f>'Door Comparison'!H361</f>
        <v>0</v>
      </c>
      <c r="I361" s="234" t="e">
        <f>'Door Comparison'!#REF!</f>
        <v>#REF!</v>
      </c>
      <c r="J361" s="234">
        <f>'Door Comparison'!J361</f>
        <v>0</v>
      </c>
      <c r="K361" s="234">
        <f>'Door Comparison'!K361</f>
        <v>0</v>
      </c>
      <c r="L361" s="234">
        <f>'Door Comparison'!L361</f>
        <v>0</v>
      </c>
      <c r="N361" s="96"/>
      <c r="O361" s="239"/>
      <c r="P361" s="224">
        <f t="shared" si="35"/>
        <v>0</v>
      </c>
      <c r="Q361" s="221">
        <f t="shared" si="38"/>
        <v>0</v>
      </c>
      <c r="R361" s="240"/>
      <c r="S361" s="241"/>
      <c r="T361" s="240">
        <f t="shared" si="39"/>
        <v>0</v>
      </c>
      <c r="V361" s="242">
        <f t="shared" si="40"/>
        <v>0</v>
      </c>
      <c r="W361" s="224">
        <f t="shared" si="36"/>
        <v>0</v>
      </c>
      <c r="X361" s="240">
        <v>0</v>
      </c>
      <c r="Y361" s="243">
        <f t="shared" si="37"/>
        <v>0</v>
      </c>
    </row>
    <row r="362" spans="1:25" x14ac:dyDescent="0.25">
      <c r="A362" s="115" t="str">
        <f>'Door Comparison'!A362</f>
        <v>D5WC.13</v>
      </c>
      <c r="B362" s="234">
        <f>'Door Comparison'!B362</f>
        <v>0</v>
      </c>
      <c r="C362" s="234">
        <f>'Door Comparison'!C362</f>
        <v>0</v>
      </c>
      <c r="D362" s="234">
        <f>'Door Comparison'!D362</f>
        <v>0</v>
      </c>
      <c r="E362" s="234">
        <f>'Door Comparison'!E362</f>
        <v>0</v>
      </c>
      <c r="F362" s="234"/>
      <c r="G362" s="234">
        <f>'Door Comparison'!G362</f>
        <v>0</v>
      </c>
      <c r="H362" s="234">
        <f>'Door Comparison'!H362</f>
        <v>0</v>
      </c>
      <c r="I362" s="234" t="e">
        <f>'Door Comparison'!#REF!</f>
        <v>#REF!</v>
      </c>
      <c r="J362" s="234">
        <f>'Door Comparison'!J362</f>
        <v>0</v>
      </c>
      <c r="K362" s="234">
        <f>'Door Comparison'!K362</f>
        <v>0</v>
      </c>
      <c r="L362" s="234">
        <f>'Door Comparison'!L362</f>
        <v>0</v>
      </c>
      <c r="N362" s="96"/>
      <c r="O362" s="239"/>
      <c r="P362" s="224">
        <f t="shared" si="35"/>
        <v>0</v>
      </c>
      <c r="Q362" s="221">
        <f t="shared" si="38"/>
        <v>0</v>
      </c>
      <c r="R362" s="240"/>
      <c r="S362" s="241"/>
      <c r="T362" s="240">
        <f t="shared" si="39"/>
        <v>0</v>
      </c>
      <c r="V362" s="242">
        <f t="shared" si="40"/>
        <v>0</v>
      </c>
      <c r="W362" s="224">
        <f t="shared" si="36"/>
        <v>0</v>
      </c>
      <c r="X362" s="240">
        <v>0</v>
      </c>
      <c r="Y362" s="243">
        <f t="shared" si="37"/>
        <v>0</v>
      </c>
    </row>
    <row r="363" spans="1:25" x14ac:dyDescent="0.25">
      <c r="A363" s="115" t="str">
        <f>'Door Comparison'!A363</f>
        <v>D5WC.14</v>
      </c>
      <c r="B363" s="234">
        <f>'Door Comparison'!B363</f>
        <v>0</v>
      </c>
      <c r="C363" s="234">
        <f>'Door Comparison'!C363</f>
        <v>0</v>
      </c>
      <c r="D363" s="234">
        <f>'Door Comparison'!D363</f>
        <v>0</v>
      </c>
      <c r="E363" s="234">
        <f>'Door Comparison'!E363</f>
        <v>0</v>
      </c>
      <c r="F363" s="234"/>
      <c r="G363" s="234">
        <f>'Door Comparison'!G363</f>
        <v>0</v>
      </c>
      <c r="H363" s="234">
        <f>'Door Comparison'!H363</f>
        <v>0</v>
      </c>
      <c r="I363" s="234" t="e">
        <f>'Door Comparison'!#REF!</f>
        <v>#REF!</v>
      </c>
      <c r="J363" s="234">
        <f>'Door Comparison'!J363</f>
        <v>0</v>
      </c>
      <c r="K363" s="234">
        <f>'Door Comparison'!K363</f>
        <v>0</v>
      </c>
      <c r="L363" s="234">
        <f>'Door Comparison'!L363</f>
        <v>0</v>
      </c>
      <c r="N363" s="96"/>
      <c r="O363" s="239"/>
      <c r="P363" s="224">
        <f t="shared" si="35"/>
        <v>0</v>
      </c>
      <c r="Q363" s="221">
        <f t="shared" si="38"/>
        <v>0</v>
      </c>
      <c r="R363" s="240"/>
      <c r="S363" s="241"/>
      <c r="T363" s="240">
        <f t="shared" si="39"/>
        <v>0</v>
      </c>
      <c r="V363" s="242">
        <f t="shared" si="40"/>
        <v>0</v>
      </c>
      <c r="W363" s="224">
        <f t="shared" si="36"/>
        <v>0</v>
      </c>
      <c r="X363" s="240">
        <v>0</v>
      </c>
      <c r="Y363" s="243">
        <f t="shared" si="37"/>
        <v>0</v>
      </c>
    </row>
    <row r="364" spans="1:25" x14ac:dyDescent="0.25">
      <c r="A364" s="115" t="str">
        <f>'Door Comparison'!A364</f>
        <v>EX-D5.01</v>
      </c>
      <c r="B364" s="234" t="str">
        <f>'Door Comparison'!B364</f>
        <v>(External)</v>
      </c>
      <c r="C364" s="234">
        <f>'Door Comparison'!C364</f>
        <v>0</v>
      </c>
      <c r="D364" s="234">
        <f>'Door Comparison'!D364</f>
        <v>0</v>
      </c>
      <c r="E364" s="234">
        <f>'Door Comparison'!E364</f>
        <v>0</v>
      </c>
      <c r="F364" s="234"/>
      <c r="G364" s="234">
        <f>'Door Comparison'!G364</f>
        <v>0</v>
      </c>
      <c r="H364" s="234">
        <f>'Door Comparison'!H364</f>
        <v>0</v>
      </c>
      <c r="I364" s="234" t="e">
        <f>'Door Comparison'!#REF!</f>
        <v>#REF!</v>
      </c>
      <c r="J364" s="234">
        <f>'Door Comparison'!J364</f>
        <v>0</v>
      </c>
      <c r="K364" s="234">
        <f>'Door Comparison'!K364</f>
        <v>0</v>
      </c>
      <c r="L364" s="234">
        <f>'Door Comparison'!L364</f>
        <v>0</v>
      </c>
      <c r="N364" s="96"/>
      <c r="O364" s="239"/>
      <c r="P364" s="224">
        <f t="shared" si="35"/>
        <v>0</v>
      </c>
      <c r="Q364" s="221">
        <f t="shared" si="38"/>
        <v>0</v>
      </c>
      <c r="R364" s="240"/>
      <c r="S364" s="241"/>
      <c r="T364" s="240">
        <f t="shared" si="39"/>
        <v>0</v>
      </c>
      <c r="V364" s="242">
        <f t="shared" si="40"/>
        <v>0</v>
      </c>
      <c r="W364" s="224">
        <f t="shared" si="36"/>
        <v>0</v>
      </c>
      <c r="X364" s="240">
        <v>0</v>
      </c>
      <c r="Y364" s="243">
        <f t="shared" si="37"/>
        <v>0</v>
      </c>
    </row>
    <row r="365" spans="1:25" x14ac:dyDescent="0.25">
      <c r="A365" s="115" t="str">
        <f>'Door Comparison'!A365</f>
        <v>EX-D5.02</v>
      </c>
      <c r="B365" s="234" t="str">
        <f>'Door Comparison'!B365</f>
        <v>(External)</v>
      </c>
      <c r="C365" s="234">
        <f>'Door Comparison'!C365</f>
        <v>0</v>
      </c>
      <c r="D365" s="234">
        <f>'Door Comparison'!D365</f>
        <v>0</v>
      </c>
      <c r="E365" s="234">
        <f>'Door Comparison'!E365</f>
        <v>0</v>
      </c>
      <c r="F365" s="234"/>
      <c r="G365" s="234">
        <f>'Door Comparison'!G365</f>
        <v>0</v>
      </c>
      <c r="H365" s="234">
        <f>'Door Comparison'!H365</f>
        <v>0</v>
      </c>
      <c r="I365" s="234" t="e">
        <f>'Door Comparison'!#REF!</f>
        <v>#REF!</v>
      </c>
      <c r="J365" s="234">
        <f>'Door Comparison'!J365</f>
        <v>0</v>
      </c>
      <c r="K365" s="234">
        <f>'Door Comparison'!K365</f>
        <v>0</v>
      </c>
      <c r="L365" s="234">
        <f>'Door Comparison'!L365</f>
        <v>0</v>
      </c>
      <c r="N365" s="96"/>
      <c r="O365" s="239"/>
      <c r="P365" s="224">
        <f t="shared" si="35"/>
        <v>0</v>
      </c>
      <c r="Q365" s="221">
        <f t="shared" si="38"/>
        <v>0</v>
      </c>
      <c r="R365" s="240"/>
      <c r="S365" s="241"/>
      <c r="T365" s="240">
        <f t="shared" si="39"/>
        <v>0</v>
      </c>
      <c r="V365" s="242">
        <f t="shared" si="40"/>
        <v>0</v>
      </c>
      <c r="W365" s="224">
        <f t="shared" si="36"/>
        <v>0</v>
      </c>
      <c r="X365" s="240">
        <v>0</v>
      </c>
      <c r="Y365" s="243">
        <f t="shared" si="37"/>
        <v>0</v>
      </c>
    </row>
    <row r="366" spans="1:25" x14ac:dyDescent="0.25">
      <c r="A366" s="115" t="str">
        <f>'Door Comparison'!A366</f>
        <v>EX-D5.03</v>
      </c>
      <c r="B366" s="234" t="str">
        <f>'Door Comparison'!B366</f>
        <v>(External)</v>
      </c>
      <c r="C366" s="234">
        <f>'Door Comparison'!C366</f>
        <v>0</v>
      </c>
      <c r="D366" s="234">
        <f>'Door Comparison'!D366</f>
        <v>0</v>
      </c>
      <c r="E366" s="234">
        <f>'Door Comparison'!E366</f>
        <v>0</v>
      </c>
      <c r="F366" s="234"/>
      <c r="G366" s="234">
        <f>'Door Comparison'!G366</f>
        <v>0</v>
      </c>
      <c r="H366" s="234">
        <f>'Door Comparison'!H366</f>
        <v>0</v>
      </c>
      <c r="I366" s="234" t="e">
        <f>'Door Comparison'!#REF!</f>
        <v>#REF!</v>
      </c>
      <c r="J366" s="234">
        <f>'Door Comparison'!J366</f>
        <v>0</v>
      </c>
      <c r="K366" s="234">
        <f>'Door Comparison'!K366</f>
        <v>0</v>
      </c>
      <c r="L366" s="234">
        <f>'Door Comparison'!L366</f>
        <v>0</v>
      </c>
      <c r="N366" s="96"/>
      <c r="O366" s="239"/>
      <c r="P366" s="224">
        <f t="shared" si="35"/>
        <v>0</v>
      </c>
      <c r="Q366" s="221">
        <f t="shared" si="38"/>
        <v>0</v>
      </c>
      <c r="R366" s="240"/>
      <c r="S366" s="241"/>
      <c r="T366" s="240">
        <f t="shared" si="39"/>
        <v>0</v>
      </c>
      <c r="V366" s="242">
        <f t="shared" si="40"/>
        <v>0</v>
      </c>
      <c r="W366" s="224">
        <f t="shared" si="36"/>
        <v>0</v>
      </c>
      <c r="X366" s="240">
        <v>0</v>
      </c>
      <c r="Y366" s="243">
        <f t="shared" si="37"/>
        <v>0</v>
      </c>
    </row>
    <row r="367" spans="1:25" x14ac:dyDescent="0.25">
      <c r="A367" s="115" t="str">
        <f>'Door Comparison'!A367</f>
        <v>EX-D5.04</v>
      </c>
      <c r="B367" s="234" t="str">
        <f>'Door Comparison'!B367</f>
        <v>(External)</v>
      </c>
      <c r="C367" s="234">
        <f>'Door Comparison'!C367</f>
        <v>0</v>
      </c>
      <c r="D367" s="234">
        <f>'Door Comparison'!D367</f>
        <v>0</v>
      </c>
      <c r="E367" s="234">
        <f>'Door Comparison'!E367</f>
        <v>0</v>
      </c>
      <c r="F367" s="234"/>
      <c r="G367" s="234">
        <f>'Door Comparison'!G367</f>
        <v>0</v>
      </c>
      <c r="H367" s="234">
        <f>'Door Comparison'!H367</f>
        <v>0</v>
      </c>
      <c r="I367" s="234" t="e">
        <f>'Door Comparison'!#REF!</f>
        <v>#REF!</v>
      </c>
      <c r="J367" s="234">
        <f>'Door Comparison'!J367</f>
        <v>0</v>
      </c>
      <c r="K367" s="234">
        <f>'Door Comparison'!K367</f>
        <v>0</v>
      </c>
      <c r="L367" s="234">
        <f>'Door Comparison'!L367</f>
        <v>0</v>
      </c>
      <c r="N367" s="96"/>
      <c r="O367" s="239"/>
      <c r="P367" s="224">
        <f t="shared" si="35"/>
        <v>0</v>
      </c>
      <c r="Q367" s="221">
        <f t="shared" si="38"/>
        <v>0</v>
      </c>
      <c r="R367" s="240"/>
      <c r="S367" s="241"/>
      <c r="T367" s="240">
        <f t="shared" si="39"/>
        <v>0</v>
      </c>
      <c r="V367" s="242">
        <f t="shared" si="40"/>
        <v>0</v>
      </c>
      <c r="W367" s="224">
        <f t="shared" si="36"/>
        <v>0</v>
      </c>
      <c r="X367" s="240">
        <v>0</v>
      </c>
      <c r="Y367" s="243">
        <f t="shared" si="37"/>
        <v>0</v>
      </c>
    </row>
    <row r="368" spans="1:25" x14ac:dyDescent="0.25">
      <c r="A368" s="115" t="str">
        <f>'Door Comparison'!A368</f>
        <v>EX-D5.05</v>
      </c>
      <c r="B368" s="234" t="str">
        <f>'Door Comparison'!B368</f>
        <v>(External)</v>
      </c>
      <c r="C368" s="234">
        <f>'Door Comparison'!C368</f>
        <v>0</v>
      </c>
      <c r="D368" s="234">
        <f>'Door Comparison'!D368</f>
        <v>0</v>
      </c>
      <c r="E368" s="234">
        <f>'Door Comparison'!E368</f>
        <v>0</v>
      </c>
      <c r="F368" s="234"/>
      <c r="G368" s="234">
        <f>'Door Comparison'!G368</f>
        <v>0</v>
      </c>
      <c r="H368" s="234">
        <f>'Door Comparison'!H368</f>
        <v>0</v>
      </c>
      <c r="I368" s="234" t="e">
        <f>'Door Comparison'!#REF!</f>
        <v>#REF!</v>
      </c>
      <c r="J368" s="234">
        <f>'Door Comparison'!J368</f>
        <v>0</v>
      </c>
      <c r="K368" s="234">
        <f>'Door Comparison'!K368</f>
        <v>0</v>
      </c>
      <c r="L368" s="234">
        <f>'Door Comparison'!L368</f>
        <v>0</v>
      </c>
      <c r="N368" s="96"/>
      <c r="O368" s="239"/>
      <c r="P368" s="224">
        <f t="shared" si="35"/>
        <v>0</v>
      </c>
      <c r="Q368" s="221">
        <f t="shared" si="38"/>
        <v>0</v>
      </c>
      <c r="R368" s="240"/>
      <c r="S368" s="241"/>
      <c r="T368" s="240">
        <f t="shared" si="39"/>
        <v>0</v>
      </c>
      <c r="V368" s="242">
        <f t="shared" si="40"/>
        <v>0</v>
      </c>
      <c r="W368" s="224">
        <f t="shared" si="36"/>
        <v>0</v>
      </c>
      <c r="X368" s="240">
        <v>0</v>
      </c>
      <c r="Y368" s="243">
        <f t="shared" si="37"/>
        <v>0</v>
      </c>
    </row>
    <row r="369" spans="1:25" x14ac:dyDescent="0.25">
      <c r="A369" s="115" t="str">
        <f>'Door Comparison'!A369</f>
        <v>EX-D5.06</v>
      </c>
      <c r="B369" s="234" t="str">
        <f>'Door Comparison'!B369</f>
        <v>(External)</v>
      </c>
      <c r="C369" s="234">
        <f>'Door Comparison'!C369</f>
        <v>0</v>
      </c>
      <c r="D369" s="234">
        <f>'Door Comparison'!D369</f>
        <v>0</v>
      </c>
      <c r="E369" s="234">
        <f>'Door Comparison'!E369</f>
        <v>0</v>
      </c>
      <c r="F369" s="234"/>
      <c r="G369" s="234">
        <f>'Door Comparison'!G369</f>
        <v>0</v>
      </c>
      <c r="H369" s="234">
        <f>'Door Comparison'!H369</f>
        <v>0</v>
      </c>
      <c r="I369" s="234" t="e">
        <f>'Door Comparison'!#REF!</f>
        <v>#REF!</v>
      </c>
      <c r="J369" s="234">
        <f>'Door Comparison'!J369</f>
        <v>0</v>
      </c>
      <c r="K369" s="234">
        <f>'Door Comparison'!K369</f>
        <v>0</v>
      </c>
      <c r="L369" s="234">
        <f>'Door Comparison'!L369</f>
        <v>0</v>
      </c>
      <c r="N369" s="96"/>
      <c r="O369" s="239"/>
      <c r="P369" s="224">
        <f t="shared" si="35"/>
        <v>0</v>
      </c>
      <c r="Q369" s="221">
        <f t="shared" si="38"/>
        <v>0</v>
      </c>
      <c r="R369" s="240"/>
      <c r="S369" s="241"/>
      <c r="T369" s="240">
        <f t="shared" si="39"/>
        <v>0</v>
      </c>
      <c r="V369" s="242">
        <f t="shared" si="40"/>
        <v>0</v>
      </c>
      <c r="W369" s="224">
        <f t="shared" si="36"/>
        <v>0</v>
      </c>
      <c r="X369" s="240">
        <v>0</v>
      </c>
      <c r="Y369" s="243">
        <f t="shared" si="37"/>
        <v>0</v>
      </c>
    </row>
    <row r="370" spans="1:25" x14ac:dyDescent="0.25">
      <c r="A370" s="115" t="str">
        <f>'Door Comparison'!A370</f>
        <v>EX-D6.01</v>
      </c>
      <c r="B370" s="234" t="str">
        <f>'Door Comparison'!B370</f>
        <v>(External)</v>
      </c>
      <c r="C370" s="234">
        <f>'Door Comparison'!C370</f>
        <v>0</v>
      </c>
      <c r="D370" s="234">
        <f>'Door Comparison'!D370</f>
        <v>0</v>
      </c>
      <c r="E370" s="234">
        <f>'Door Comparison'!E370</f>
        <v>0</v>
      </c>
      <c r="F370" s="234"/>
      <c r="G370" s="234">
        <f>'Door Comparison'!G370</f>
        <v>0</v>
      </c>
      <c r="H370" s="234">
        <f>'Door Comparison'!H370</f>
        <v>0</v>
      </c>
      <c r="I370" s="234" t="e">
        <f>'Door Comparison'!#REF!</f>
        <v>#REF!</v>
      </c>
      <c r="J370" s="234">
        <f>'Door Comparison'!J370</f>
        <v>0</v>
      </c>
      <c r="K370" s="234">
        <f>'Door Comparison'!K370</f>
        <v>0</v>
      </c>
      <c r="L370" s="234">
        <f>'Door Comparison'!L370</f>
        <v>0</v>
      </c>
      <c r="N370" s="96"/>
      <c r="O370" s="239"/>
      <c r="P370" s="224">
        <f t="shared" si="35"/>
        <v>0</v>
      </c>
      <c r="Q370" s="221">
        <f t="shared" si="38"/>
        <v>0</v>
      </c>
      <c r="R370" s="240"/>
      <c r="S370" s="241"/>
      <c r="T370" s="240">
        <f t="shared" si="39"/>
        <v>0</v>
      </c>
      <c r="V370" s="242">
        <f t="shared" si="40"/>
        <v>0</v>
      </c>
      <c r="W370" s="224">
        <f t="shared" si="36"/>
        <v>0</v>
      </c>
      <c r="X370" s="240">
        <v>0</v>
      </c>
      <c r="Y370" s="243">
        <f t="shared" si="37"/>
        <v>0</v>
      </c>
    </row>
    <row r="371" spans="1:25" x14ac:dyDescent="0.25">
      <c r="A371" s="115" t="str">
        <f>'Door Comparison'!A371</f>
        <v>EX-D6.02</v>
      </c>
      <c r="B371" s="234" t="str">
        <f>'Door Comparison'!B371</f>
        <v>(External)</v>
      </c>
      <c r="C371" s="234">
        <f>'Door Comparison'!C371</f>
        <v>0</v>
      </c>
      <c r="D371" s="234">
        <f>'Door Comparison'!D371</f>
        <v>0</v>
      </c>
      <c r="E371" s="234">
        <f>'Door Comparison'!E371</f>
        <v>0</v>
      </c>
      <c r="F371" s="234"/>
      <c r="G371" s="234">
        <f>'Door Comparison'!G371</f>
        <v>0</v>
      </c>
      <c r="H371" s="234">
        <f>'Door Comparison'!H371</f>
        <v>0</v>
      </c>
      <c r="I371" s="234" t="e">
        <f>'Door Comparison'!#REF!</f>
        <v>#REF!</v>
      </c>
      <c r="J371" s="234">
        <f>'Door Comparison'!J371</f>
        <v>0</v>
      </c>
      <c r="K371" s="234">
        <f>'Door Comparison'!K371</f>
        <v>0</v>
      </c>
      <c r="L371" s="234">
        <f>'Door Comparison'!L371</f>
        <v>0</v>
      </c>
      <c r="N371" s="96"/>
      <c r="O371" s="239"/>
      <c r="P371" s="224">
        <f t="shared" si="35"/>
        <v>0</v>
      </c>
      <c r="Q371" s="221">
        <f t="shared" si="38"/>
        <v>0</v>
      </c>
      <c r="R371" s="240"/>
      <c r="S371" s="241"/>
      <c r="T371" s="240">
        <f t="shared" si="39"/>
        <v>0</v>
      </c>
      <c r="V371" s="242">
        <f t="shared" si="40"/>
        <v>0</v>
      </c>
      <c r="W371" s="224">
        <f t="shared" si="36"/>
        <v>0</v>
      </c>
      <c r="X371" s="240">
        <v>0</v>
      </c>
      <c r="Y371" s="243">
        <f t="shared" si="37"/>
        <v>0</v>
      </c>
    </row>
    <row r="372" spans="1:25" x14ac:dyDescent="0.25">
      <c r="A372" s="115" t="str">
        <f>'Door Comparison'!A372</f>
        <v>EX-D6.03</v>
      </c>
      <c r="B372" s="234" t="str">
        <f>'Door Comparison'!B372</f>
        <v>(External)</v>
      </c>
      <c r="C372" s="234">
        <f>'Door Comparison'!C372</f>
        <v>0</v>
      </c>
      <c r="D372" s="234">
        <f>'Door Comparison'!D372</f>
        <v>0</v>
      </c>
      <c r="E372" s="234">
        <f>'Door Comparison'!E372</f>
        <v>0</v>
      </c>
      <c r="F372" s="234"/>
      <c r="G372" s="234">
        <f>'Door Comparison'!G372</f>
        <v>0</v>
      </c>
      <c r="H372" s="234">
        <f>'Door Comparison'!H372</f>
        <v>0</v>
      </c>
      <c r="I372" s="234" t="e">
        <f>'Door Comparison'!#REF!</f>
        <v>#REF!</v>
      </c>
      <c r="J372" s="234">
        <f>'Door Comparison'!J372</f>
        <v>0</v>
      </c>
      <c r="K372" s="234">
        <f>'Door Comparison'!K372</f>
        <v>0</v>
      </c>
      <c r="L372" s="234">
        <f>'Door Comparison'!L372</f>
        <v>0</v>
      </c>
      <c r="N372" s="96"/>
      <c r="O372" s="239"/>
      <c r="P372" s="224">
        <f t="shared" si="35"/>
        <v>0</v>
      </c>
      <c r="Q372" s="221">
        <f t="shared" si="38"/>
        <v>0</v>
      </c>
      <c r="R372" s="240"/>
      <c r="S372" s="241"/>
      <c r="T372" s="240">
        <f t="shared" si="39"/>
        <v>0</v>
      </c>
      <c r="V372" s="242">
        <f t="shared" si="40"/>
        <v>0</v>
      </c>
      <c r="W372" s="224">
        <f t="shared" si="36"/>
        <v>0</v>
      </c>
      <c r="X372" s="240">
        <v>0</v>
      </c>
      <c r="Y372" s="243">
        <f t="shared" si="37"/>
        <v>0</v>
      </c>
    </row>
    <row r="373" spans="1:25" x14ac:dyDescent="0.25">
      <c r="A373" s="115" t="str">
        <f>'Door Comparison'!A373</f>
        <v>EX-D6.04</v>
      </c>
      <c r="B373" s="234" t="str">
        <f>'Door Comparison'!B373</f>
        <v>(External)</v>
      </c>
      <c r="C373" s="234">
        <f>'Door Comparison'!C373</f>
        <v>0</v>
      </c>
      <c r="D373" s="234">
        <f>'Door Comparison'!D373</f>
        <v>0</v>
      </c>
      <c r="E373" s="234">
        <f>'Door Comparison'!E373</f>
        <v>0</v>
      </c>
      <c r="F373" s="234"/>
      <c r="G373" s="234">
        <f>'Door Comparison'!G373</f>
        <v>0</v>
      </c>
      <c r="H373" s="234">
        <f>'Door Comparison'!H373</f>
        <v>0</v>
      </c>
      <c r="I373" s="234" t="e">
        <f>'Door Comparison'!#REF!</f>
        <v>#REF!</v>
      </c>
      <c r="J373" s="234">
        <f>'Door Comparison'!J373</f>
        <v>0</v>
      </c>
      <c r="K373" s="234">
        <f>'Door Comparison'!K373</f>
        <v>0</v>
      </c>
      <c r="L373" s="234">
        <f>'Door Comparison'!L373</f>
        <v>0</v>
      </c>
      <c r="N373" s="96"/>
      <c r="O373" s="239"/>
      <c r="P373" s="224">
        <f t="shared" si="35"/>
        <v>0</v>
      </c>
      <c r="Q373" s="221">
        <f t="shared" si="38"/>
        <v>0</v>
      </c>
      <c r="R373" s="240"/>
      <c r="S373" s="241"/>
      <c r="T373" s="240">
        <f t="shared" si="39"/>
        <v>0</v>
      </c>
      <c r="V373" s="242">
        <f t="shared" si="40"/>
        <v>0</v>
      </c>
      <c r="W373" s="224">
        <f t="shared" si="36"/>
        <v>0</v>
      </c>
      <c r="X373" s="240">
        <v>0</v>
      </c>
      <c r="Y373" s="243">
        <f t="shared" si="37"/>
        <v>0</v>
      </c>
    </row>
    <row r="374" spans="1:25" x14ac:dyDescent="0.25">
      <c r="A374" s="115" t="str">
        <f>'Door Comparison'!A374</f>
        <v>EX-D6.05</v>
      </c>
      <c r="B374" s="234" t="str">
        <f>'Door Comparison'!B374</f>
        <v>(External)</v>
      </c>
      <c r="C374" s="234">
        <f>'Door Comparison'!C374</f>
        <v>0</v>
      </c>
      <c r="D374" s="234">
        <f>'Door Comparison'!D374</f>
        <v>0</v>
      </c>
      <c r="E374" s="234">
        <f>'Door Comparison'!E374</f>
        <v>0</v>
      </c>
      <c r="F374" s="234"/>
      <c r="G374" s="234">
        <f>'Door Comparison'!G374</f>
        <v>0</v>
      </c>
      <c r="H374" s="234">
        <f>'Door Comparison'!H374</f>
        <v>0</v>
      </c>
      <c r="I374" s="234" t="e">
        <f>'Door Comparison'!#REF!</f>
        <v>#REF!</v>
      </c>
      <c r="J374" s="234">
        <f>'Door Comparison'!J374</f>
        <v>0</v>
      </c>
      <c r="K374" s="234">
        <f>'Door Comparison'!K374</f>
        <v>0</v>
      </c>
      <c r="L374" s="234">
        <f>'Door Comparison'!L374</f>
        <v>0</v>
      </c>
      <c r="N374" s="96"/>
      <c r="O374" s="239"/>
      <c r="P374" s="224">
        <f t="shared" si="35"/>
        <v>0</v>
      </c>
      <c r="Q374" s="221">
        <f t="shared" si="38"/>
        <v>0</v>
      </c>
      <c r="R374" s="240"/>
      <c r="S374" s="241"/>
      <c r="T374" s="240">
        <f t="shared" si="39"/>
        <v>0</v>
      </c>
      <c r="V374" s="242">
        <f t="shared" si="40"/>
        <v>0</v>
      </c>
      <c r="W374" s="224">
        <f t="shared" si="36"/>
        <v>0</v>
      </c>
      <c r="X374" s="240">
        <v>0</v>
      </c>
      <c r="Y374" s="243">
        <f t="shared" si="37"/>
        <v>0</v>
      </c>
    </row>
    <row r="375" spans="1:25" x14ac:dyDescent="0.25">
      <c r="A375" s="115" t="str">
        <f>'Door Comparison'!A375</f>
        <v>EX-D6.06</v>
      </c>
      <c r="B375" s="234" t="str">
        <f>'Door Comparison'!B375</f>
        <v>(External)</v>
      </c>
      <c r="C375" s="234">
        <f>'Door Comparison'!C375</f>
        <v>0</v>
      </c>
      <c r="D375" s="234">
        <f>'Door Comparison'!D375</f>
        <v>0</v>
      </c>
      <c r="E375" s="234">
        <f>'Door Comparison'!E375</f>
        <v>0</v>
      </c>
      <c r="F375" s="234"/>
      <c r="G375" s="234">
        <f>'Door Comparison'!G375</f>
        <v>0</v>
      </c>
      <c r="H375" s="234">
        <f>'Door Comparison'!H375</f>
        <v>0</v>
      </c>
      <c r="I375" s="234" t="e">
        <f>'Door Comparison'!#REF!</f>
        <v>#REF!</v>
      </c>
      <c r="J375" s="234">
        <f>'Door Comparison'!J375</f>
        <v>0</v>
      </c>
      <c r="K375" s="234">
        <f>'Door Comparison'!K375</f>
        <v>0</v>
      </c>
      <c r="L375" s="234">
        <f>'Door Comparison'!L375</f>
        <v>0</v>
      </c>
      <c r="N375" s="96"/>
      <c r="O375" s="239"/>
      <c r="P375" s="224">
        <f t="shared" si="35"/>
        <v>0</v>
      </c>
      <c r="Q375" s="221">
        <f t="shared" si="38"/>
        <v>0</v>
      </c>
      <c r="R375" s="240"/>
      <c r="S375" s="241"/>
      <c r="T375" s="240">
        <f t="shared" si="39"/>
        <v>0</v>
      </c>
      <c r="V375" s="242">
        <f t="shared" si="40"/>
        <v>0</v>
      </c>
      <c r="W375" s="224">
        <f t="shared" si="36"/>
        <v>0</v>
      </c>
      <c r="X375" s="240">
        <v>0</v>
      </c>
      <c r="Y375" s="243">
        <f t="shared" si="37"/>
        <v>0</v>
      </c>
    </row>
  </sheetData>
  <autoFilter ref="A7:Y375" xr:uid="{00000000-0009-0000-0000-000001000000}"/>
  <phoneticPr fontId="3" type="noConversion"/>
  <pageMargins left="0.51181102362204722" right="0" top="0.35433070866141736" bottom="0.19685039370078741" header="0.31496062992125984" footer="0.23622047244094491"/>
  <pageSetup paperSize="9" scale="9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14"/>
  <sheetViews>
    <sheetView topLeftCell="A4" zoomScale="95" zoomScaleNormal="95" workbookViewId="0">
      <pane ySplit="4" topLeftCell="A8" activePane="bottomLeft" state="frozen"/>
      <selection activeCell="A4" sqref="A4"/>
      <selection pane="bottomLeft" activeCell="AQ10" sqref="AQ10"/>
    </sheetView>
  </sheetViews>
  <sheetFormatPr defaultColWidth="9.109375" defaultRowHeight="15.9" customHeight="1" x14ac:dyDescent="0.25"/>
  <cols>
    <col min="1" max="1" width="13.44140625" style="15" customWidth="1"/>
    <col min="2" max="2" width="5.88671875" style="14" bestFit="1" customWidth="1"/>
    <col min="3" max="3" width="4.33203125" style="14" customWidth="1"/>
    <col min="4" max="4" width="3.44140625" style="14" hidden="1" customWidth="1"/>
    <col min="5" max="5" width="4" style="14" customWidth="1"/>
    <col min="6" max="6" width="4.33203125" style="14" hidden="1" customWidth="1"/>
    <col min="7" max="8" width="4" style="14" customWidth="1"/>
    <col min="9" max="9" width="4" style="14" hidden="1" customWidth="1"/>
    <col min="10" max="10" width="4" style="14" customWidth="1"/>
    <col min="11" max="11" width="5.33203125" style="14" hidden="1" customWidth="1"/>
    <col min="12" max="12" width="4.33203125" style="14" hidden="1" customWidth="1"/>
    <col min="13" max="13" width="4" style="14" customWidth="1"/>
    <col min="14" max="14" width="4.33203125" style="14" hidden="1" customWidth="1"/>
    <col min="15" max="15" width="4.33203125" style="14" customWidth="1"/>
    <col min="16" max="16" width="3.44140625" style="14" customWidth="1"/>
    <col min="17" max="17" width="4.33203125" style="14" hidden="1" customWidth="1"/>
    <col min="18" max="18" width="5" style="14" customWidth="1"/>
    <col min="19" max="19" width="4" style="14" customWidth="1"/>
    <col min="20" max="20" width="5" style="14" customWidth="1"/>
    <col min="21" max="21" width="4.33203125" style="14" customWidth="1"/>
    <col min="22" max="23" width="4.33203125" style="14" hidden="1" customWidth="1"/>
    <col min="24" max="24" width="4" style="14" customWidth="1"/>
    <col min="25" max="25" width="3.44140625" style="14" hidden="1" customWidth="1"/>
    <col min="26" max="27" width="4.33203125" style="14" hidden="1" customWidth="1"/>
    <col min="28" max="28" width="3.44140625" style="14" hidden="1" customWidth="1"/>
    <col min="29" max="29" width="5" style="14" hidden="1" customWidth="1"/>
    <col min="30" max="30" width="4.33203125" style="14" hidden="1" customWidth="1"/>
    <col min="31" max="31" width="3.44140625" style="14" hidden="1" customWidth="1"/>
    <col min="32" max="32" width="4.21875" style="14" bestFit="1" customWidth="1"/>
    <col min="33" max="33" width="4.21875" style="14" hidden="1" customWidth="1"/>
    <col min="34" max="34" width="5" style="14" customWidth="1"/>
    <col min="35" max="35" width="3.44140625" style="14" hidden="1" customWidth="1"/>
    <col min="36" max="36" width="3.33203125" style="14" hidden="1" customWidth="1"/>
    <col min="37" max="38" width="4" style="14" hidden="1" customWidth="1"/>
    <col min="39" max="39" width="4.33203125" style="14" hidden="1" customWidth="1"/>
    <col min="40" max="40" width="8.88671875" style="14" bestFit="1" customWidth="1"/>
    <col min="41" max="41" width="8.44140625" style="63" bestFit="1" customWidth="1"/>
    <col min="42" max="42" width="8.88671875" style="63" bestFit="1" customWidth="1"/>
    <col min="43" max="43" width="10.44140625" style="14" bestFit="1" customWidth="1"/>
    <col min="44" max="44" width="12.6640625" style="14" bestFit="1" customWidth="1"/>
    <col min="45" max="45" width="11.44140625" style="14" bestFit="1" customWidth="1"/>
    <col min="46" max="46" width="12.6640625" style="14" bestFit="1" customWidth="1"/>
    <col min="47" max="47" width="12.6640625" style="14" customWidth="1"/>
    <col min="48" max="48" width="11.44140625" style="14" bestFit="1" customWidth="1"/>
    <col min="49" max="49" width="12.6640625" style="14" bestFit="1" customWidth="1"/>
    <col min="50" max="16384" width="9.109375" style="14"/>
  </cols>
  <sheetData>
    <row r="1" spans="1:49" ht="15.9" customHeight="1" x14ac:dyDescent="0.3">
      <c r="A1" s="16" t="str">
        <f>'Door Comparison'!A1</f>
        <v>BAM - CANNON STREET</v>
      </c>
      <c r="L1" s="17"/>
    </row>
    <row r="2" spans="1:49" ht="15.9" customHeight="1" x14ac:dyDescent="0.25">
      <c r="A2" s="18"/>
    </row>
    <row r="3" spans="1:49" ht="15.9" customHeight="1" x14ac:dyDescent="0.3">
      <c r="A3" s="19" t="s">
        <v>34</v>
      </c>
      <c r="O3" s="49"/>
      <c r="P3" s="49"/>
      <c r="Q3" s="49"/>
      <c r="R3" s="49"/>
      <c r="S3" s="49"/>
    </row>
    <row r="4" spans="1:49" ht="15.9" customHeight="1" x14ac:dyDescent="0.3">
      <c r="A4" s="19"/>
    </row>
    <row r="5" spans="1:49" ht="13.2" x14ac:dyDescent="0.2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66"/>
      <c r="AP5" s="66"/>
    </row>
    <row r="6" spans="1:49" ht="80.25" customHeight="1" x14ac:dyDescent="0.25">
      <c r="A6" s="22" t="s">
        <v>35</v>
      </c>
      <c r="B6" s="48" t="s">
        <v>72</v>
      </c>
      <c r="C6" s="23" t="s">
        <v>36</v>
      </c>
      <c r="D6" s="23" t="s">
        <v>37</v>
      </c>
      <c r="E6" s="23" t="s">
        <v>38</v>
      </c>
      <c r="F6" s="48" t="s">
        <v>92</v>
      </c>
      <c r="G6" s="23" t="s">
        <v>39</v>
      </c>
      <c r="H6" s="23" t="s">
        <v>40</v>
      </c>
      <c r="I6" s="23" t="s">
        <v>41</v>
      </c>
      <c r="J6" s="23" t="s">
        <v>42</v>
      </c>
      <c r="K6" s="48" t="s">
        <v>67</v>
      </c>
      <c r="L6" s="23" t="s">
        <v>44</v>
      </c>
      <c r="M6" s="23" t="s">
        <v>45</v>
      </c>
      <c r="N6" s="23" t="s">
        <v>43</v>
      </c>
      <c r="O6" s="23" t="s">
        <v>46</v>
      </c>
      <c r="P6" s="23" t="s">
        <v>65</v>
      </c>
      <c r="Q6" s="48" t="s">
        <v>93</v>
      </c>
      <c r="R6" s="48" t="s">
        <v>755</v>
      </c>
      <c r="S6" s="23" t="s">
        <v>47</v>
      </c>
      <c r="T6" s="23" t="s">
        <v>48</v>
      </c>
      <c r="U6" s="23" t="s">
        <v>49</v>
      </c>
      <c r="V6" s="23" t="s">
        <v>68</v>
      </c>
      <c r="W6" s="23" t="s">
        <v>50</v>
      </c>
      <c r="X6" s="23" t="s">
        <v>51</v>
      </c>
      <c r="Y6" s="23" t="s">
        <v>52</v>
      </c>
      <c r="Z6" s="23" t="s">
        <v>53</v>
      </c>
      <c r="AA6" s="23" t="s">
        <v>54</v>
      </c>
      <c r="AB6" s="23" t="s">
        <v>55</v>
      </c>
      <c r="AC6" s="48" t="s">
        <v>91</v>
      </c>
      <c r="AD6" s="23" t="s">
        <v>56</v>
      </c>
      <c r="AE6" s="23" t="s">
        <v>57</v>
      </c>
      <c r="AF6" s="23" t="s">
        <v>58</v>
      </c>
      <c r="AG6" s="48" t="s">
        <v>84</v>
      </c>
      <c r="AH6" s="23" t="s">
        <v>59</v>
      </c>
      <c r="AI6" s="23" t="s">
        <v>60</v>
      </c>
      <c r="AJ6" s="23" t="s">
        <v>66</v>
      </c>
      <c r="AK6" s="23" t="s">
        <v>61</v>
      </c>
      <c r="AL6" s="23" t="s">
        <v>62</v>
      </c>
      <c r="AM6" s="23" t="s">
        <v>81</v>
      </c>
      <c r="AN6" s="24"/>
      <c r="AO6" s="157" t="s">
        <v>78</v>
      </c>
      <c r="AP6" s="61" t="s">
        <v>63</v>
      </c>
      <c r="AQ6" s="13" t="s">
        <v>85</v>
      </c>
      <c r="AR6" s="13" t="s">
        <v>86</v>
      </c>
      <c r="AS6" s="13" t="s">
        <v>87</v>
      </c>
      <c r="AT6" s="13" t="s">
        <v>88</v>
      </c>
      <c r="AU6" s="147" t="s">
        <v>77</v>
      </c>
      <c r="AV6" s="146" t="s">
        <v>21</v>
      </c>
      <c r="AW6" s="13" t="s">
        <v>20</v>
      </c>
    </row>
    <row r="7" spans="1:49" ht="15.9" customHeight="1" thickBot="1" x14ac:dyDescent="0.3">
      <c r="A7" s="25" t="s">
        <v>64</v>
      </c>
      <c r="B7" s="155">
        <v>3.5</v>
      </c>
      <c r="C7" s="26">
        <v>11.68</v>
      </c>
      <c r="D7" s="26">
        <v>5.94</v>
      </c>
      <c r="E7" s="26">
        <v>5.93</v>
      </c>
      <c r="F7" s="26">
        <v>50</v>
      </c>
      <c r="G7" s="26">
        <v>5.94</v>
      </c>
      <c r="H7" s="26">
        <v>2.97</v>
      </c>
      <c r="I7" s="26">
        <v>2.97</v>
      </c>
      <c r="J7" s="26">
        <v>1.48</v>
      </c>
      <c r="K7" s="26">
        <v>16.670000000000002</v>
      </c>
      <c r="L7" s="59">
        <v>15.54</v>
      </c>
      <c r="M7" s="26">
        <v>2.97</v>
      </c>
      <c r="N7" s="59">
        <v>35.090000000000003</v>
      </c>
      <c r="O7" s="156">
        <v>15.54</v>
      </c>
      <c r="P7" s="26">
        <v>8.33</v>
      </c>
      <c r="Q7" s="59">
        <f>M7*2</f>
        <v>5.94</v>
      </c>
      <c r="R7" s="26">
        <v>48</v>
      </c>
      <c r="S7" s="26">
        <v>2.97</v>
      </c>
      <c r="T7" s="26">
        <v>2.97</v>
      </c>
      <c r="U7" s="59">
        <v>15.54</v>
      </c>
      <c r="V7" s="26">
        <v>16.579999999999998</v>
      </c>
      <c r="W7" s="26">
        <v>66</v>
      </c>
      <c r="X7" s="26">
        <v>2.97</v>
      </c>
      <c r="Y7" s="26">
        <v>0</v>
      </c>
      <c r="Z7" s="26">
        <v>12.27</v>
      </c>
      <c r="AA7" s="26">
        <v>20.43</v>
      </c>
      <c r="AB7" s="26">
        <v>0</v>
      </c>
      <c r="AC7" s="59">
        <v>135</v>
      </c>
      <c r="AD7" s="26">
        <v>50.03</v>
      </c>
      <c r="AE7" s="26">
        <v>2.4300000000000002</v>
      </c>
      <c r="AF7" s="26">
        <v>2.97</v>
      </c>
      <c r="AG7" s="26">
        <v>5.94</v>
      </c>
      <c r="AH7" s="26">
        <v>2.97</v>
      </c>
      <c r="AI7" s="26">
        <v>8.33</v>
      </c>
      <c r="AJ7" s="27">
        <v>5.94</v>
      </c>
      <c r="AK7" s="27">
        <v>20.43</v>
      </c>
      <c r="AL7" s="27">
        <v>25</v>
      </c>
      <c r="AM7" s="27">
        <v>30</v>
      </c>
      <c r="AN7" s="28"/>
      <c r="AO7" s="67"/>
      <c r="AP7" s="67"/>
      <c r="AS7" s="145">
        <v>0.12</v>
      </c>
    </row>
    <row r="8" spans="1:49" ht="15.9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30"/>
      <c r="AJ8" s="30"/>
      <c r="AK8" s="30"/>
      <c r="AL8" s="30"/>
      <c r="AM8" s="30"/>
      <c r="AN8" s="29"/>
      <c r="AO8" s="68"/>
      <c r="AP8" s="68"/>
    </row>
    <row r="9" spans="1:49" ht="15.9" customHeight="1" x14ac:dyDescent="0.25">
      <c r="A9" s="2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24"/>
      <c r="AJ9" s="24"/>
      <c r="AK9" s="24"/>
      <c r="AL9" s="24"/>
      <c r="AM9" s="24"/>
      <c r="AN9" s="31"/>
      <c r="AO9" s="62"/>
      <c r="AP9" s="62"/>
    </row>
    <row r="10" spans="1:49" ht="15.9" customHeight="1" thickBot="1" x14ac:dyDescent="0.3">
      <c r="A10" s="87" t="s">
        <v>754</v>
      </c>
      <c r="B10" s="24">
        <f>406+180+297</f>
        <v>883</v>
      </c>
      <c r="C10" s="144">
        <v>121</v>
      </c>
      <c r="D10" s="32"/>
      <c r="E10" s="32">
        <f>22+26</f>
        <v>48</v>
      </c>
      <c r="F10" s="32"/>
      <c r="G10" s="32">
        <f>42+12+7+61</f>
        <v>122</v>
      </c>
      <c r="H10" s="32">
        <f>34+12+61</f>
        <v>107</v>
      </c>
      <c r="I10" s="32"/>
      <c r="J10" s="32">
        <f>11+46+27</f>
        <v>84</v>
      </c>
      <c r="K10" s="32"/>
      <c r="L10" s="32"/>
      <c r="M10" s="32">
        <v>90</v>
      </c>
      <c r="N10" s="32"/>
      <c r="O10" s="32">
        <f>99+8+28+7+2</f>
        <v>144</v>
      </c>
      <c r="P10" s="32">
        <v>11</v>
      </c>
      <c r="Q10" s="32"/>
      <c r="R10" s="32">
        <v>19</v>
      </c>
      <c r="S10" s="32">
        <f>11+2+82+5+8+3+14</f>
        <v>125</v>
      </c>
      <c r="T10" s="32">
        <v>106</v>
      </c>
      <c r="U10" s="32">
        <v>40</v>
      </c>
      <c r="V10" s="32"/>
      <c r="W10" s="32"/>
      <c r="X10" s="32">
        <f>99+114</f>
        <v>213</v>
      </c>
      <c r="Y10" s="32"/>
      <c r="Z10" s="32"/>
      <c r="AA10" s="32"/>
      <c r="AB10" s="32"/>
      <c r="AC10" s="32"/>
      <c r="AD10" s="32"/>
      <c r="AE10" s="32"/>
      <c r="AF10" s="32">
        <v>212</v>
      </c>
      <c r="AG10" s="32"/>
      <c r="AH10" s="32">
        <f>7+23+172+22+160</f>
        <v>384</v>
      </c>
      <c r="AI10" s="24"/>
      <c r="AJ10" s="24"/>
      <c r="AK10" s="24"/>
      <c r="AL10" s="24"/>
      <c r="AM10" s="24"/>
      <c r="AN10" s="31">
        <f>B10*B$7+C10*C$7+D10*D$7+E10*E$7+F10*F$7+G10*G$7+H10*H$7+I10*I$7+J10*J$7+K10*K$7+L10*L$7+M10*M$7+N10*N$7+O10*O$7+P10*P$7+Q10*Q$7+R10*R$7+S10*S$7+T10*T$7+U10*U$7+V10*V$7+W10*W$7+X10*X$7+Y10*Y$7+Z10*Z$7+AA10*AA$7+AB10*AB$7+AC10*AC$7+AD10*AD$7+AE10*AE$7+AF10*AF$7+AG10*AG$7+AH10*AH$7+AI10*AI$7+AJ10*AJ$7+AK10*AK$7+AL10*AL$7+AM10*AM$7</f>
        <v>13174.3</v>
      </c>
      <c r="AO10" s="62">
        <f>AN10*0.17</f>
        <v>2239.63</v>
      </c>
      <c r="AP10" s="62">
        <f>AN10+AO10</f>
        <v>15413.93</v>
      </c>
      <c r="AQ10" s="250">
        <v>116867.25</v>
      </c>
      <c r="AR10" s="101">
        <f>AP10+AQ10</f>
        <v>132281.18</v>
      </c>
      <c r="AS10" s="101">
        <f>AR10*AS7</f>
        <v>15873.74</v>
      </c>
      <c r="AT10" s="101">
        <f>AR10+AS10</f>
        <v>148154.92000000001</v>
      </c>
      <c r="AU10" s="101">
        <f>AT10/99</f>
        <v>1496.51</v>
      </c>
      <c r="AV10" s="101">
        <f>(AT10+AU10)/9</f>
        <v>16627.939999999999</v>
      </c>
      <c r="AW10" s="101">
        <f>AT10+AU10+AV10</f>
        <v>166279.37</v>
      </c>
    </row>
    <row r="11" spans="1:49" s="63" customFormat="1" ht="15.9" customHeight="1" thickBot="1" x14ac:dyDescent="0.3">
      <c r="A11" s="88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61"/>
      <c r="AJ11" s="61"/>
      <c r="AK11" s="61"/>
      <c r="AL11" s="61"/>
      <c r="AM11" s="61"/>
      <c r="AN11" s="31">
        <f t="shared" ref="AN11:AN16" si="0">B11*B$7+C11*C$7+D11*D$7+E11*E$7+F11*F$7+G11*G$7+H11*H$7+I11*I$7+J11*J$7+K11*K$7+L11*L$7+M11*M$7+N11*N$7+O11*O$7+P11*P$7+Q11*Q$7+R11*R$7+S11*S$7+T11*T$7+U11*U$7+V11*V$7+W11*W$7+X11*X$7+Y11*Y$7+Z11*Z$7+AA11*AA$7+AB11*AB$7+AC11*AC$7+AD11*AD$7+AE11*AE$7+AF11*AF$7+AG11*AG$7+AH11*AH$7+AI11*AI$7+AJ11*AJ$7+AK11*AK$7+AL11*AL$7+AM11*AM$7</f>
        <v>0</v>
      </c>
      <c r="AO11" s="62">
        <f t="shared" ref="AO11:AO22" si="1">AN11*0.11</f>
        <v>0</v>
      </c>
      <c r="AP11" s="62">
        <f t="shared" ref="AP11:AP16" si="2">AN11+AO11</f>
        <v>0</v>
      </c>
    </row>
    <row r="12" spans="1:49" ht="15.9" customHeight="1" thickBot="1" x14ac:dyDescent="0.3">
      <c r="A12" s="88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31">
        <f t="shared" si="0"/>
        <v>0</v>
      </c>
      <c r="AO12" s="62">
        <f t="shared" si="1"/>
        <v>0</v>
      </c>
      <c r="AP12" s="62">
        <f t="shared" si="2"/>
        <v>0</v>
      </c>
    </row>
    <row r="13" spans="1:49" ht="15.9" customHeight="1" thickBot="1" x14ac:dyDescent="0.3">
      <c r="A13" s="88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31">
        <f t="shared" si="0"/>
        <v>0</v>
      </c>
      <c r="AO13" s="62">
        <f t="shared" si="1"/>
        <v>0</v>
      </c>
      <c r="AP13" s="62">
        <f t="shared" si="2"/>
        <v>0</v>
      </c>
    </row>
    <row r="14" spans="1:49" ht="15.9" customHeight="1" thickBot="1" x14ac:dyDescent="0.3">
      <c r="A14" s="8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31">
        <f t="shared" si="0"/>
        <v>0</v>
      </c>
      <c r="AO14" s="62">
        <f t="shared" si="1"/>
        <v>0</v>
      </c>
      <c r="AP14" s="62">
        <f t="shared" si="2"/>
        <v>0</v>
      </c>
    </row>
    <row r="15" spans="1:49" ht="15.9" customHeight="1" thickBot="1" x14ac:dyDescent="0.3">
      <c r="A15" s="89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31">
        <f t="shared" ref="AN15" si="3">B15*B$7+C15*C$7+D15*D$7+E15*E$7+F15*F$7+G15*G$7+H15*H$7+I15*I$7+J15*J$7+K15*K$7+L15*L$7+M15*M$7+N15*N$7+O15*O$7+P15*P$7+Q15*Q$7+R15*R$7+S15*S$7+T15*T$7+U15*U$7+V15*V$7+W15*W$7+X15*X$7+Y15*Y$7+Z15*Z$7+AA15*AA$7+AB15*AB$7+AC15*AC$7+AD15*AD$7+AE15*AE$7+AF15*AF$7+AG15*AG$7+AH15*AH$7+AI15*AI$7+AJ15*AJ$7+AK15*AK$7+AL15*AL$7+AM15*AM$7</f>
        <v>0</v>
      </c>
      <c r="AO15" s="62">
        <f t="shared" si="1"/>
        <v>0</v>
      </c>
      <c r="AP15" s="62">
        <f t="shared" ref="AP15" si="4">AN15+AO15</f>
        <v>0</v>
      </c>
      <c r="AW15" s="101"/>
    </row>
    <row r="16" spans="1:49" ht="15.9" customHeight="1" thickBot="1" x14ac:dyDescent="0.3">
      <c r="A16" s="8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31">
        <f t="shared" si="0"/>
        <v>0</v>
      </c>
      <c r="AO16" s="62">
        <f t="shared" si="1"/>
        <v>0</v>
      </c>
      <c r="AP16" s="62">
        <f t="shared" si="2"/>
        <v>0</v>
      </c>
    </row>
    <row r="17" spans="1:42" ht="15.9" customHeight="1" thickBot="1" x14ac:dyDescent="0.3">
      <c r="A17" s="89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31">
        <f t="shared" ref="AN17:AN19" si="5">B17*B$7+C17*C$7+D17*D$7+E17*E$7+F17*F$7+G17*G$7+H17*H$7+I17*I$7+J17*J$7+K17*K$7+L17*L$7+M17*M$7+N17*N$7+O17*O$7+P17*P$7+Q17*Q$7+R17*R$7+S17*S$7+T17*T$7+U17*U$7+V17*V$7+W17*W$7+X17*X$7+Y17*Y$7+Z17*Z$7+AA17*AA$7+AB17*AB$7+AC17*AC$7+AD17*AD$7+AE17*AE$7+AF17*AF$7+AG17*AG$7+AH17*AH$7+AI17*AI$7+AJ17*AJ$7+AK17*AK$7+AL17*AL$7+AM17*AM$7</f>
        <v>0</v>
      </c>
      <c r="AO17" s="62">
        <f t="shared" si="1"/>
        <v>0</v>
      </c>
      <c r="AP17" s="62">
        <f t="shared" ref="AP17:AP19" si="6">AN17+AO17</f>
        <v>0</v>
      </c>
    </row>
    <row r="18" spans="1:42" ht="15.9" customHeight="1" thickBot="1" x14ac:dyDescent="0.3">
      <c r="A18" s="89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31">
        <f t="shared" si="5"/>
        <v>0</v>
      </c>
      <c r="AO18" s="62">
        <f t="shared" si="1"/>
        <v>0</v>
      </c>
      <c r="AP18" s="62">
        <f t="shared" si="6"/>
        <v>0</v>
      </c>
    </row>
    <row r="19" spans="1:42" ht="15.9" customHeight="1" thickBot="1" x14ac:dyDescent="0.3">
      <c r="A19" s="89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31">
        <f t="shared" si="5"/>
        <v>0</v>
      </c>
      <c r="AO19" s="62">
        <f t="shared" si="1"/>
        <v>0</v>
      </c>
      <c r="AP19" s="62">
        <f t="shared" si="6"/>
        <v>0</v>
      </c>
    </row>
    <row r="20" spans="1:42" ht="15.9" customHeight="1" thickBot="1" x14ac:dyDescent="0.3">
      <c r="A20" s="8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31">
        <f t="shared" ref="AN20:AN22" si="7">B20*B$7+C20*C$7+D20*D$7+E20*E$7+F20*F$7+G20*G$7+H20*H$7+I20*I$7+J20*J$7+K20*K$7+L20*L$7+M20*M$7+N20*N$7+O20*O$7+P20*P$7+Q20*Q$7+R20*R$7+S20*S$7+T20*T$7+U20*U$7+V20*V$7+W20*W$7+X20*X$7+Y20*Y$7+Z20*Z$7+AA20*AA$7+AB20*AB$7+AC20*AC$7+AD20*AD$7+AE20*AE$7+AF20*AF$7+AG20*AG$7+AH20*AH$7+AI20*AI$7+AJ20*AJ$7+AK20*AK$7+AL20*AL$7+AM20*AM$7</f>
        <v>0</v>
      </c>
      <c r="AO20" s="62">
        <f t="shared" si="1"/>
        <v>0</v>
      </c>
      <c r="AP20" s="62">
        <f t="shared" ref="AP20:AP22" si="8">AN20+AO20</f>
        <v>0</v>
      </c>
    </row>
    <row r="21" spans="1:42" ht="15.9" customHeight="1" thickBot="1" x14ac:dyDescent="0.3">
      <c r="A21" s="89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31">
        <f t="shared" si="7"/>
        <v>0</v>
      </c>
      <c r="AO21" s="62">
        <f t="shared" si="1"/>
        <v>0</v>
      </c>
      <c r="AP21" s="62">
        <f t="shared" si="8"/>
        <v>0</v>
      </c>
    </row>
    <row r="22" spans="1:42" ht="15.9" customHeight="1" thickBot="1" x14ac:dyDescent="0.3">
      <c r="A22" s="8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31">
        <f t="shared" si="7"/>
        <v>0</v>
      </c>
      <c r="AO22" s="62">
        <f t="shared" si="1"/>
        <v>0</v>
      </c>
      <c r="AP22" s="62">
        <f t="shared" si="8"/>
        <v>0</v>
      </c>
    </row>
    <row r="23" spans="1:42" ht="15.9" customHeight="1" thickBot="1" x14ac:dyDescent="0.3">
      <c r="A23" s="89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31">
        <f t="shared" ref="AN23:AN25" si="9">B23*B$7+C23*C$7+D23*D$7+E23*E$7+F23*F$7+G23*G$7+H23*H$7+I23*I$7+J23*J$7+K23*K$7+L23*L$7+M23*M$7+N23*N$7+O23*O$7+P23*P$7+Q23*Q$7+R23*R$7+S23*S$7+T23*T$7+U23*U$7+V23*V$7+W23*W$7+X23*X$7+Y23*Y$7+Z23*Z$7+AA23*AA$7+AB23*AB$7+AC23*AC$7+AD23*AD$7+AE23*AE$7+AF23*AF$7+AG23*AG$7+AH23*AH$7+AI23*AI$7+AJ23*AJ$7+AK23*AK$7+AL23*AL$7+AM23*AM$7</f>
        <v>0</v>
      </c>
      <c r="AO23" s="62">
        <f t="shared" ref="AO23:AO30" si="10">AN23*0.11</f>
        <v>0</v>
      </c>
      <c r="AP23" s="62">
        <f t="shared" ref="AP23:AP25" si="11">AN23+AO23</f>
        <v>0</v>
      </c>
    </row>
    <row r="24" spans="1:42" ht="15.9" customHeight="1" thickBot="1" x14ac:dyDescent="0.3">
      <c r="A24" s="8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31">
        <f t="shared" si="9"/>
        <v>0</v>
      </c>
      <c r="AO24" s="62">
        <f t="shared" si="10"/>
        <v>0</v>
      </c>
      <c r="AP24" s="62">
        <f t="shared" si="11"/>
        <v>0</v>
      </c>
    </row>
    <row r="25" spans="1:42" ht="15.9" customHeight="1" thickBot="1" x14ac:dyDescent="0.3">
      <c r="A25" s="89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31">
        <f t="shared" si="9"/>
        <v>0</v>
      </c>
      <c r="AO25" s="62">
        <f t="shared" si="10"/>
        <v>0</v>
      </c>
      <c r="AP25" s="62">
        <f t="shared" si="11"/>
        <v>0</v>
      </c>
    </row>
    <row r="26" spans="1:42" ht="15.9" customHeight="1" thickBot="1" x14ac:dyDescent="0.3">
      <c r="A26" s="8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31">
        <f t="shared" ref="AN26:AN29" si="12">B26*B$7+C26*C$7+D26*D$7+E26*E$7+F26*F$7+G26*G$7+H26*H$7+I26*I$7+J26*J$7+K26*K$7+L26*L$7+M26*M$7+N26*N$7+O26*O$7+P26*P$7+Q26*Q$7+R26*R$7+S26*S$7+T26*T$7+U26*U$7+V26*V$7+W26*W$7+X26*X$7+Y26*Y$7+Z26*Z$7+AA26*AA$7+AB26*AB$7+AC26*AC$7+AD26*AD$7+AE26*AE$7+AF26*AF$7+AG26*AG$7+AH26*AH$7+AI26*AI$7+AJ26*AJ$7+AK26*AK$7+AL26*AL$7+AM26*AM$7</f>
        <v>0</v>
      </c>
      <c r="AO26" s="62">
        <f t="shared" si="10"/>
        <v>0</v>
      </c>
      <c r="AP26" s="62">
        <f t="shared" ref="AP26:AP29" si="13">AN26+AO26</f>
        <v>0</v>
      </c>
    </row>
    <row r="27" spans="1:42" ht="15.9" customHeight="1" thickBot="1" x14ac:dyDescent="0.3">
      <c r="A27" s="89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31">
        <f t="shared" si="12"/>
        <v>0</v>
      </c>
      <c r="AO27" s="62">
        <f t="shared" si="10"/>
        <v>0</v>
      </c>
      <c r="AP27" s="62">
        <f t="shared" si="13"/>
        <v>0</v>
      </c>
    </row>
    <row r="28" spans="1:42" ht="15.9" customHeight="1" thickBot="1" x14ac:dyDescent="0.3">
      <c r="A28" s="89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31">
        <f t="shared" si="12"/>
        <v>0</v>
      </c>
      <c r="AO28" s="62">
        <f t="shared" si="10"/>
        <v>0</v>
      </c>
      <c r="AP28" s="62">
        <f t="shared" si="13"/>
        <v>0</v>
      </c>
    </row>
    <row r="29" spans="1:42" ht="15.9" customHeight="1" thickBot="1" x14ac:dyDescent="0.3">
      <c r="A29" s="89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31">
        <f t="shared" si="12"/>
        <v>0</v>
      </c>
      <c r="AO29" s="62">
        <f t="shared" si="10"/>
        <v>0</v>
      </c>
      <c r="AP29" s="62">
        <f t="shared" si="13"/>
        <v>0</v>
      </c>
    </row>
    <row r="30" spans="1:42" ht="15.9" customHeight="1" thickBot="1" x14ac:dyDescent="0.3">
      <c r="A30" s="8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31">
        <f t="shared" ref="AN30" si="14">B30*B$7+C30*C$7+D30*D$7+E30*E$7+F30*F$7+G30*G$7+H30*H$7+I30*I$7+J30*J$7+K30*K$7+L30*L$7+M30*M$7+N30*N$7+O30*O$7+P30*P$7+Q30*Q$7+R30*R$7+S30*S$7+T30*T$7+U30*U$7+V30*V$7+W30*W$7+X30*X$7+Y30*Y$7+Z30*Z$7+AA30*AA$7+AB30*AB$7+AC30*AC$7+AD30*AD$7+AE30*AE$7+AF30*AF$7+AG30*AG$7+AH30*AH$7+AI30*AI$7+AJ30*AJ$7+AK30*AK$7+AL30*AL$7+AM30*AM$7</f>
        <v>0</v>
      </c>
      <c r="AO30" s="62">
        <f t="shared" si="10"/>
        <v>0</v>
      </c>
      <c r="AP30" s="62">
        <f t="shared" ref="AP30" si="15">AN30+AO30</f>
        <v>0</v>
      </c>
    </row>
    <row r="31" spans="1:42" ht="15.9" customHeight="1" thickBot="1" x14ac:dyDescent="0.3">
      <c r="A31" s="89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31">
        <f t="shared" ref="AN31:AN94" si="16">B31*B$7+C31*C$7+D31*D$7+E31*E$7+F31*F$7+G31*G$7+H31*H$7+I31*I$7+J31*J$7+K31*K$7+L31*L$7+M31*M$7+N31*N$7+O31*O$7+P31*P$7+Q31*Q$7+R31*R$7+S31*S$7+T31*T$7+U31*U$7+V31*V$7+W31*W$7+X31*X$7+Y31*Y$7+Z31*Z$7+AA31*AA$7+AB31*AB$7+AC31*AC$7+AD31*AD$7+AE31*AE$7+AF31*AF$7+AG31*AG$7+AH31*AH$7+AI31*AI$7+AJ31*AJ$7+AK31*AK$7+AL31*AL$7+AM31*AM$7</f>
        <v>0</v>
      </c>
      <c r="AO31" s="62">
        <f t="shared" ref="AO31:AO94" si="17">AN31*0.11</f>
        <v>0</v>
      </c>
      <c r="AP31" s="62">
        <f t="shared" ref="AP31:AP94" si="18">AN31+AO31</f>
        <v>0</v>
      </c>
    </row>
    <row r="32" spans="1:42" ht="15.9" customHeight="1" thickBot="1" x14ac:dyDescent="0.3">
      <c r="A32" s="8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31">
        <f t="shared" si="16"/>
        <v>0</v>
      </c>
      <c r="AO32" s="62">
        <f t="shared" si="17"/>
        <v>0</v>
      </c>
      <c r="AP32" s="62">
        <f t="shared" si="18"/>
        <v>0</v>
      </c>
    </row>
    <row r="33" spans="1:42" ht="15.9" customHeight="1" thickBot="1" x14ac:dyDescent="0.3">
      <c r="A33" s="89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31">
        <f t="shared" si="16"/>
        <v>0</v>
      </c>
      <c r="AO33" s="62">
        <f t="shared" si="17"/>
        <v>0</v>
      </c>
      <c r="AP33" s="62">
        <f t="shared" si="18"/>
        <v>0</v>
      </c>
    </row>
    <row r="34" spans="1:42" ht="15.9" customHeight="1" thickBot="1" x14ac:dyDescent="0.3">
      <c r="A34" s="8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31">
        <f t="shared" si="16"/>
        <v>0</v>
      </c>
      <c r="AO34" s="62">
        <f t="shared" si="17"/>
        <v>0</v>
      </c>
      <c r="AP34" s="62">
        <f t="shared" si="18"/>
        <v>0</v>
      </c>
    </row>
    <row r="35" spans="1:42" ht="15.9" customHeight="1" thickBot="1" x14ac:dyDescent="0.3">
      <c r="A35" s="89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31">
        <f t="shared" si="16"/>
        <v>0</v>
      </c>
      <c r="AO35" s="62">
        <f t="shared" si="17"/>
        <v>0</v>
      </c>
      <c r="AP35" s="62">
        <f t="shared" si="18"/>
        <v>0</v>
      </c>
    </row>
    <row r="36" spans="1:42" ht="15.9" customHeight="1" thickBot="1" x14ac:dyDescent="0.3">
      <c r="A36" s="8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31">
        <f t="shared" si="16"/>
        <v>0</v>
      </c>
      <c r="AO36" s="62">
        <f t="shared" si="17"/>
        <v>0</v>
      </c>
      <c r="AP36" s="62">
        <f t="shared" si="18"/>
        <v>0</v>
      </c>
    </row>
    <row r="37" spans="1:42" ht="15.9" customHeight="1" thickBot="1" x14ac:dyDescent="0.3">
      <c r="A37" s="89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31">
        <f t="shared" si="16"/>
        <v>0</v>
      </c>
      <c r="AO37" s="62">
        <f t="shared" si="17"/>
        <v>0</v>
      </c>
      <c r="AP37" s="62">
        <f t="shared" si="18"/>
        <v>0</v>
      </c>
    </row>
    <row r="38" spans="1:42" ht="15.9" customHeight="1" thickBot="1" x14ac:dyDescent="0.3">
      <c r="A38" s="89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31">
        <f t="shared" si="16"/>
        <v>0</v>
      </c>
      <c r="AO38" s="62">
        <f t="shared" si="17"/>
        <v>0</v>
      </c>
      <c r="AP38" s="62">
        <f t="shared" si="18"/>
        <v>0</v>
      </c>
    </row>
    <row r="39" spans="1:42" ht="15.9" customHeight="1" thickBot="1" x14ac:dyDescent="0.3">
      <c r="A39" s="89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31">
        <f t="shared" si="16"/>
        <v>0</v>
      </c>
      <c r="AO39" s="62">
        <f t="shared" si="17"/>
        <v>0</v>
      </c>
      <c r="AP39" s="62">
        <f t="shared" si="18"/>
        <v>0</v>
      </c>
    </row>
    <row r="40" spans="1:42" ht="15.9" customHeight="1" thickBot="1" x14ac:dyDescent="0.3">
      <c r="A40" s="89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31">
        <f t="shared" si="16"/>
        <v>0</v>
      </c>
      <c r="AO40" s="62">
        <f t="shared" si="17"/>
        <v>0</v>
      </c>
      <c r="AP40" s="62">
        <f t="shared" si="18"/>
        <v>0</v>
      </c>
    </row>
    <row r="41" spans="1:42" ht="15.9" customHeight="1" thickBot="1" x14ac:dyDescent="0.3">
      <c r="A41" s="89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31">
        <f t="shared" si="16"/>
        <v>0</v>
      </c>
      <c r="AO41" s="62">
        <f t="shared" si="17"/>
        <v>0</v>
      </c>
      <c r="AP41" s="62">
        <f t="shared" si="18"/>
        <v>0</v>
      </c>
    </row>
    <row r="42" spans="1:42" ht="15.9" customHeight="1" thickBot="1" x14ac:dyDescent="0.3">
      <c r="A42" s="89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31">
        <f t="shared" si="16"/>
        <v>0</v>
      </c>
      <c r="AO42" s="62">
        <f t="shared" si="17"/>
        <v>0</v>
      </c>
      <c r="AP42" s="62">
        <f t="shared" si="18"/>
        <v>0</v>
      </c>
    </row>
    <row r="43" spans="1:42" ht="15.9" customHeight="1" thickBot="1" x14ac:dyDescent="0.3">
      <c r="A43" s="89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31">
        <f t="shared" si="16"/>
        <v>0</v>
      </c>
      <c r="AO43" s="62">
        <f t="shared" si="17"/>
        <v>0</v>
      </c>
      <c r="AP43" s="62">
        <f t="shared" si="18"/>
        <v>0</v>
      </c>
    </row>
    <row r="44" spans="1:42" ht="15.9" customHeight="1" thickBot="1" x14ac:dyDescent="0.3">
      <c r="A44" s="89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31">
        <f t="shared" si="16"/>
        <v>0</v>
      </c>
      <c r="AO44" s="62">
        <f t="shared" si="17"/>
        <v>0</v>
      </c>
      <c r="AP44" s="62">
        <f t="shared" si="18"/>
        <v>0</v>
      </c>
    </row>
    <row r="45" spans="1:42" ht="15.9" customHeight="1" thickBot="1" x14ac:dyDescent="0.3">
      <c r="A45" s="89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31">
        <f t="shared" si="16"/>
        <v>0</v>
      </c>
      <c r="AO45" s="62">
        <f t="shared" si="17"/>
        <v>0</v>
      </c>
      <c r="AP45" s="62">
        <f t="shared" si="18"/>
        <v>0</v>
      </c>
    </row>
    <row r="46" spans="1:42" ht="15.9" customHeight="1" thickBot="1" x14ac:dyDescent="0.3">
      <c r="A46" s="89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31">
        <f t="shared" si="16"/>
        <v>0</v>
      </c>
      <c r="AO46" s="62">
        <f t="shared" si="17"/>
        <v>0</v>
      </c>
      <c r="AP46" s="62">
        <f t="shared" si="18"/>
        <v>0</v>
      </c>
    </row>
    <row r="47" spans="1:42" ht="15.9" customHeight="1" thickBot="1" x14ac:dyDescent="0.3">
      <c r="A47" s="89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31">
        <f t="shared" si="16"/>
        <v>0</v>
      </c>
      <c r="AO47" s="62">
        <f t="shared" si="17"/>
        <v>0</v>
      </c>
      <c r="AP47" s="62">
        <f t="shared" si="18"/>
        <v>0</v>
      </c>
    </row>
    <row r="48" spans="1:42" ht="15.9" customHeight="1" thickBot="1" x14ac:dyDescent="0.3">
      <c r="A48" s="89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31">
        <f t="shared" si="16"/>
        <v>0</v>
      </c>
      <c r="AO48" s="62">
        <f t="shared" si="17"/>
        <v>0</v>
      </c>
      <c r="AP48" s="62">
        <f t="shared" si="18"/>
        <v>0</v>
      </c>
    </row>
    <row r="49" spans="1:42" ht="15.9" customHeight="1" thickBot="1" x14ac:dyDescent="0.3">
      <c r="A49" s="89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31">
        <f t="shared" si="16"/>
        <v>0</v>
      </c>
      <c r="AO49" s="62">
        <f t="shared" si="17"/>
        <v>0</v>
      </c>
      <c r="AP49" s="62">
        <f t="shared" si="18"/>
        <v>0</v>
      </c>
    </row>
    <row r="50" spans="1:42" ht="15.9" customHeight="1" thickBot="1" x14ac:dyDescent="0.3">
      <c r="A50" s="89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31">
        <f t="shared" si="16"/>
        <v>0</v>
      </c>
      <c r="AO50" s="62">
        <f t="shared" si="17"/>
        <v>0</v>
      </c>
      <c r="AP50" s="62">
        <f t="shared" si="18"/>
        <v>0</v>
      </c>
    </row>
    <row r="51" spans="1:42" ht="15.9" customHeight="1" thickBot="1" x14ac:dyDescent="0.3">
      <c r="A51" s="89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31">
        <f t="shared" si="16"/>
        <v>0</v>
      </c>
      <c r="AO51" s="62">
        <f t="shared" si="17"/>
        <v>0</v>
      </c>
      <c r="AP51" s="62">
        <f t="shared" si="18"/>
        <v>0</v>
      </c>
    </row>
    <row r="52" spans="1:42" ht="15.9" customHeight="1" thickBot="1" x14ac:dyDescent="0.3">
      <c r="A52" s="89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31">
        <f t="shared" si="16"/>
        <v>0</v>
      </c>
      <c r="AO52" s="62">
        <f t="shared" si="17"/>
        <v>0</v>
      </c>
      <c r="AP52" s="62">
        <f t="shared" si="18"/>
        <v>0</v>
      </c>
    </row>
    <row r="53" spans="1:42" ht="15.9" customHeight="1" thickBot="1" x14ac:dyDescent="0.3">
      <c r="A53" s="89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31">
        <f t="shared" si="16"/>
        <v>0</v>
      </c>
      <c r="AO53" s="62">
        <f t="shared" si="17"/>
        <v>0</v>
      </c>
      <c r="AP53" s="62">
        <f t="shared" si="18"/>
        <v>0</v>
      </c>
    </row>
    <row r="54" spans="1:42" ht="15.9" customHeight="1" thickBot="1" x14ac:dyDescent="0.3">
      <c r="A54" s="89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31">
        <f t="shared" si="16"/>
        <v>0</v>
      </c>
      <c r="AO54" s="62">
        <f t="shared" si="17"/>
        <v>0</v>
      </c>
      <c r="AP54" s="62">
        <f t="shared" si="18"/>
        <v>0</v>
      </c>
    </row>
    <row r="55" spans="1:42" ht="15.9" customHeight="1" thickBot="1" x14ac:dyDescent="0.3">
      <c r="A55" s="89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31">
        <f t="shared" si="16"/>
        <v>0</v>
      </c>
      <c r="AO55" s="62">
        <f t="shared" si="17"/>
        <v>0</v>
      </c>
      <c r="AP55" s="62">
        <f t="shared" si="18"/>
        <v>0</v>
      </c>
    </row>
    <row r="56" spans="1:42" ht="15.9" customHeight="1" thickBot="1" x14ac:dyDescent="0.3">
      <c r="A56" s="89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31">
        <f t="shared" si="16"/>
        <v>0</v>
      </c>
      <c r="AO56" s="62">
        <f t="shared" si="17"/>
        <v>0</v>
      </c>
      <c r="AP56" s="62">
        <f t="shared" si="18"/>
        <v>0</v>
      </c>
    </row>
    <row r="57" spans="1:42" ht="15.9" customHeight="1" thickBot="1" x14ac:dyDescent="0.3">
      <c r="A57" s="89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31">
        <f t="shared" si="16"/>
        <v>0</v>
      </c>
      <c r="AO57" s="62">
        <f t="shared" si="17"/>
        <v>0</v>
      </c>
      <c r="AP57" s="62">
        <f t="shared" si="18"/>
        <v>0</v>
      </c>
    </row>
    <row r="58" spans="1:42" ht="15.9" customHeight="1" thickBot="1" x14ac:dyDescent="0.3">
      <c r="A58" s="89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31">
        <f t="shared" si="16"/>
        <v>0</v>
      </c>
      <c r="AO58" s="62">
        <f t="shared" si="17"/>
        <v>0</v>
      </c>
      <c r="AP58" s="62">
        <f t="shared" si="18"/>
        <v>0</v>
      </c>
    </row>
    <row r="59" spans="1:42" ht="15.9" customHeight="1" thickBot="1" x14ac:dyDescent="0.3">
      <c r="A59" s="89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31">
        <f t="shared" si="16"/>
        <v>0</v>
      </c>
      <c r="AO59" s="62">
        <f t="shared" si="17"/>
        <v>0</v>
      </c>
      <c r="AP59" s="62">
        <f t="shared" si="18"/>
        <v>0</v>
      </c>
    </row>
    <row r="60" spans="1:42" ht="15.9" customHeight="1" thickBot="1" x14ac:dyDescent="0.3">
      <c r="A60" s="89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31">
        <f t="shared" si="16"/>
        <v>0</v>
      </c>
      <c r="AO60" s="62">
        <f t="shared" si="17"/>
        <v>0</v>
      </c>
      <c r="AP60" s="62">
        <f t="shared" si="18"/>
        <v>0</v>
      </c>
    </row>
    <row r="61" spans="1:42" ht="15.9" customHeight="1" thickBot="1" x14ac:dyDescent="0.3">
      <c r="A61" s="89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31">
        <f t="shared" si="16"/>
        <v>0</v>
      </c>
      <c r="AO61" s="62">
        <f t="shared" si="17"/>
        <v>0</v>
      </c>
      <c r="AP61" s="62">
        <f t="shared" si="18"/>
        <v>0</v>
      </c>
    </row>
    <row r="62" spans="1:42" ht="15.9" customHeight="1" thickBot="1" x14ac:dyDescent="0.3">
      <c r="A62" s="89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31">
        <f t="shared" si="16"/>
        <v>0</v>
      </c>
      <c r="AO62" s="62">
        <f t="shared" si="17"/>
        <v>0</v>
      </c>
      <c r="AP62" s="62">
        <f t="shared" si="18"/>
        <v>0</v>
      </c>
    </row>
    <row r="63" spans="1:42" ht="15.9" customHeight="1" thickBot="1" x14ac:dyDescent="0.3">
      <c r="A63" s="89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31">
        <f t="shared" si="16"/>
        <v>0</v>
      </c>
      <c r="AO63" s="62">
        <f t="shared" si="17"/>
        <v>0</v>
      </c>
      <c r="AP63" s="62">
        <f t="shared" si="18"/>
        <v>0</v>
      </c>
    </row>
    <row r="64" spans="1:42" ht="15.9" customHeight="1" thickBot="1" x14ac:dyDescent="0.3">
      <c r="A64" s="89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31">
        <f t="shared" si="16"/>
        <v>0</v>
      </c>
      <c r="AO64" s="62">
        <f t="shared" si="17"/>
        <v>0</v>
      </c>
      <c r="AP64" s="62">
        <f t="shared" si="18"/>
        <v>0</v>
      </c>
    </row>
    <row r="65" spans="1:42" ht="15.9" customHeight="1" thickBot="1" x14ac:dyDescent="0.3">
      <c r="A65" s="89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31">
        <f t="shared" si="16"/>
        <v>0</v>
      </c>
      <c r="AO65" s="62">
        <f t="shared" si="17"/>
        <v>0</v>
      </c>
      <c r="AP65" s="62">
        <f t="shared" si="18"/>
        <v>0</v>
      </c>
    </row>
    <row r="66" spans="1:42" ht="15.9" customHeight="1" thickBot="1" x14ac:dyDescent="0.3">
      <c r="A66" s="89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31">
        <f t="shared" si="16"/>
        <v>0</v>
      </c>
      <c r="AO66" s="62">
        <f t="shared" si="17"/>
        <v>0</v>
      </c>
      <c r="AP66" s="62">
        <f t="shared" si="18"/>
        <v>0</v>
      </c>
    </row>
    <row r="67" spans="1:42" ht="15.9" customHeight="1" thickBot="1" x14ac:dyDescent="0.3">
      <c r="A67" s="89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31">
        <f t="shared" si="16"/>
        <v>0</v>
      </c>
      <c r="AO67" s="62">
        <f t="shared" si="17"/>
        <v>0</v>
      </c>
      <c r="AP67" s="62">
        <f t="shared" si="18"/>
        <v>0</v>
      </c>
    </row>
    <row r="68" spans="1:42" ht="15.9" customHeight="1" thickBot="1" x14ac:dyDescent="0.3">
      <c r="A68" s="89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31">
        <f t="shared" si="16"/>
        <v>0</v>
      </c>
      <c r="AO68" s="62">
        <f t="shared" si="17"/>
        <v>0</v>
      </c>
      <c r="AP68" s="62">
        <f t="shared" si="18"/>
        <v>0</v>
      </c>
    </row>
    <row r="69" spans="1:42" ht="15.9" customHeight="1" thickBot="1" x14ac:dyDescent="0.3">
      <c r="A69" s="89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31">
        <f t="shared" si="16"/>
        <v>0</v>
      </c>
      <c r="AO69" s="62">
        <f t="shared" si="17"/>
        <v>0</v>
      </c>
      <c r="AP69" s="62">
        <f t="shared" si="18"/>
        <v>0</v>
      </c>
    </row>
    <row r="70" spans="1:42" ht="15.9" customHeight="1" thickBot="1" x14ac:dyDescent="0.3">
      <c r="A70" s="89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31">
        <f t="shared" si="16"/>
        <v>0</v>
      </c>
      <c r="AO70" s="62">
        <f t="shared" si="17"/>
        <v>0</v>
      </c>
      <c r="AP70" s="62">
        <f t="shared" si="18"/>
        <v>0</v>
      </c>
    </row>
    <row r="71" spans="1:42" ht="15.9" customHeight="1" thickBot="1" x14ac:dyDescent="0.3">
      <c r="A71" s="89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31">
        <f t="shared" si="16"/>
        <v>0</v>
      </c>
      <c r="AO71" s="62">
        <f t="shared" si="17"/>
        <v>0</v>
      </c>
      <c r="AP71" s="62">
        <f t="shared" si="18"/>
        <v>0</v>
      </c>
    </row>
    <row r="72" spans="1:42" ht="15.9" customHeight="1" thickBot="1" x14ac:dyDescent="0.3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31">
        <f t="shared" si="16"/>
        <v>0</v>
      </c>
      <c r="AO72" s="62">
        <f t="shared" si="17"/>
        <v>0</v>
      </c>
      <c r="AP72" s="62">
        <f t="shared" si="18"/>
        <v>0</v>
      </c>
    </row>
    <row r="73" spans="1:42" ht="15.9" customHeight="1" thickBot="1" x14ac:dyDescent="0.3">
      <c r="A73" s="89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31">
        <f t="shared" si="16"/>
        <v>0</v>
      </c>
      <c r="AO73" s="62">
        <f t="shared" si="17"/>
        <v>0</v>
      </c>
      <c r="AP73" s="62">
        <f t="shared" si="18"/>
        <v>0</v>
      </c>
    </row>
    <row r="74" spans="1:42" ht="15.9" customHeight="1" thickBot="1" x14ac:dyDescent="0.3">
      <c r="A74" s="89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31">
        <f t="shared" si="16"/>
        <v>0</v>
      </c>
      <c r="AO74" s="62">
        <f t="shared" si="17"/>
        <v>0</v>
      </c>
      <c r="AP74" s="62">
        <f t="shared" si="18"/>
        <v>0</v>
      </c>
    </row>
    <row r="75" spans="1:42" ht="15.9" customHeight="1" thickBot="1" x14ac:dyDescent="0.3">
      <c r="A75" s="89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31">
        <f t="shared" si="16"/>
        <v>0</v>
      </c>
      <c r="AO75" s="62">
        <f t="shared" si="17"/>
        <v>0</v>
      </c>
      <c r="AP75" s="62">
        <f t="shared" si="18"/>
        <v>0</v>
      </c>
    </row>
    <row r="76" spans="1:42" ht="15.9" customHeight="1" thickBot="1" x14ac:dyDescent="0.3">
      <c r="A76" s="89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31">
        <f t="shared" si="16"/>
        <v>0</v>
      </c>
      <c r="AO76" s="62">
        <f t="shared" si="17"/>
        <v>0</v>
      </c>
      <c r="AP76" s="62">
        <f t="shared" si="18"/>
        <v>0</v>
      </c>
    </row>
    <row r="77" spans="1:42" ht="15.9" customHeight="1" thickBot="1" x14ac:dyDescent="0.3">
      <c r="A77" s="89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31">
        <f t="shared" si="16"/>
        <v>0</v>
      </c>
      <c r="AO77" s="62">
        <f t="shared" si="17"/>
        <v>0</v>
      </c>
      <c r="AP77" s="62">
        <f t="shared" si="18"/>
        <v>0</v>
      </c>
    </row>
    <row r="78" spans="1:42" ht="15.9" customHeight="1" thickBot="1" x14ac:dyDescent="0.3">
      <c r="A78" s="89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31">
        <f t="shared" si="16"/>
        <v>0</v>
      </c>
      <c r="AO78" s="62">
        <f t="shared" si="17"/>
        <v>0</v>
      </c>
      <c r="AP78" s="62">
        <f t="shared" si="18"/>
        <v>0</v>
      </c>
    </row>
    <row r="79" spans="1:42" ht="15.9" customHeight="1" thickBot="1" x14ac:dyDescent="0.3">
      <c r="A79" s="89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31">
        <f t="shared" si="16"/>
        <v>0</v>
      </c>
      <c r="AO79" s="62">
        <f t="shared" si="17"/>
        <v>0</v>
      </c>
      <c r="AP79" s="62">
        <f t="shared" si="18"/>
        <v>0</v>
      </c>
    </row>
    <row r="80" spans="1:42" ht="15.9" customHeight="1" thickBot="1" x14ac:dyDescent="0.3">
      <c r="A80" s="89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31">
        <f t="shared" si="16"/>
        <v>0</v>
      </c>
      <c r="AO80" s="62">
        <f t="shared" si="17"/>
        <v>0</v>
      </c>
      <c r="AP80" s="62">
        <f t="shared" si="18"/>
        <v>0</v>
      </c>
    </row>
    <row r="81" spans="1:42" ht="15.9" customHeight="1" thickBot="1" x14ac:dyDescent="0.3">
      <c r="A81" s="89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31">
        <f t="shared" si="16"/>
        <v>0</v>
      </c>
      <c r="AO81" s="62">
        <f t="shared" si="17"/>
        <v>0</v>
      </c>
      <c r="AP81" s="62">
        <f t="shared" si="18"/>
        <v>0</v>
      </c>
    </row>
    <row r="82" spans="1:42" ht="15.9" customHeight="1" thickBot="1" x14ac:dyDescent="0.3">
      <c r="A82" s="89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31">
        <f t="shared" si="16"/>
        <v>0</v>
      </c>
      <c r="AO82" s="62">
        <f t="shared" si="17"/>
        <v>0</v>
      </c>
      <c r="AP82" s="62">
        <f t="shared" si="18"/>
        <v>0</v>
      </c>
    </row>
    <row r="83" spans="1:42" ht="15.9" customHeight="1" thickBot="1" x14ac:dyDescent="0.3">
      <c r="A83" s="89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31">
        <f t="shared" si="16"/>
        <v>0</v>
      </c>
      <c r="AO83" s="62">
        <f t="shared" si="17"/>
        <v>0</v>
      </c>
      <c r="AP83" s="62">
        <f t="shared" si="18"/>
        <v>0</v>
      </c>
    </row>
    <row r="84" spans="1:42" ht="15.9" customHeight="1" thickBot="1" x14ac:dyDescent="0.3">
      <c r="A84" s="89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31">
        <f t="shared" si="16"/>
        <v>0</v>
      </c>
      <c r="AO84" s="62">
        <f t="shared" si="17"/>
        <v>0</v>
      </c>
      <c r="AP84" s="62">
        <f t="shared" si="18"/>
        <v>0</v>
      </c>
    </row>
    <row r="85" spans="1:42" ht="15.9" customHeight="1" thickBot="1" x14ac:dyDescent="0.3">
      <c r="A85" s="89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31">
        <f t="shared" si="16"/>
        <v>0</v>
      </c>
      <c r="AO85" s="62">
        <f t="shared" si="17"/>
        <v>0</v>
      </c>
      <c r="AP85" s="62">
        <f t="shared" si="18"/>
        <v>0</v>
      </c>
    </row>
    <row r="86" spans="1:42" ht="15.9" customHeight="1" thickBot="1" x14ac:dyDescent="0.3">
      <c r="A86" s="89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31">
        <f t="shared" si="16"/>
        <v>0</v>
      </c>
      <c r="AO86" s="62">
        <f t="shared" si="17"/>
        <v>0</v>
      </c>
      <c r="AP86" s="62">
        <f t="shared" si="18"/>
        <v>0</v>
      </c>
    </row>
    <row r="87" spans="1:42" ht="15.9" customHeight="1" thickBot="1" x14ac:dyDescent="0.3">
      <c r="A87" s="89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31">
        <f t="shared" si="16"/>
        <v>0</v>
      </c>
      <c r="AO87" s="62">
        <f t="shared" si="17"/>
        <v>0</v>
      </c>
      <c r="AP87" s="62">
        <f t="shared" si="18"/>
        <v>0</v>
      </c>
    </row>
    <row r="88" spans="1:42" ht="15.9" customHeight="1" thickBot="1" x14ac:dyDescent="0.3">
      <c r="A88" s="89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31">
        <f t="shared" si="16"/>
        <v>0</v>
      </c>
      <c r="AO88" s="62">
        <f t="shared" si="17"/>
        <v>0</v>
      </c>
      <c r="AP88" s="62">
        <f t="shared" si="18"/>
        <v>0</v>
      </c>
    </row>
    <row r="89" spans="1:42" ht="15.9" customHeight="1" thickBot="1" x14ac:dyDescent="0.3">
      <c r="A89" s="89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31">
        <f t="shared" si="16"/>
        <v>0</v>
      </c>
      <c r="AO89" s="62">
        <f t="shared" si="17"/>
        <v>0</v>
      </c>
      <c r="AP89" s="62">
        <f t="shared" si="18"/>
        <v>0</v>
      </c>
    </row>
    <row r="90" spans="1:42" ht="15.9" customHeight="1" thickBot="1" x14ac:dyDescent="0.3">
      <c r="A90" s="89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31">
        <f t="shared" si="16"/>
        <v>0</v>
      </c>
      <c r="AO90" s="62">
        <f t="shared" si="17"/>
        <v>0</v>
      </c>
      <c r="AP90" s="62">
        <f t="shared" si="18"/>
        <v>0</v>
      </c>
    </row>
    <row r="91" spans="1:42" ht="15.9" customHeight="1" thickBot="1" x14ac:dyDescent="0.3">
      <c r="A91" s="89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31">
        <f t="shared" si="16"/>
        <v>0</v>
      </c>
      <c r="AO91" s="62">
        <f t="shared" si="17"/>
        <v>0</v>
      </c>
      <c r="AP91" s="62">
        <f t="shared" si="18"/>
        <v>0</v>
      </c>
    </row>
    <row r="92" spans="1:42" ht="15.9" customHeight="1" thickBot="1" x14ac:dyDescent="0.3">
      <c r="A92" s="89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31">
        <f t="shared" si="16"/>
        <v>0</v>
      </c>
      <c r="AO92" s="62">
        <f t="shared" si="17"/>
        <v>0</v>
      </c>
      <c r="AP92" s="62">
        <f t="shared" si="18"/>
        <v>0</v>
      </c>
    </row>
    <row r="93" spans="1:42" ht="15.9" customHeight="1" thickBot="1" x14ac:dyDescent="0.3">
      <c r="A93" s="89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31">
        <f t="shared" si="16"/>
        <v>0</v>
      </c>
      <c r="AO93" s="62">
        <f t="shared" si="17"/>
        <v>0</v>
      </c>
      <c r="AP93" s="62">
        <f t="shared" si="18"/>
        <v>0</v>
      </c>
    </row>
    <row r="94" spans="1:42" ht="15.9" customHeight="1" thickBot="1" x14ac:dyDescent="0.3">
      <c r="A94" s="89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31">
        <f t="shared" si="16"/>
        <v>0</v>
      </c>
      <c r="AO94" s="62">
        <f t="shared" si="17"/>
        <v>0</v>
      </c>
      <c r="AP94" s="62">
        <f t="shared" si="18"/>
        <v>0</v>
      </c>
    </row>
    <row r="95" spans="1:42" ht="15.9" customHeight="1" thickBot="1" x14ac:dyDescent="0.3">
      <c r="A95" s="89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31">
        <f t="shared" ref="AN95:AN112" si="19">B95*B$7+C95*C$7+D95*D$7+E95*E$7+F95*F$7+G95*G$7+H95*H$7+I95*I$7+J95*J$7+K95*K$7+L95*L$7+M95*M$7+N95*N$7+O95*O$7+P95*P$7+Q95*Q$7+R95*R$7+S95*S$7+T95*T$7+U95*U$7+V95*V$7+W95*W$7+X95*X$7+Y95*Y$7+Z95*Z$7+AA95*AA$7+AB95*AB$7+AC95*AC$7+AD95*AD$7+AE95*AE$7+AF95*AF$7+AG95*AG$7+AH95*AH$7+AI95*AI$7+AJ95*AJ$7+AK95*AK$7+AL95*AL$7+AM95*AM$7</f>
        <v>0</v>
      </c>
      <c r="AO95" s="62">
        <f t="shared" ref="AO95:AO112" si="20">AN95*0.11</f>
        <v>0</v>
      </c>
      <c r="AP95" s="62">
        <f t="shared" ref="AP95:AP112" si="21">AN95+AO95</f>
        <v>0</v>
      </c>
    </row>
    <row r="96" spans="1:42" ht="15.9" customHeight="1" thickBot="1" x14ac:dyDescent="0.3">
      <c r="A96" s="89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31">
        <f t="shared" si="19"/>
        <v>0</v>
      </c>
      <c r="AO96" s="62">
        <f t="shared" si="20"/>
        <v>0</v>
      </c>
      <c r="AP96" s="62">
        <f t="shared" si="21"/>
        <v>0</v>
      </c>
    </row>
    <row r="97" spans="1:42" ht="15.9" customHeight="1" thickBot="1" x14ac:dyDescent="0.3">
      <c r="A97" s="89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31">
        <f t="shared" si="19"/>
        <v>0</v>
      </c>
      <c r="AO97" s="62">
        <f t="shared" si="20"/>
        <v>0</v>
      </c>
      <c r="AP97" s="62">
        <f t="shared" si="21"/>
        <v>0</v>
      </c>
    </row>
    <row r="98" spans="1:42" ht="15.9" customHeight="1" thickBot="1" x14ac:dyDescent="0.3">
      <c r="A98" s="89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31">
        <f t="shared" si="19"/>
        <v>0</v>
      </c>
      <c r="AO98" s="62">
        <f t="shared" si="20"/>
        <v>0</v>
      </c>
      <c r="AP98" s="62">
        <f t="shared" si="21"/>
        <v>0</v>
      </c>
    </row>
    <row r="99" spans="1:42" ht="15.9" customHeight="1" thickBot="1" x14ac:dyDescent="0.3">
      <c r="A99" s="89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31">
        <f t="shared" si="19"/>
        <v>0</v>
      </c>
      <c r="AO99" s="62">
        <f t="shared" si="20"/>
        <v>0</v>
      </c>
      <c r="AP99" s="62">
        <f t="shared" si="21"/>
        <v>0</v>
      </c>
    </row>
    <row r="100" spans="1:42" ht="15.9" customHeight="1" thickBot="1" x14ac:dyDescent="0.3">
      <c r="A100" s="89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31">
        <f t="shared" si="19"/>
        <v>0</v>
      </c>
      <c r="AO100" s="62">
        <f t="shared" si="20"/>
        <v>0</v>
      </c>
      <c r="AP100" s="62">
        <f t="shared" si="21"/>
        <v>0</v>
      </c>
    </row>
    <row r="101" spans="1:42" ht="15.9" customHeight="1" thickBot="1" x14ac:dyDescent="0.3">
      <c r="A101" s="89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31">
        <f t="shared" si="19"/>
        <v>0</v>
      </c>
      <c r="AO101" s="62">
        <f t="shared" si="20"/>
        <v>0</v>
      </c>
      <c r="AP101" s="62">
        <f t="shared" si="21"/>
        <v>0</v>
      </c>
    </row>
    <row r="102" spans="1:42" ht="15.9" customHeight="1" thickBot="1" x14ac:dyDescent="0.3">
      <c r="A102" s="89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31">
        <f t="shared" si="19"/>
        <v>0</v>
      </c>
      <c r="AO102" s="62">
        <f t="shared" si="20"/>
        <v>0</v>
      </c>
      <c r="AP102" s="62">
        <f t="shared" si="21"/>
        <v>0</v>
      </c>
    </row>
    <row r="103" spans="1:42" ht="15.9" customHeight="1" thickBot="1" x14ac:dyDescent="0.3">
      <c r="A103" s="89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31">
        <f t="shared" si="19"/>
        <v>0</v>
      </c>
      <c r="AO103" s="62">
        <f t="shared" si="20"/>
        <v>0</v>
      </c>
      <c r="AP103" s="62">
        <f t="shared" si="21"/>
        <v>0</v>
      </c>
    </row>
    <row r="104" spans="1:42" ht="15.9" customHeight="1" thickBot="1" x14ac:dyDescent="0.3">
      <c r="A104" s="89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31">
        <f t="shared" si="19"/>
        <v>0</v>
      </c>
      <c r="AO104" s="62">
        <f t="shared" si="20"/>
        <v>0</v>
      </c>
      <c r="AP104" s="62">
        <f t="shared" si="21"/>
        <v>0</v>
      </c>
    </row>
    <row r="105" spans="1:42" ht="15.9" customHeight="1" thickBot="1" x14ac:dyDescent="0.3">
      <c r="A105" s="89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31">
        <f t="shared" si="19"/>
        <v>0</v>
      </c>
      <c r="AO105" s="62">
        <f t="shared" si="20"/>
        <v>0</v>
      </c>
      <c r="AP105" s="62">
        <f t="shared" si="21"/>
        <v>0</v>
      </c>
    </row>
    <row r="106" spans="1:42" ht="15.9" customHeight="1" thickBot="1" x14ac:dyDescent="0.3">
      <c r="A106" s="89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31">
        <f t="shared" si="19"/>
        <v>0</v>
      </c>
      <c r="AO106" s="62">
        <f t="shared" si="20"/>
        <v>0</v>
      </c>
      <c r="AP106" s="62">
        <f t="shared" si="21"/>
        <v>0</v>
      </c>
    </row>
    <row r="107" spans="1:42" ht="15.9" customHeight="1" thickBot="1" x14ac:dyDescent="0.3">
      <c r="A107" s="89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31">
        <f t="shared" si="19"/>
        <v>0</v>
      </c>
      <c r="AO107" s="62">
        <f t="shared" si="20"/>
        <v>0</v>
      </c>
      <c r="AP107" s="62">
        <f t="shared" si="21"/>
        <v>0</v>
      </c>
    </row>
    <row r="108" spans="1:42" ht="15.9" customHeight="1" thickBot="1" x14ac:dyDescent="0.3">
      <c r="A108" s="89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31">
        <f t="shared" si="19"/>
        <v>0</v>
      </c>
      <c r="AO108" s="62">
        <f t="shared" si="20"/>
        <v>0</v>
      </c>
      <c r="AP108" s="62">
        <f t="shared" si="21"/>
        <v>0</v>
      </c>
    </row>
    <row r="109" spans="1:42" ht="15.9" customHeight="1" thickBot="1" x14ac:dyDescent="0.3">
      <c r="A109" s="89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31">
        <f t="shared" si="19"/>
        <v>0</v>
      </c>
      <c r="AO109" s="62">
        <f t="shared" si="20"/>
        <v>0</v>
      </c>
      <c r="AP109" s="62">
        <f t="shared" si="21"/>
        <v>0</v>
      </c>
    </row>
    <row r="110" spans="1:42" ht="15.9" customHeight="1" thickBot="1" x14ac:dyDescent="0.3">
      <c r="A110" s="89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31">
        <f t="shared" si="19"/>
        <v>0</v>
      </c>
      <c r="AO110" s="62">
        <f t="shared" si="20"/>
        <v>0</v>
      </c>
      <c r="AP110" s="62">
        <f t="shared" si="21"/>
        <v>0</v>
      </c>
    </row>
    <row r="111" spans="1:42" ht="15.9" customHeight="1" thickBot="1" x14ac:dyDescent="0.3">
      <c r="A111" s="89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31">
        <f t="shared" si="19"/>
        <v>0</v>
      </c>
      <c r="AO111" s="62">
        <f t="shared" si="20"/>
        <v>0</v>
      </c>
      <c r="AP111" s="62">
        <f t="shared" si="21"/>
        <v>0</v>
      </c>
    </row>
    <row r="112" spans="1:42" ht="15.9" customHeight="1" x14ac:dyDescent="0.25">
      <c r="A112" s="89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31">
        <f t="shared" si="19"/>
        <v>0</v>
      </c>
      <c r="AO112" s="62">
        <f t="shared" si="20"/>
        <v>0</v>
      </c>
      <c r="AP112" s="62">
        <f t="shared" si="21"/>
        <v>0</v>
      </c>
    </row>
    <row r="113" spans="2:42" ht="15.9" customHeight="1" x14ac:dyDescent="0.25">
      <c r="B113" s="24">
        <f>SUM(B10:B112)</f>
        <v>883</v>
      </c>
      <c r="C113" s="24">
        <f t="shared" ref="C113:AM113" si="22">SUM(C10:C112)</f>
        <v>121</v>
      </c>
      <c r="D113" s="24">
        <f t="shared" si="22"/>
        <v>0</v>
      </c>
      <c r="E113" s="24">
        <f t="shared" si="22"/>
        <v>48</v>
      </c>
      <c r="F113" s="24">
        <f t="shared" si="22"/>
        <v>0</v>
      </c>
      <c r="G113" s="24">
        <f t="shared" si="22"/>
        <v>122</v>
      </c>
      <c r="H113" s="24">
        <f t="shared" si="22"/>
        <v>107</v>
      </c>
      <c r="I113" s="24">
        <f t="shared" si="22"/>
        <v>0</v>
      </c>
      <c r="J113" s="24">
        <f t="shared" si="22"/>
        <v>84</v>
      </c>
      <c r="K113" s="24">
        <f t="shared" si="22"/>
        <v>0</v>
      </c>
      <c r="L113" s="24">
        <f t="shared" si="22"/>
        <v>0</v>
      </c>
      <c r="M113" s="24">
        <f t="shared" si="22"/>
        <v>90</v>
      </c>
      <c r="N113" s="24">
        <f t="shared" si="22"/>
        <v>0</v>
      </c>
      <c r="O113" s="24">
        <f t="shared" si="22"/>
        <v>144</v>
      </c>
      <c r="P113" s="24">
        <f t="shared" si="22"/>
        <v>11</v>
      </c>
      <c r="Q113" s="24">
        <f t="shared" si="22"/>
        <v>0</v>
      </c>
      <c r="R113" s="24">
        <f t="shared" si="22"/>
        <v>19</v>
      </c>
      <c r="S113" s="24">
        <f t="shared" si="22"/>
        <v>125</v>
      </c>
      <c r="T113" s="24">
        <f t="shared" si="22"/>
        <v>106</v>
      </c>
      <c r="U113" s="24">
        <f t="shared" si="22"/>
        <v>40</v>
      </c>
      <c r="V113" s="24">
        <f t="shared" si="22"/>
        <v>0</v>
      </c>
      <c r="W113" s="24">
        <f t="shared" si="22"/>
        <v>0</v>
      </c>
      <c r="X113" s="24">
        <f t="shared" si="22"/>
        <v>213</v>
      </c>
      <c r="Y113" s="24">
        <f t="shared" si="22"/>
        <v>0</v>
      </c>
      <c r="Z113" s="24">
        <f t="shared" si="22"/>
        <v>0</v>
      </c>
      <c r="AA113" s="24">
        <f t="shared" si="22"/>
        <v>0</v>
      </c>
      <c r="AB113" s="24">
        <f t="shared" si="22"/>
        <v>0</v>
      </c>
      <c r="AC113" s="24">
        <f t="shared" si="22"/>
        <v>0</v>
      </c>
      <c r="AD113" s="24">
        <f t="shared" si="22"/>
        <v>0</v>
      </c>
      <c r="AE113" s="24">
        <f t="shared" si="22"/>
        <v>0</v>
      </c>
      <c r="AF113" s="24">
        <f t="shared" si="22"/>
        <v>212</v>
      </c>
      <c r="AG113" s="24">
        <f t="shared" si="22"/>
        <v>0</v>
      </c>
      <c r="AH113" s="24">
        <f t="shared" si="22"/>
        <v>384</v>
      </c>
      <c r="AI113" s="24">
        <f t="shared" si="22"/>
        <v>0</v>
      </c>
      <c r="AJ113" s="24">
        <f t="shared" si="22"/>
        <v>0</v>
      </c>
      <c r="AK113" s="24">
        <f t="shared" si="22"/>
        <v>0</v>
      </c>
      <c r="AL113" s="24">
        <f t="shared" si="22"/>
        <v>0</v>
      </c>
      <c r="AM113" s="24">
        <f t="shared" si="22"/>
        <v>0</v>
      </c>
    </row>
    <row r="114" spans="2:42" ht="15.9" customHeight="1" x14ac:dyDescent="0.25">
      <c r="AP114" s="90"/>
    </row>
  </sheetData>
  <phoneticPr fontId="21" type="noConversion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75"/>
  <sheetViews>
    <sheetView zoomScale="91" zoomScaleNormal="91" workbookViewId="0">
      <pane ySplit="7" topLeftCell="A254" activePane="bottomLeft" state="frozen"/>
      <selection pane="bottomLeft" activeCell="V9" sqref="V9:V337"/>
    </sheetView>
  </sheetViews>
  <sheetFormatPr defaultColWidth="10" defaultRowHeight="13.2" x14ac:dyDescent="0.25"/>
  <cols>
    <col min="1" max="1" width="11.6640625" style="84" customWidth="1"/>
    <col min="2" max="2" width="8.44140625" style="38" bestFit="1" customWidth="1"/>
    <col min="3" max="3" width="8.44140625" style="38" customWidth="1"/>
    <col min="4" max="5" width="7" style="34" customWidth="1"/>
    <col min="6" max="6" width="1" style="35" customWidth="1"/>
    <col min="7" max="8" width="5" style="37" customWidth="1"/>
    <col min="9" max="9" width="1" style="37" customWidth="1"/>
    <col min="10" max="12" width="5" style="37" customWidth="1"/>
    <col min="13" max="13" width="1.44140625" style="38" customWidth="1"/>
    <col min="14" max="14" width="10" style="38" customWidth="1"/>
    <col min="15" max="15" width="1" style="38" customWidth="1"/>
    <col min="16" max="16" width="10" style="38" customWidth="1"/>
    <col min="17" max="17" width="1" style="38" customWidth="1"/>
    <col min="18" max="18" width="10" style="38" customWidth="1"/>
    <col min="19" max="19" width="10" style="39" customWidth="1"/>
    <col min="20" max="20" width="10" style="79" customWidth="1"/>
    <col min="21" max="21" width="10" style="38" customWidth="1"/>
    <col min="22" max="22" width="12" style="39" customWidth="1"/>
    <col min="23" max="23" width="1" style="38" customWidth="1"/>
    <col min="24" max="24" width="10" style="40" customWidth="1"/>
    <col min="25" max="25" width="30.5546875" style="38" bestFit="1" customWidth="1"/>
    <col min="26" max="16384" width="10" style="38"/>
  </cols>
  <sheetData>
    <row r="1" spans="1:24" ht="15" customHeight="1" x14ac:dyDescent="0.25">
      <c r="A1" s="80" t="str">
        <f>'Door Comparison'!A1</f>
        <v>BAM - CANNON STREET</v>
      </c>
      <c r="B1" s="33"/>
      <c r="C1" s="33"/>
      <c r="G1" s="36"/>
      <c r="J1" s="36"/>
    </row>
    <row r="3" spans="1:24" x14ac:dyDescent="0.25">
      <c r="A3" s="81" t="s">
        <v>30</v>
      </c>
      <c r="B3" s="86"/>
      <c r="C3" s="86"/>
    </row>
    <row r="5" spans="1:24" x14ac:dyDescent="0.25">
      <c r="A5" s="76" t="s">
        <v>13</v>
      </c>
      <c r="B5" s="47" t="str">
        <f>'Door Comparison'!B5</f>
        <v>Door</v>
      </c>
      <c r="C5" s="47" t="str">
        <f>'Door Comparison'!C5</f>
        <v>Door</v>
      </c>
      <c r="D5" s="37" t="s">
        <v>0</v>
      </c>
      <c r="E5" s="37" t="s">
        <v>0</v>
      </c>
      <c r="T5" s="122" t="s">
        <v>89</v>
      </c>
    </row>
    <row r="6" spans="1:24" x14ac:dyDescent="0.25">
      <c r="A6" s="77" t="s">
        <v>74</v>
      </c>
      <c r="B6" s="41" t="str">
        <f>'Door Comparison'!B6</f>
        <v>Type</v>
      </c>
      <c r="C6" s="41" t="str">
        <f>'Door Comparison'!C6</f>
        <v>Material</v>
      </c>
      <c r="D6" s="37" t="s">
        <v>1</v>
      </c>
      <c r="E6" s="37" t="s">
        <v>2</v>
      </c>
      <c r="G6" s="37" t="s">
        <v>3</v>
      </c>
      <c r="H6" s="37" t="s">
        <v>4</v>
      </c>
      <c r="J6" s="37" t="s">
        <v>5</v>
      </c>
      <c r="K6" s="37" t="s">
        <v>6</v>
      </c>
      <c r="L6" s="37" t="s">
        <v>26</v>
      </c>
      <c r="N6" s="42" t="s">
        <v>7</v>
      </c>
      <c r="P6" s="42" t="s">
        <v>8</v>
      </c>
      <c r="R6" s="102" t="s">
        <v>22</v>
      </c>
      <c r="S6" s="103" t="s">
        <v>13</v>
      </c>
      <c r="T6" s="121" t="s">
        <v>90</v>
      </c>
      <c r="U6" s="42" t="s">
        <v>9</v>
      </c>
      <c r="V6" s="122" t="s">
        <v>756</v>
      </c>
      <c r="X6" s="44" t="s">
        <v>11</v>
      </c>
    </row>
    <row r="7" spans="1:24" x14ac:dyDescent="0.25">
      <c r="A7" s="82"/>
      <c r="B7" s="47"/>
      <c r="C7" s="47"/>
      <c r="D7" s="37"/>
      <c r="E7" s="37"/>
      <c r="N7" s="42"/>
      <c r="P7" s="42"/>
      <c r="R7" s="126"/>
      <c r="S7" s="43"/>
      <c r="T7" s="122"/>
      <c r="U7" s="42"/>
      <c r="X7" s="44"/>
    </row>
    <row r="8" spans="1:24" x14ac:dyDescent="0.25">
      <c r="A8" s="83"/>
      <c r="B8" s="47"/>
      <c r="C8" s="47"/>
      <c r="S8" s="43"/>
      <c r="T8" s="122"/>
    </row>
    <row r="9" spans="1:24" x14ac:dyDescent="0.25">
      <c r="A9" s="74" t="str">
        <f>'Door Comparison'!A9</f>
        <v>DB.01</v>
      </c>
      <c r="B9" s="85" t="str">
        <f>'Door Comparison'!B9</f>
        <v>A3</v>
      </c>
      <c r="C9" s="85">
        <f>'Door Comparison'!C9</f>
        <v>0</v>
      </c>
      <c r="D9" s="34">
        <f>'Door Comparison'!D9</f>
        <v>1010</v>
      </c>
      <c r="E9" s="34">
        <f>'Door Comparison'!E9</f>
        <v>2300</v>
      </c>
      <c r="G9" s="37">
        <f>'Door Comparison'!G9</f>
        <v>0</v>
      </c>
      <c r="H9" s="37">
        <f>'Door Comparison'!H9</f>
        <v>1</v>
      </c>
      <c r="J9" s="37">
        <f>'Door Comparison'!J9</f>
        <v>0</v>
      </c>
      <c r="K9" s="37">
        <f>'Door Comparison'!K9</f>
        <v>1</v>
      </c>
      <c r="L9" s="37">
        <f>'Door Comparison'!L9</f>
        <v>0</v>
      </c>
      <c r="M9" s="120"/>
      <c r="N9" s="39">
        <f t="shared" ref="N9" si="0">(D9+2*E9)*((G9*0.04)+(H9*0.09))/1000</f>
        <v>0.5</v>
      </c>
      <c r="P9" s="39">
        <f>((D9+2*E9)*0.8)/1000</f>
        <v>4.49</v>
      </c>
      <c r="R9" s="1">
        <f>JMS!M12</f>
        <v>564.54999999999995</v>
      </c>
      <c r="S9" s="39">
        <f>'Door Comparison'!R9</f>
        <v>860.53</v>
      </c>
      <c r="U9" s="39">
        <f t="shared" ref="U9" si="1">(J9+K9+L9)*(2*((D9+2*E9)*1/1000))</f>
        <v>11.22</v>
      </c>
      <c r="V9" s="252">
        <v>31.24</v>
      </c>
      <c r="X9" s="40">
        <f t="shared" ref="X9" si="2">SUM(N9:W9)</f>
        <v>1472.53</v>
      </c>
    </row>
    <row r="10" spans="1:24" x14ac:dyDescent="0.25">
      <c r="A10" s="74" t="str">
        <f>'Door Comparison'!A10</f>
        <v>DB.02</v>
      </c>
      <c r="B10" s="85" t="str">
        <f>'Door Comparison'!B10</f>
        <v>A3</v>
      </c>
      <c r="C10" s="85">
        <f>'Door Comparison'!C10</f>
        <v>0</v>
      </c>
      <c r="D10" s="34">
        <f>'Door Comparison'!D10</f>
        <v>1010</v>
      </c>
      <c r="E10" s="34">
        <f>'Door Comparison'!E10</f>
        <v>2300</v>
      </c>
      <c r="G10" s="37">
        <f>'Door Comparison'!G10</f>
        <v>0</v>
      </c>
      <c r="H10" s="37">
        <f>'Door Comparison'!H10</f>
        <v>1</v>
      </c>
      <c r="J10" s="37">
        <f>'Door Comparison'!J10</f>
        <v>0</v>
      </c>
      <c r="K10" s="37">
        <f>'Door Comparison'!K10</f>
        <v>1</v>
      </c>
      <c r="L10" s="37">
        <f>'Door Comparison'!L10</f>
        <v>0</v>
      </c>
      <c r="M10" s="120"/>
      <c r="N10" s="39">
        <f t="shared" ref="N10:N67" si="3">(D10+2*E10)*((G10*0.04)+(H10*0.09))/1000</f>
        <v>0.5</v>
      </c>
      <c r="P10" s="39">
        <f t="shared" ref="P10:P67" si="4">((D10+2*E10)*0.8)/1000</f>
        <v>4.49</v>
      </c>
      <c r="R10" s="1">
        <f>JMS!M13</f>
        <v>564.54999999999995</v>
      </c>
      <c r="S10" s="39">
        <f>'Door Comparison'!R10</f>
        <v>586.70000000000005</v>
      </c>
      <c r="U10" s="39">
        <f t="shared" ref="U10:U67" si="5">(J10+K10+L10)*(2*((D10+2*E10)*1/1000))</f>
        <v>11.22</v>
      </c>
      <c r="V10" s="252">
        <v>31.24</v>
      </c>
      <c r="X10" s="40">
        <f t="shared" ref="X10:X73" si="6">SUM(N10:W10)</f>
        <v>1198.7</v>
      </c>
    </row>
    <row r="11" spans="1:24" x14ac:dyDescent="0.25">
      <c r="A11" s="74" t="str">
        <f>'Door Comparison'!A11</f>
        <v>DB.03</v>
      </c>
      <c r="B11" s="85" t="str">
        <f>'Door Comparison'!B11</f>
        <v>A1</v>
      </c>
      <c r="C11" s="85">
        <f>'Door Comparison'!C11</f>
        <v>0</v>
      </c>
      <c r="D11" s="34">
        <f>'Door Comparison'!D11</f>
        <v>1233</v>
      </c>
      <c r="E11" s="34">
        <f>'Door Comparison'!E11</f>
        <v>2300</v>
      </c>
      <c r="G11" s="37">
        <f>'Door Comparison'!G11</f>
        <v>0</v>
      </c>
      <c r="H11" s="37">
        <f>'Door Comparison'!H11</f>
        <v>1</v>
      </c>
      <c r="J11" s="37">
        <f>'Door Comparison'!J11</f>
        <v>0</v>
      </c>
      <c r="K11" s="37">
        <f>'Door Comparison'!K11</f>
        <v>0</v>
      </c>
      <c r="L11" s="37">
        <f>'Door Comparison'!L11</f>
        <v>0</v>
      </c>
      <c r="M11" s="120"/>
      <c r="N11" s="39">
        <f t="shared" si="3"/>
        <v>0.52</v>
      </c>
      <c r="P11" s="39">
        <f t="shared" si="4"/>
        <v>4.67</v>
      </c>
      <c r="R11" s="1">
        <f>JMS!M14</f>
        <v>543.53</v>
      </c>
      <c r="S11" s="39">
        <f>'Door Comparison'!R11</f>
        <v>815.19</v>
      </c>
      <c r="U11" s="39">
        <f t="shared" si="5"/>
        <v>0</v>
      </c>
      <c r="V11" s="252">
        <v>31.24</v>
      </c>
      <c r="X11" s="40">
        <f t="shared" si="6"/>
        <v>1395.15</v>
      </c>
    </row>
    <row r="12" spans="1:24" x14ac:dyDescent="0.25">
      <c r="A12" s="74" t="str">
        <f>'Door Comparison'!A12</f>
        <v>DB.04</v>
      </c>
      <c r="B12" s="85" t="str">
        <f>'Door Comparison'!B12</f>
        <v>A1</v>
      </c>
      <c r="C12" s="85">
        <f>'Door Comparison'!C12</f>
        <v>0</v>
      </c>
      <c r="D12" s="34">
        <f>'Door Comparison'!D12</f>
        <v>1130</v>
      </c>
      <c r="E12" s="34">
        <f>'Door Comparison'!E12</f>
        <v>2300</v>
      </c>
      <c r="G12" s="37">
        <f>'Door Comparison'!G12</f>
        <v>0</v>
      </c>
      <c r="H12" s="37">
        <f>'Door Comparison'!H12</f>
        <v>1</v>
      </c>
      <c r="J12" s="37">
        <f>'Door Comparison'!J12</f>
        <v>0</v>
      </c>
      <c r="K12" s="37">
        <f>'Door Comparison'!K12</f>
        <v>1</v>
      </c>
      <c r="L12" s="37">
        <f>'Door Comparison'!L12</f>
        <v>0</v>
      </c>
      <c r="M12" s="120"/>
      <c r="N12" s="39">
        <f t="shared" si="3"/>
        <v>0.52</v>
      </c>
      <c r="P12" s="39">
        <f t="shared" si="4"/>
        <v>4.58</v>
      </c>
      <c r="R12" s="1">
        <f>JMS!M15</f>
        <v>571.55999999999995</v>
      </c>
      <c r="S12" s="39">
        <f>'Door Comparison'!R12</f>
        <v>1167.82</v>
      </c>
      <c r="U12" s="39">
        <f t="shared" si="5"/>
        <v>11.46</v>
      </c>
      <c r="V12" s="252">
        <v>31.24</v>
      </c>
      <c r="X12" s="40">
        <f t="shared" si="6"/>
        <v>1787.18</v>
      </c>
    </row>
    <row r="13" spans="1:24" x14ac:dyDescent="0.25">
      <c r="A13" s="74" t="str">
        <f>'Door Comparison'!A13</f>
        <v>DB.05</v>
      </c>
      <c r="B13" s="85" t="str">
        <f>'Door Comparison'!B13</f>
        <v>B1</v>
      </c>
      <c r="C13" s="85">
        <f>'Door Comparison'!C13</f>
        <v>0</v>
      </c>
      <c r="D13" s="34">
        <f>'Door Comparison'!D13</f>
        <v>895</v>
      </c>
      <c r="E13" s="34">
        <f>'Door Comparison'!E13</f>
        <v>2300</v>
      </c>
      <c r="G13" s="37">
        <f>'Door Comparison'!G13</f>
        <v>0</v>
      </c>
      <c r="H13" s="37">
        <f>'Door Comparison'!H13</f>
        <v>1</v>
      </c>
      <c r="J13" s="37">
        <f>'Door Comparison'!J13</f>
        <v>0</v>
      </c>
      <c r="K13" s="37">
        <f>'Door Comparison'!K13</f>
        <v>0</v>
      </c>
      <c r="L13" s="37">
        <f>'Door Comparison'!L13</f>
        <v>0</v>
      </c>
      <c r="M13" s="120"/>
      <c r="N13" s="39">
        <f t="shared" si="3"/>
        <v>0.49</v>
      </c>
      <c r="P13" s="39">
        <f t="shared" si="4"/>
        <v>4.4000000000000004</v>
      </c>
      <c r="R13" s="1">
        <f>JMS!M16</f>
        <v>196.15</v>
      </c>
      <c r="S13" s="39">
        <f>'Door Comparison'!R13</f>
        <v>335.72</v>
      </c>
      <c r="U13" s="39">
        <f t="shared" si="5"/>
        <v>0</v>
      </c>
      <c r="V13" s="252">
        <v>31.24</v>
      </c>
      <c r="X13" s="40">
        <f t="shared" si="6"/>
        <v>568</v>
      </c>
    </row>
    <row r="14" spans="1:24" x14ac:dyDescent="0.25">
      <c r="A14" s="74" t="str">
        <f>'Door Comparison'!A14</f>
        <v>DB.06</v>
      </c>
      <c r="B14" s="85" t="str">
        <f>'Door Comparison'!B14</f>
        <v>B1</v>
      </c>
      <c r="C14" s="85">
        <f>'Door Comparison'!C14</f>
        <v>0</v>
      </c>
      <c r="D14" s="34">
        <f>'Door Comparison'!D14</f>
        <v>895</v>
      </c>
      <c r="E14" s="34">
        <f>'Door Comparison'!E14</f>
        <v>2300</v>
      </c>
      <c r="G14" s="37">
        <f>'Door Comparison'!G14</f>
        <v>0</v>
      </c>
      <c r="H14" s="37">
        <f>'Door Comparison'!H14</f>
        <v>1</v>
      </c>
      <c r="J14" s="37">
        <f>'Door Comparison'!J14</f>
        <v>0</v>
      </c>
      <c r="K14" s="37">
        <f>'Door Comparison'!K14</f>
        <v>0</v>
      </c>
      <c r="L14" s="37">
        <f>'Door Comparison'!L14</f>
        <v>0</v>
      </c>
      <c r="M14" s="120"/>
      <c r="N14" s="39">
        <f t="shared" si="3"/>
        <v>0.49</v>
      </c>
      <c r="P14" s="39">
        <f t="shared" si="4"/>
        <v>4.4000000000000004</v>
      </c>
      <c r="R14" s="1">
        <f>JMS!M17</f>
        <v>196.15</v>
      </c>
      <c r="S14" s="39">
        <f>'Door Comparison'!R14</f>
        <v>335.72</v>
      </c>
      <c r="U14" s="39">
        <f t="shared" si="5"/>
        <v>0</v>
      </c>
      <c r="V14" s="252">
        <v>31.24</v>
      </c>
      <c r="X14" s="40">
        <f t="shared" si="6"/>
        <v>568</v>
      </c>
    </row>
    <row r="15" spans="1:24" x14ac:dyDescent="0.25">
      <c r="A15" s="74" t="str">
        <f>'Door Comparison'!A15</f>
        <v>DB.07</v>
      </c>
      <c r="B15" s="85" t="str">
        <f>'Door Comparison'!B15</f>
        <v>B1</v>
      </c>
      <c r="C15" s="85">
        <f>'Door Comparison'!C15</f>
        <v>0</v>
      </c>
      <c r="D15" s="34">
        <f>'Door Comparison'!D15</f>
        <v>895</v>
      </c>
      <c r="E15" s="34">
        <f>'Door Comparison'!E15</f>
        <v>2300</v>
      </c>
      <c r="G15" s="37">
        <f>'Door Comparison'!G15</f>
        <v>0</v>
      </c>
      <c r="H15" s="37">
        <f>'Door Comparison'!H15</f>
        <v>1</v>
      </c>
      <c r="J15" s="37">
        <f>'Door Comparison'!J15</f>
        <v>0</v>
      </c>
      <c r="K15" s="37">
        <f>'Door Comparison'!K15</f>
        <v>0</v>
      </c>
      <c r="L15" s="37">
        <f>'Door Comparison'!L15</f>
        <v>0</v>
      </c>
      <c r="M15" s="120"/>
      <c r="N15" s="39">
        <f t="shared" si="3"/>
        <v>0.49</v>
      </c>
      <c r="P15" s="39">
        <f t="shared" si="4"/>
        <v>4.4000000000000004</v>
      </c>
      <c r="R15" s="1">
        <f>JMS!M18</f>
        <v>196.15</v>
      </c>
      <c r="S15" s="39">
        <f>'Door Comparison'!R15</f>
        <v>335.72</v>
      </c>
      <c r="U15" s="39">
        <f t="shared" si="5"/>
        <v>0</v>
      </c>
      <c r="V15" s="252">
        <v>31.24</v>
      </c>
      <c r="X15" s="40">
        <f t="shared" si="6"/>
        <v>568</v>
      </c>
    </row>
    <row r="16" spans="1:24" x14ac:dyDescent="0.25">
      <c r="A16" s="74" t="str">
        <f>'Door Comparison'!A16</f>
        <v>DB.08</v>
      </c>
      <c r="B16" s="85" t="str">
        <f>'Door Comparison'!B16</f>
        <v>B5</v>
      </c>
      <c r="C16" s="85">
        <f>'Door Comparison'!C16</f>
        <v>0</v>
      </c>
      <c r="D16" s="34">
        <f>'Door Comparison'!D16</f>
        <v>1665</v>
      </c>
      <c r="E16" s="34">
        <f>'Door Comparison'!E16</f>
        <v>2300</v>
      </c>
      <c r="G16" s="37">
        <f>'Door Comparison'!G16</f>
        <v>0</v>
      </c>
      <c r="H16" s="37">
        <f>'Door Comparison'!H16</f>
        <v>1</v>
      </c>
      <c r="J16" s="37">
        <f>'Door Comparison'!J16</f>
        <v>0</v>
      </c>
      <c r="K16" s="37">
        <f>'Door Comparison'!K16</f>
        <v>1</v>
      </c>
      <c r="L16" s="37">
        <f>'Door Comparison'!L16</f>
        <v>0</v>
      </c>
      <c r="M16" s="120"/>
      <c r="N16" s="39">
        <f t="shared" si="3"/>
        <v>0.56000000000000005</v>
      </c>
      <c r="P16" s="39">
        <f t="shared" si="4"/>
        <v>5.01</v>
      </c>
      <c r="R16" s="1">
        <f>JMS!M19</f>
        <v>279.19</v>
      </c>
      <c r="S16" s="39">
        <f>'Door Comparison'!R16</f>
        <v>1362.72</v>
      </c>
      <c r="U16" s="39">
        <f t="shared" si="5"/>
        <v>12.53</v>
      </c>
      <c r="V16" s="252">
        <v>31.24</v>
      </c>
      <c r="X16" s="40">
        <f t="shared" si="6"/>
        <v>1691.25</v>
      </c>
    </row>
    <row r="17" spans="1:24" x14ac:dyDescent="0.25">
      <c r="A17" s="74" t="str">
        <f>'Door Comparison'!A17</f>
        <v>DB.09</v>
      </c>
      <c r="B17" s="85" t="str">
        <f>'Door Comparison'!B17</f>
        <v>B5</v>
      </c>
      <c r="C17" s="85">
        <f>'Door Comparison'!C17</f>
        <v>0</v>
      </c>
      <c r="D17" s="34">
        <f>'Door Comparison'!D17</f>
        <v>2020</v>
      </c>
      <c r="E17" s="34">
        <f>'Door Comparison'!E17</f>
        <v>2300</v>
      </c>
      <c r="G17" s="37">
        <f>'Door Comparison'!G17</f>
        <v>0</v>
      </c>
      <c r="H17" s="37">
        <f>'Door Comparison'!H17</f>
        <v>1</v>
      </c>
      <c r="J17" s="37">
        <f>'Door Comparison'!J17</f>
        <v>0</v>
      </c>
      <c r="K17" s="37">
        <f>'Door Comparison'!K17</f>
        <v>0</v>
      </c>
      <c r="L17" s="37">
        <f>'Door Comparison'!L17</f>
        <v>0</v>
      </c>
      <c r="M17" s="120"/>
      <c r="N17" s="39">
        <f t="shared" si="3"/>
        <v>0.6</v>
      </c>
      <c r="P17" s="39">
        <f t="shared" si="4"/>
        <v>5.3</v>
      </c>
      <c r="R17" s="1">
        <f>JMS!M20</f>
        <v>217.36</v>
      </c>
      <c r="S17" s="39">
        <f>'Door Comparison'!R17</f>
        <v>1026.3800000000001</v>
      </c>
      <c r="U17" s="39">
        <f t="shared" si="5"/>
        <v>0</v>
      </c>
      <c r="V17" s="252">
        <v>31.24</v>
      </c>
      <c r="X17" s="40">
        <f t="shared" si="6"/>
        <v>1280.8800000000001</v>
      </c>
    </row>
    <row r="18" spans="1:24" x14ac:dyDescent="0.25">
      <c r="A18" s="74" t="str">
        <f>'Door Comparison'!A18</f>
        <v>DB.10</v>
      </c>
      <c r="B18" s="85" t="str">
        <f>'Door Comparison'!B18</f>
        <v>B5</v>
      </c>
      <c r="C18" s="85">
        <f>'Door Comparison'!C18</f>
        <v>0</v>
      </c>
      <c r="D18" s="34">
        <f>'Door Comparison'!D18</f>
        <v>2020</v>
      </c>
      <c r="E18" s="34">
        <f>'Door Comparison'!E18</f>
        <v>2300</v>
      </c>
      <c r="G18" s="37">
        <f>'Door Comparison'!G18</f>
        <v>0</v>
      </c>
      <c r="H18" s="37">
        <f>'Door Comparison'!H18</f>
        <v>1</v>
      </c>
      <c r="J18" s="37">
        <f>'Door Comparison'!J18</f>
        <v>0</v>
      </c>
      <c r="K18" s="37">
        <f>'Door Comparison'!K18</f>
        <v>0</v>
      </c>
      <c r="L18" s="37">
        <f>'Door Comparison'!L18</f>
        <v>0</v>
      </c>
      <c r="M18" s="120"/>
      <c r="N18" s="39">
        <f t="shared" si="3"/>
        <v>0.6</v>
      </c>
      <c r="P18" s="39">
        <f t="shared" si="4"/>
        <v>5.3</v>
      </c>
      <c r="R18" s="1">
        <f>JMS!M21</f>
        <v>217.36</v>
      </c>
      <c r="S18" s="39">
        <f>'Door Comparison'!R18</f>
        <v>1026.3800000000001</v>
      </c>
      <c r="U18" s="39">
        <f t="shared" si="5"/>
        <v>0</v>
      </c>
      <c r="V18" s="252">
        <v>31.24</v>
      </c>
      <c r="X18" s="40">
        <f t="shared" si="6"/>
        <v>1280.8800000000001</v>
      </c>
    </row>
    <row r="19" spans="1:24" x14ac:dyDescent="0.25">
      <c r="A19" s="74" t="str">
        <f>'Door Comparison'!A19</f>
        <v>DB.11</v>
      </c>
      <c r="B19" s="85" t="str">
        <f>'Door Comparison'!B19</f>
        <v>B1</v>
      </c>
      <c r="C19" s="85">
        <f>'Door Comparison'!C19</f>
        <v>0</v>
      </c>
      <c r="D19" s="34">
        <f>'Door Comparison'!D19</f>
        <v>1060</v>
      </c>
      <c r="E19" s="34">
        <f>'Door Comparison'!E19</f>
        <v>2300</v>
      </c>
      <c r="G19" s="37">
        <f>'Door Comparison'!G19</f>
        <v>0</v>
      </c>
      <c r="H19" s="37">
        <f>'Door Comparison'!H19</f>
        <v>1</v>
      </c>
      <c r="J19" s="37">
        <f>'Door Comparison'!J19</f>
        <v>0</v>
      </c>
      <c r="K19" s="37">
        <f>'Door Comparison'!K19</f>
        <v>1</v>
      </c>
      <c r="L19" s="37">
        <f>'Door Comparison'!L19</f>
        <v>0</v>
      </c>
      <c r="M19" s="120"/>
      <c r="N19" s="39">
        <f t="shared" si="3"/>
        <v>0.51</v>
      </c>
      <c r="P19" s="39">
        <f t="shared" si="4"/>
        <v>4.53</v>
      </c>
      <c r="R19" s="1">
        <f>JMS!M22</f>
        <v>265.86</v>
      </c>
      <c r="S19" s="39">
        <f>'Door Comparison'!R19</f>
        <v>443.96</v>
      </c>
      <c r="U19" s="39">
        <f t="shared" si="5"/>
        <v>11.32</v>
      </c>
      <c r="V19" s="252">
        <v>31.24</v>
      </c>
      <c r="X19" s="40">
        <f t="shared" si="6"/>
        <v>757.42</v>
      </c>
    </row>
    <row r="20" spans="1:24" x14ac:dyDescent="0.25">
      <c r="A20" s="74" t="str">
        <f>'Door Comparison'!A20</f>
        <v>DB.12</v>
      </c>
      <c r="B20" s="85" t="str">
        <f>'Door Comparison'!B20</f>
        <v>B2</v>
      </c>
      <c r="C20" s="85">
        <f>'Door Comparison'!C20</f>
        <v>0</v>
      </c>
      <c r="D20" s="34">
        <f>'Door Comparison'!D20</f>
        <v>2020</v>
      </c>
      <c r="E20" s="34">
        <f>'Door Comparison'!E20</f>
        <v>2300</v>
      </c>
      <c r="G20" s="37">
        <f>'Door Comparison'!G20</f>
        <v>0</v>
      </c>
      <c r="H20" s="37">
        <f>'Door Comparison'!H20</f>
        <v>1</v>
      </c>
      <c r="J20" s="37">
        <f>'Door Comparison'!J20</f>
        <v>0</v>
      </c>
      <c r="K20" s="37">
        <f>'Door Comparison'!K20</f>
        <v>1</v>
      </c>
      <c r="L20" s="37">
        <f>'Door Comparison'!L20</f>
        <v>0</v>
      </c>
      <c r="M20" s="120"/>
      <c r="N20" s="39">
        <f t="shared" si="3"/>
        <v>0.6</v>
      </c>
      <c r="P20" s="39">
        <f t="shared" si="4"/>
        <v>5.3</v>
      </c>
      <c r="R20" s="1">
        <f>JMS!M23</f>
        <v>290.24</v>
      </c>
      <c r="S20" s="39">
        <f>'Door Comparison'!R20</f>
        <v>926.6</v>
      </c>
      <c r="U20" s="39">
        <f t="shared" si="5"/>
        <v>13.24</v>
      </c>
      <c r="V20" s="252">
        <v>31.24</v>
      </c>
      <c r="X20" s="40">
        <f t="shared" si="6"/>
        <v>1267.22</v>
      </c>
    </row>
    <row r="21" spans="1:24" x14ac:dyDescent="0.25">
      <c r="A21" s="74" t="str">
        <f>'Door Comparison'!A21</f>
        <v>DB.13</v>
      </c>
      <c r="B21" s="85" t="str">
        <f>'Door Comparison'!B21</f>
        <v>B1</v>
      </c>
      <c r="C21" s="85">
        <f>'Door Comparison'!C21</f>
        <v>0</v>
      </c>
      <c r="D21" s="34">
        <f>'Door Comparison'!D21</f>
        <v>1060</v>
      </c>
      <c r="E21" s="34">
        <f>'Door Comparison'!E21</f>
        <v>2300</v>
      </c>
      <c r="G21" s="37">
        <f>'Door Comparison'!G21</f>
        <v>0</v>
      </c>
      <c r="H21" s="37">
        <f>'Door Comparison'!H21</f>
        <v>1</v>
      </c>
      <c r="J21" s="37">
        <f>'Door Comparison'!J21</f>
        <v>0</v>
      </c>
      <c r="K21" s="37">
        <f>'Door Comparison'!K21</f>
        <v>1</v>
      </c>
      <c r="L21" s="37">
        <f>'Door Comparison'!L21</f>
        <v>0</v>
      </c>
      <c r="M21" s="120"/>
      <c r="N21" s="39">
        <f t="shared" si="3"/>
        <v>0.51</v>
      </c>
      <c r="P21" s="39">
        <f t="shared" si="4"/>
        <v>4.53</v>
      </c>
      <c r="R21" s="1">
        <f>JMS!M24</f>
        <v>265.86</v>
      </c>
      <c r="S21" s="39">
        <f>'Door Comparison'!R21</f>
        <v>443.96</v>
      </c>
      <c r="U21" s="39">
        <f t="shared" si="5"/>
        <v>11.32</v>
      </c>
      <c r="V21" s="252">
        <v>31.24</v>
      </c>
      <c r="X21" s="40">
        <f t="shared" si="6"/>
        <v>757.42</v>
      </c>
    </row>
    <row r="22" spans="1:24" x14ac:dyDescent="0.25">
      <c r="A22" s="74" t="str">
        <f>'Door Comparison'!A22</f>
        <v>DB.14</v>
      </c>
      <c r="B22" s="85" t="str">
        <f>'Door Comparison'!B22</f>
        <v>B5</v>
      </c>
      <c r="C22" s="85">
        <f>'Door Comparison'!C22</f>
        <v>0</v>
      </c>
      <c r="D22" s="34">
        <f>'Door Comparison'!D22</f>
        <v>2020</v>
      </c>
      <c r="E22" s="34">
        <f>'Door Comparison'!E22</f>
        <v>2300</v>
      </c>
      <c r="G22" s="37">
        <f>'Door Comparison'!G22</f>
        <v>0</v>
      </c>
      <c r="H22" s="37">
        <f>'Door Comparison'!H22</f>
        <v>1</v>
      </c>
      <c r="J22" s="37">
        <f>'Door Comparison'!J22</f>
        <v>0</v>
      </c>
      <c r="K22" s="37">
        <f>'Door Comparison'!K22</f>
        <v>1</v>
      </c>
      <c r="L22" s="37">
        <f>'Door Comparison'!L22</f>
        <v>0</v>
      </c>
      <c r="M22" s="120"/>
      <c r="N22" s="39">
        <f t="shared" si="3"/>
        <v>0.6</v>
      </c>
      <c r="P22" s="39">
        <f t="shared" si="4"/>
        <v>5.3</v>
      </c>
      <c r="R22" s="1">
        <f>JMS!M25</f>
        <v>290.24</v>
      </c>
      <c r="S22" s="39">
        <f>'Door Comparison'!R22</f>
        <v>1419.76</v>
      </c>
      <c r="U22" s="39">
        <f t="shared" si="5"/>
        <v>13.24</v>
      </c>
      <c r="V22" s="252">
        <v>31.24</v>
      </c>
      <c r="X22" s="40">
        <f t="shared" si="6"/>
        <v>1760.38</v>
      </c>
    </row>
    <row r="23" spans="1:24" x14ac:dyDescent="0.25">
      <c r="A23" s="74" t="str">
        <f>'Door Comparison'!A23</f>
        <v>DB.15</v>
      </c>
      <c r="B23" s="85" t="str">
        <f>'Door Comparison'!B23</f>
        <v>B2</v>
      </c>
      <c r="C23" s="85">
        <f>'Door Comparison'!C23</f>
        <v>0</v>
      </c>
      <c r="D23" s="34">
        <f>'Door Comparison'!D23</f>
        <v>1060</v>
      </c>
      <c r="E23" s="34">
        <f>'Door Comparison'!E23</f>
        <v>2300</v>
      </c>
      <c r="G23" s="37">
        <f>'Door Comparison'!G23</f>
        <v>0</v>
      </c>
      <c r="H23" s="37">
        <f>'Door Comparison'!H23</f>
        <v>1</v>
      </c>
      <c r="J23" s="37">
        <f>'Door Comparison'!J23</f>
        <v>0</v>
      </c>
      <c r="K23" s="37">
        <f>'Door Comparison'!K23</f>
        <v>1</v>
      </c>
      <c r="L23" s="37">
        <f>'Door Comparison'!L23</f>
        <v>0</v>
      </c>
      <c r="M23" s="120"/>
      <c r="N23" s="39">
        <f t="shared" si="3"/>
        <v>0.51</v>
      </c>
      <c r="P23" s="39">
        <f t="shared" si="4"/>
        <v>4.53</v>
      </c>
      <c r="R23" s="1">
        <f>JMS!M26</f>
        <v>264.66000000000003</v>
      </c>
      <c r="S23" s="39">
        <f>'Door Comparison'!R23</f>
        <v>690.51</v>
      </c>
      <c r="U23" s="39">
        <f t="shared" si="5"/>
        <v>11.32</v>
      </c>
      <c r="V23" s="252">
        <v>31.24</v>
      </c>
      <c r="X23" s="40">
        <f t="shared" si="6"/>
        <v>1002.77</v>
      </c>
    </row>
    <row r="24" spans="1:24" x14ac:dyDescent="0.25">
      <c r="A24" s="74" t="str">
        <f>'Door Comparison'!A24</f>
        <v>DB.16</v>
      </c>
      <c r="B24" s="85" t="str">
        <f>'Door Comparison'!B24</f>
        <v>B2</v>
      </c>
      <c r="C24" s="85">
        <f>'Door Comparison'!C24</f>
        <v>0</v>
      </c>
      <c r="D24" s="34">
        <f>'Door Comparison'!D24</f>
        <v>2020</v>
      </c>
      <c r="E24" s="34">
        <f>'Door Comparison'!E24</f>
        <v>2300</v>
      </c>
      <c r="G24" s="37">
        <f>'Door Comparison'!G24</f>
        <v>0</v>
      </c>
      <c r="H24" s="37">
        <f>'Door Comparison'!H24</f>
        <v>1</v>
      </c>
      <c r="J24" s="37">
        <f>'Door Comparison'!J24</f>
        <v>0</v>
      </c>
      <c r="K24" s="37">
        <f>'Door Comparison'!K24</f>
        <v>1</v>
      </c>
      <c r="L24" s="37">
        <f>'Door Comparison'!L24</f>
        <v>0</v>
      </c>
      <c r="M24" s="120"/>
      <c r="N24" s="39">
        <f t="shared" si="3"/>
        <v>0.6</v>
      </c>
      <c r="P24" s="39">
        <f t="shared" si="4"/>
        <v>5.3</v>
      </c>
      <c r="R24" s="1">
        <f>JMS!M27</f>
        <v>290.24</v>
      </c>
      <c r="S24" s="39">
        <f>'Door Comparison'!R24</f>
        <v>926.6</v>
      </c>
      <c r="U24" s="39">
        <f t="shared" si="5"/>
        <v>13.24</v>
      </c>
      <c r="V24" s="252">
        <v>31.24</v>
      </c>
      <c r="X24" s="40">
        <f t="shared" si="6"/>
        <v>1267.22</v>
      </c>
    </row>
    <row r="25" spans="1:24" x14ac:dyDescent="0.25">
      <c r="A25" s="74" t="str">
        <f>'Door Comparison'!A25</f>
        <v>DB.17</v>
      </c>
      <c r="B25" s="85" t="str">
        <f>'Door Comparison'!B25</f>
        <v>B2</v>
      </c>
      <c r="C25" s="85">
        <f>'Door Comparison'!C25</f>
        <v>0</v>
      </c>
      <c r="D25" s="34">
        <f>'Door Comparison'!D25</f>
        <v>2020</v>
      </c>
      <c r="E25" s="34">
        <f>'Door Comparison'!E25</f>
        <v>2300</v>
      </c>
      <c r="G25" s="37">
        <f>'Door Comparison'!G25</f>
        <v>0</v>
      </c>
      <c r="H25" s="37">
        <f>'Door Comparison'!H25</f>
        <v>1</v>
      </c>
      <c r="J25" s="37">
        <f>'Door Comparison'!J25</f>
        <v>0</v>
      </c>
      <c r="K25" s="37">
        <f>'Door Comparison'!K25</f>
        <v>1</v>
      </c>
      <c r="L25" s="37">
        <f>'Door Comparison'!L25</f>
        <v>0</v>
      </c>
      <c r="M25" s="120"/>
      <c r="N25" s="39">
        <f t="shared" si="3"/>
        <v>0.6</v>
      </c>
      <c r="P25" s="39">
        <f t="shared" si="4"/>
        <v>5.3</v>
      </c>
      <c r="R25" s="1">
        <f>JMS!M28</f>
        <v>290.24</v>
      </c>
      <c r="S25" s="39">
        <f>'Door Comparison'!R25</f>
        <v>926.6</v>
      </c>
      <c r="U25" s="39">
        <f t="shared" si="5"/>
        <v>13.24</v>
      </c>
      <c r="V25" s="252">
        <v>31.24</v>
      </c>
      <c r="X25" s="40">
        <f t="shared" si="6"/>
        <v>1267.22</v>
      </c>
    </row>
    <row r="26" spans="1:24" x14ac:dyDescent="0.25">
      <c r="A26" s="74" t="str">
        <f>'Door Comparison'!A26</f>
        <v>DB.18</v>
      </c>
      <c r="B26" s="85" t="str">
        <f>'Door Comparison'!B26</f>
        <v>B1</v>
      </c>
      <c r="C26" s="85">
        <f>'Door Comparison'!C26</f>
        <v>0</v>
      </c>
      <c r="D26" s="34">
        <f>'Door Comparison'!D26</f>
        <v>910</v>
      </c>
      <c r="E26" s="34">
        <f>'Door Comparison'!E26</f>
        <v>2300</v>
      </c>
      <c r="G26" s="37">
        <f>'Door Comparison'!G26</f>
        <v>0</v>
      </c>
      <c r="H26" s="37">
        <f>'Door Comparison'!H26</f>
        <v>1</v>
      </c>
      <c r="J26" s="37">
        <f>'Door Comparison'!J26</f>
        <v>0</v>
      </c>
      <c r="K26" s="37">
        <f>'Door Comparison'!K26</f>
        <v>0</v>
      </c>
      <c r="L26" s="37">
        <f>'Door Comparison'!L26</f>
        <v>0</v>
      </c>
      <c r="M26" s="120"/>
      <c r="N26" s="39">
        <f t="shared" si="3"/>
        <v>0.5</v>
      </c>
      <c r="P26" s="39">
        <f t="shared" si="4"/>
        <v>4.41</v>
      </c>
      <c r="R26" s="1">
        <f>JMS!M29</f>
        <v>196.44</v>
      </c>
      <c r="S26" s="39">
        <f>'Door Comparison'!R26</f>
        <v>338.14</v>
      </c>
      <c r="U26" s="39">
        <f t="shared" si="5"/>
        <v>0</v>
      </c>
      <c r="V26" s="252">
        <v>31.24</v>
      </c>
      <c r="X26" s="40">
        <f t="shared" si="6"/>
        <v>570.73</v>
      </c>
    </row>
    <row r="27" spans="1:24" x14ac:dyDescent="0.25">
      <c r="A27" s="74" t="str">
        <f>'Door Comparison'!A27</f>
        <v>DB.19</v>
      </c>
      <c r="B27" s="85" t="str">
        <f>'Door Comparison'!B27</f>
        <v>B5</v>
      </c>
      <c r="C27" s="85">
        <f>'Door Comparison'!C27</f>
        <v>0</v>
      </c>
      <c r="D27" s="34">
        <f>'Door Comparison'!D27</f>
        <v>2020</v>
      </c>
      <c r="E27" s="34">
        <f>'Door Comparison'!E27</f>
        <v>2300</v>
      </c>
      <c r="G27" s="37">
        <f>'Door Comparison'!G27</f>
        <v>0</v>
      </c>
      <c r="H27" s="37">
        <f>'Door Comparison'!H27</f>
        <v>1</v>
      </c>
      <c r="J27" s="37">
        <f>'Door Comparison'!J27</f>
        <v>0</v>
      </c>
      <c r="K27" s="37">
        <f>'Door Comparison'!K27</f>
        <v>0</v>
      </c>
      <c r="L27" s="37">
        <f>'Door Comparison'!L27</f>
        <v>0</v>
      </c>
      <c r="M27" s="120"/>
      <c r="N27" s="39">
        <f t="shared" si="3"/>
        <v>0.6</v>
      </c>
      <c r="P27" s="39">
        <f t="shared" si="4"/>
        <v>5.3</v>
      </c>
      <c r="R27" s="1">
        <f>JMS!M30</f>
        <v>217.36</v>
      </c>
      <c r="S27" s="39">
        <f>'Door Comparison'!R27</f>
        <v>1026.3800000000001</v>
      </c>
      <c r="U27" s="39">
        <f t="shared" si="5"/>
        <v>0</v>
      </c>
      <c r="V27" s="252">
        <v>31.24</v>
      </c>
      <c r="X27" s="40">
        <f t="shared" si="6"/>
        <v>1280.8800000000001</v>
      </c>
    </row>
    <row r="28" spans="1:24" x14ac:dyDescent="0.25">
      <c r="A28" s="74" t="str">
        <f>'Door Comparison'!A28</f>
        <v>DB.20</v>
      </c>
      <c r="B28" s="85" t="str">
        <f>'Door Comparison'!B28</f>
        <v>OMITTED</v>
      </c>
      <c r="C28" s="85">
        <f>'Door Comparison'!C28</f>
        <v>0</v>
      </c>
      <c r="D28" s="34">
        <f>'Door Comparison'!D28</f>
        <v>0</v>
      </c>
      <c r="E28" s="34">
        <f>'Door Comparison'!E28</f>
        <v>0</v>
      </c>
      <c r="G28" s="37">
        <f>'Door Comparison'!G28</f>
        <v>0</v>
      </c>
      <c r="H28" s="37">
        <f>'Door Comparison'!H28</f>
        <v>0</v>
      </c>
      <c r="J28" s="37">
        <f>'Door Comparison'!J28</f>
        <v>0</v>
      </c>
      <c r="K28" s="37">
        <f>'Door Comparison'!K28</f>
        <v>0</v>
      </c>
      <c r="L28" s="37">
        <f>'Door Comparison'!L28</f>
        <v>0</v>
      </c>
      <c r="M28" s="120"/>
      <c r="N28" s="39">
        <f t="shared" si="3"/>
        <v>0</v>
      </c>
      <c r="P28" s="39">
        <f t="shared" si="4"/>
        <v>0</v>
      </c>
      <c r="R28" s="1">
        <f>JMS!M31</f>
        <v>0</v>
      </c>
      <c r="S28" s="39">
        <f>'Door Comparison'!R28</f>
        <v>0</v>
      </c>
      <c r="U28" s="39">
        <f t="shared" si="5"/>
        <v>0</v>
      </c>
      <c r="V28" s="252">
        <v>0</v>
      </c>
      <c r="X28" s="40">
        <f t="shared" si="6"/>
        <v>0</v>
      </c>
    </row>
    <row r="29" spans="1:24" x14ac:dyDescent="0.25">
      <c r="A29" s="74" t="str">
        <f>'Door Comparison'!A29</f>
        <v>DB.21</v>
      </c>
      <c r="B29" s="85" t="str">
        <f>'Door Comparison'!B29</f>
        <v>B2</v>
      </c>
      <c r="C29" s="85">
        <f>'Door Comparison'!C29</f>
        <v>0</v>
      </c>
      <c r="D29" s="34">
        <f>'Door Comparison'!D29</f>
        <v>2020</v>
      </c>
      <c r="E29" s="34">
        <f>'Door Comparison'!E29</f>
        <v>2300</v>
      </c>
      <c r="G29" s="37">
        <f>'Door Comparison'!G29</f>
        <v>0</v>
      </c>
      <c r="H29" s="37">
        <f>'Door Comparison'!H29</f>
        <v>1</v>
      </c>
      <c r="J29" s="37">
        <f>'Door Comparison'!J29</f>
        <v>0</v>
      </c>
      <c r="K29" s="37">
        <f>'Door Comparison'!K29</f>
        <v>1</v>
      </c>
      <c r="L29" s="37">
        <f>'Door Comparison'!L29</f>
        <v>0</v>
      </c>
      <c r="M29" s="120"/>
      <c r="N29" s="39">
        <f t="shared" si="3"/>
        <v>0.6</v>
      </c>
      <c r="P29" s="39">
        <f t="shared" si="4"/>
        <v>5.3</v>
      </c>
      <c r="R29" s="1">
        <f>JMS!M32</f>
        <v>290.24</v>
      </c>
      <c r="S29" s="39">
        <f>'Door Comparison'!R29</f>
        <v>926.6</v>
      </c>
      <c r="U29" s="39">
        <f t="shared" si="5"/>
        <v>13.24</v>
      </c>
      <c r="V29" s="252">
        <v>31.24</v>
      </c>
      <c r="X29" s="40">
        <f t="shared" si="6"/>
        <v>1267.22</v>
      </c>
    </row>
    <row r="30" spans="1:24" x14ac:dyDescent="0.25">
      <c r="A30" s="74" t="str">
        <f>'Door Comparison'!A30</f>
        <v>DB.22</v>
      </c>
      <c r="B30" s="85" t="str">
        <f>'Door Comparison'!B30</f>
        <v>B2</v>
      </c>
      <c r="C30" s="85">
        <f>'Door Comparison'!C30</f>
        <v>0</v>
      </c>
      <c r="D30" s="34">
        <f>'Door Comparison'!D30</f>
        <v>2020</v>
      </c>
      <c r="E30" s="34">
        <f>'Door Comparison'!E30</f>
        <v>2300</v>
      </c>
      <c r="G30" s="37">
        <f>'Door Comparison'!G30</f>
        <v>0</v>
      </c>
      <c r="H30" s="37">
        <f>'Door Comparison'!H30</f>
        <v>1</v>
      </c>
      <c r="J30" s="37">
        <f>'Door Comparison'!J30</f>
        <v>0</v>
      </c>
      <c r="K30" s="37">
        <f>'Door Comparison'!K30</f>
        <v>1</v>
      </c>
      <c r="L30" s="37">
        <f>'Door Comparison'!L30</f>
        <v>0</v>
      </c>
      <c r="M30" s="120"/>
      <c r="N30" s="39">
        <f t="shared" si="3"/>
        <v>0.6</v>
      </c>
      <c r="P30" s="39">
        <f t="shared" si="4"/>
        <v>5.3</v>
      </c>
      <c r="R30" s="1">
        <f>JMS!M33</f>
        <v>290.24</v>
      </c>
      <c r="S30" s="39">
        <f>'Door Comparison'!R30</f>
        <v>926.6</v>
      </c>
      <c r="U30" s="39">
        <f t="shared" si="5"/>
        <v>13.24</v>
      </c>
      <c r="V30" s="252">
        <v>31.24</v>
      </c>
      <c r="X30" s="40">
        <f t="shared" si="6"/>
        <v>1267.22</v>
      </c>
    </row>
    <row r="31" spans="1:24" x14ac:dyDescent="0.25">
      <c r="A31" s="74" t="str">
        <f>'Door Comparison'!A31</f>
        <v>DB.23</v>
      </c>
      <c r="B31" s="85" t="str">
        <f>'Door Comparison'!B31</f>
        <v>B1</v>
      </c>
      <c r="C31" s="85">
        <f>'Door Comparison'!C31</f>
        <v>0</v>
      </c>
      <c r="D31" s="34">
        <f>'Door Comparison'!D31</f>
        <v>1060</v>
      </c>
      <c r="E31" s="34">
        <f>'Door Comparison'!E31</f>
        <v>2300</v>
      </c>
      <c r="G31" s="37">
        <f>'Door Comparison'!G31</f>
        <v>0</v>
      </c>
      <c r="H31" s="37">
        <f>'Door Comparison'!H31</f>
        <v>1</v>
      </c>
      <c r="J31" s="37">
        <f>'Door Comparison'!J31</f>
        <v>0</v>
      </c>
      <c r="K31" s="37">
        <f>'Door Comparison'!K31</f>
        <v>1</v>
      </c>
      <c r="L31" s="37">
        <f>'Door Comparison'!L31</f>
        <v>0</v>
      </c>
      <c r="M31" s="120"/>
      <c r="N31" s="39">
        <f t="shared" si="3"/>
        <v>0.51</v>
      </c>
      <c r="P31" s="39">
        <f t="shared" si="4"/>
        <v>4.53</v>
      </c>
      <c r="R31" s="1">
        <f>JMS!M34</f>
        <v>265.86</v>
      </c>
      <c r="S31" s="39">
        <f>'Door Comparison'!R31</f>
        <v>443.96</v>
      </c>
      <c r="U31" s="39">
        <f t="shared" si="5"/>
        <v>11.32</v>
      </c>
      <c r="V31" s="252">
        <v>31.24</v>
      </c>
      <c r="X31" s="40">
        <f t="shared" si="6"/>
        <v>757.42</v>
      </c>
    </row>
    <row r="32" spans="1:24" x14ac:dyDescent="0.25">
      <c r="A32" s="74" t="str">
        <f>'Door Comparison'!A32</f>
        <v>DB.24</v>
      </c>
      <c r="B32" s="85" t="str">
        <f>'Door Comparison'!B32</f>
        <v>B2</v>
      </c>
      <c r="C32" s="85">
        <f>'Door Comparison'!C32</f>
        <v>0</v>
      </c>
      <c r="D32" s="34">
        <f>'Door Comparison'!D32</f>
        <v>2020</v>
      </c>
      <c r="E32" s="34">
        <f>'Door Comparison'!E32</f>
        <v>2300</v>
      </c>
      <c r="G32" s="37">
        <f>'Door Comparison'!G32</f>
        <v>0</v>
      </c>
      <c r="H32" s="37">
        <f>'Door Comparison'!H32</f>
        <v>1</v>
      </c>
      <c r="J32" s="37">
        <f>'Door Comparison'!J32</f>
        <v>0</v>
      </c>
      <c r="K32" s="37">
        <f>'Door Comparison'!K32</f>
        <v>1</v>
      </c>
      <c r="L32" s="37">
        <f>'Door Comparison'!L32</f>
        <v>0</v>
      </c>
      <c r="M32" s="120"/>
      <c r="N32" s="39">
        <f t="shared" si="3"/>
        <v>0.6</v>
      </c>
      <c r="P32" s="39">
        <f t="shared" si="4"/>
        <v>5.3</v>
      </c>
      <c r="R32" s="1">
        <f>JMS!M35</f>
        <v>290.24</v>
      </c>
      <c r="S32" s="39">
        <f>'Door Comparison'!R32</f>
        <v>926.6</v>
      </c>
      <c r="U32" s="39">
        <f t="shared" si="5"/>
        <v>13.24</v>
      </c>
      <c r="V32" s="252">
        <v>31.24</v>
      </c>
      <c r="X32" s="40">
        <f t="shared" si="6"/>
        <v>1267.22</v>
      </c>
    </row>
    <row r="33" spans="1:25" x14ac:dyDescent="0.25">
      <c r="A33" s="74" t="str">
        <f>'Door Comparison'!A33</f>
        <v>DB.25</v>
      </c>
      <c r="B33" s="85" t="str">
        <f>'Door Comparison'!B33</f>
        <v>B2</v>
      </c>
      <c r="C33" s="85">
        <f>'Door Comparison'!C33</f>
        <v>0</v>
      </c>
      <c r="D33" s="34">
        <f>'Door Comparison'!D33</f>
        <v>2020</v>
      </c>
      <c r="E33" s="34">
        <f>'Door Comparison'!E33</f>
        <v>2300</v>
      </c>
      <c r="G33" s="37">
        <f>'Door Comparison'!G33</f>
        <v>0</v>
      </c>
      <c r="H33" s="37">
        <f>'Door Comparison'!H33</f>
        <v>1</v>
      </c>
      <c r="J33" s="37">
        <f>'Door Comparison'!J33</f>
        <v>0</v>
      </c>
      <c r="K33" s="37">
        <f>'Door Comparison'!K33</f>
        <v>1</v>
      </c>
      <c r="L33" s="37">
        <f>'Door Comparison'!L33</f>
        <v>0</v>
      </c>
      <c r="M33" s="120"/>
      <c r="N33" s="39">
        <f t="shared" si="3"/>
        <v>0.6</v>
      </c>
      <c r="P33" s="39">
        <f t="shared" si="4"/>
        <v>5.3</v>
      </c>
      <c r="R33" s="1">
        <f>JMS!M36</f>
        <v>290.24</v>
      </c>
      <c r="S33" s="39">
        <f>'Door Comparison'!R33</f>
        <v>926.6</v>
      </c>
      <c r="U33" s="39">
        <f t="shared" si="5"/>
        <v>13.24</v>
      </c>
      <c r="V33" s="252">
        <v>31.24</v>
      </c>
      <c r="X33" s="40">
        <f t="shared" si="6"/>
        <v>1267.22</v>
      </c>
    </row>
    <row r="34" spans="1:25" x14ac:dyDescent="0.25">
      <c r="A34" s="74" t="str">
        <f>'Door Comparison'!A34</f>
        <v>DB.26</v>
      </c>
      <c r="B34" s="85" t="str">
        <f>'Door Comparison'!B34</f>
        <v>B1</v>
      </c>
      <c r="C34" s="85">
        <f>'Door Comparison'!C34</f>
        <v>0</v>
      </c>
      <c r="D34" s="34">
        <f>'Door Comparison'!D34</f>
        <v>1060</v>
      </c>
      <c r="E34" s="34">
        <f>'Door Comparison'!E34</f>
        <v>2300</v>
      </c>
      <c r="G34" s="37">
        <f>'Door Comparison'!G34</f>
        <v>0</v>
      </c>
      <c r="H34" s="37">
        <f>'Door Comparison'!H34</f>
        <v>1</v>
      </c>
      <c r="J34" s="37">
        <f>'Door Comparison'!J34</f>
        <v>0</v>
      </c>
      <c r="K34" s="37">
        <f>'Door Comparison'!K34</f>
        <v>1</v>
      </c>
      <c r="L34" s="37">
        <f>'Door Comparison'!L34</f>
        <v>0</v>
      </c>
      <c r="M34" s="120"/>
      <c r="N34" s="39">
        <f t="shared" si="3"/>
        <v>0.51</v>
      </c>
      <c r="P34" s="39">
        <f t="shared" si="4"/>
        <v>4.53</v>
      </c>
      <c r="R34" s="1">
        <f>JMS!M37</f>
        <v>265.86</v>
      </c>
      <c r="S34" s="39">
        <f>'Door Comparison'!R34</f>
        <v>443.96</v>
      </c>
      <c r="U34" s="39">
        <f t="shared" si="5"/>
        <v>11.32</v>
      </c>
      <c r="V34" s="252">
        <v>31.24</v>
      </c>
      <c r="X34" s="40">
        <f t="shared" si="6"/>
        <v>757.42</v>
      </c>
    </row>
    <row r="35" spans="1:25" x14ac:dyDescent="0.25">
      <c r="A35" s="74" t="str">
        <f>'Door Comparison'!A35</f>
        <v>DB.27</v>
      </c>
      <c r="B35" s="85" t="str">
        <f>'Door Comparison'!B35</f>
        <v>B2</v>
      </c>
      <c r="C35" s="85">
        <f>'Door Comparison'!C35</f>
        <v>0</v>
      </c>
      <c r="D35" s="34">
        <f>'Door Comparison'!D35</f>
        <v>2020</v>
      </c>
      <c r="E35" s="34">
        <f>'Door Comparison'!E35</f>
        <v>2300</v>
      </c>
      <c r="G35" s="37">
        <f>'Door Comparison'!G35</f>
        <v>0</v>
      </c>
      <c r="H35" s="37">
        <f>'Door Comparison'!H35</f>
        <v>1</v>
      </c>
      <c r="J35" s="37">
        <f>'Door Comparison'!J35</f>
        <v>0</v>
      </c>
      <c r="K35" s="37">
        <f>'Door Comparison'!K35</f>
        <v>1</v>
      </c>
      <c r="L35" s="37">
        <f>'Door Comparison'!L35</f>
        <v>0</v>
      </c>
      <c r="M35" s="120"/>
      <c r="N35" s="39">
        <f t="shared" si="3"/>
        <v>0.6</v>
      </c>
      <c r="P35" s="39">
        <f t="shared" si="4"/>
        <v>5.3</v>
      </c>
      <c r="R35" s="1">
        <f>JMS!M38</f>
        <v>290.24</v>
      </c>
      <c r="S35" s="39">
        <f>'Door Comparison'!R35</f>
        <v>926.6</v>
      </c>
      <c r="U35" s="39">
        <f t="shared" si="5"/>
        <v>13.24</v>
      </c>
      <c r="V35" s="252">
        <v>31.24</v>
      </c>
      <c r="X35" s="40">
        <f t="shared" si="6"/>
        <v>1267.22</v>
      </c>
    </row>
    <row r="36" spans="1:25" x14ac:dyDescent="0.25">
      <c r="A36" s="74" t="str">
        <f>'Door Comparison'!A36</f>
        <v>DB.28</v>
      </c>
      <c r="B36" s="85" t="str">
        <f>'Door Comparison'!B36</f>
        <v>B1</v>
      </c>
      <c r="C36" s="85">
        <f>'Door Comparison'!C36</f>
        <v>0</v>
      </c>
      <c r="D36" s="34">
        <f>'Door Comparison'!D36</f>
        <v>1010</v>
      </c>
      <c r="E36" s="34">
        <f>'Door Comparison'!E36</f>
        <v>2300</v>
      </c>
      <c r="G36" s="37">
        <f>'Door Comparison'!G36</f>
        <v>0</v>
      </c>
      <c r="H36" s="37">
        <f>'Door Comparison'!H36</f>
        <v>1</v>
      </c>
      <c r="J36" s="37">
        <f>'Door Comparison'!J36</f>
        <v>0</v>
      </c>
      <c r="K36" s="37">
        <f>'Door Comparison'!K36</f>
        <v>1</v>
      </c>
      <c r="L36" s="37">
        <f>'Door Comparison'!L36</f>
        <v>0</v>
      </c>
      <c r="M36" s="120"/>
      <c r="N36" s="39">
        <f t="shared" si="3"/>
        <v>0.5</v>
      </c>
      <c r="P36" s="39">
        <f t="shared" si="4"/>
        <v>4.49</v>
      </c>
      <c r="R36" s="1">
        <f>JMS!M39</f>
        <v>263.45999999999998</v>
      </c>
      <c r="S36" s="39">
        <f>'Door Comparison'!R36</f>
        <v>676.6</v>
      </c>
      <c r="U36" s="39">
        <f t="shared" si="5"/>
        <v>11.22</v>
      </c>
      <c r="V36" s="252">
        <v>31.24</v>
      </c>
      <c r="X36" s="40">
        <f t="shared" si="6"/>
        <v>987.51</v>
      </c>
    </row>
    <row r="37" spans="1:25" x14ac:dyDescent="0.25">
      <c r="A37" s="74" t="str">
        <f>'Door Comparison'!A37</f>
        <v>DB.29</v>
      </c>
      <c r="B37" s="85" t="str">
        <f>'Door Comparison'!B37</f>
        <v>A3</v>
      </c>
      <c r="C37" s="85">
        <f>'Door Comparison'!C37</f>
        <v>0</v>
      </c>
      <c r="D37" s="34">
        <f>'Door Comparison'!D37</f>
        <v>1010</v>
      </c>
      <c r="E37" s="34">
        <f>'Door Comparison'!E37</f>
        <v>2300</v>
      </c>
      <c r="G37" s="37">
        <f>'Door Comparison'!G37</f>
        <v>0</v>
      </c>
      <c r="H37" s="37">
        <f>'Door Comparison'!H37</f>
        <v>1</v>
      </c>
      <c r="J37" s="37">
        <f>'Door Comparison'!J37</f>
        <v>0</v>
      </c>
      <c r="K37" s="37">
        <f>'Door Comparison'!K37</f>
        <v>1</v>
      </c>
      <c r="L37" s="37">
        <f>'Door Comparison'!L37</f>
        <v>0</v>
      </c>
      <c r="M37" s="120"/>
      <c r="N37" s="39">
        <f t="shared" si="3"/>
        <v>0.5</v>
      </c>
      <c r="P37" s="39">
        <f t="shared" si="4"/>
        <v>4.49</v>
      </c>
      <c r="R37" s="1">
        <f>JMS!M40</f>
        <v>564.54999999999995</v>
      </c>
      <c r="S37" s="39">
        <f>'Door Comparison'!R37</f>
        <v>860.53</v>
      </c>
      <c r="U37" s="39">
        <f t="shared" si="5"/>
        <v>11.22</v>
      </c>
      <c r="V37" s="252">
        <v>31.24</v>
      </c>
      <c r="X37" s="40">
        <f t="shared" si="6"/>
        <v>1472.53</v>
      </c>
    </row>
    <row r="38" spans="1:25" x14ac:dyDescent="0.25">
      <c r="A38" s="74" t="str">
        <f>'Door Comparison'!A38</f>
        <v>DB.30</v>
      </c>
      <c r="B38" s="85" t="str">
        <f>'Door Comparison'!B38</f>
        <v>A2</v>
      </c>
      <c r="C38" s="85">
        <f>'Door Comparison'!C38</f>
        <v>0</v>
      </c>
      <c r="D38" s="34">
        <f>'Door Comparison'!D38</f>
        <v>2020</v>
      </c>
      <c r="E38" s="34">
        <f>'Door Comparison'!E38</f>
        <v>2300</v>
      </c>
      <c r="G38" s="37">
        <f>'Door Comparison'!G38</f>
        <v>0</v>
      </c>
      <c r="H38" s="37">
        <f>'Door Comparison'!H38</f>
        <v>1</v>
      </c>
      <c r="J38" s="37">
        <f>'Door Comparison'!J38</f>
        <v>0</v>
      </c>
      <c r="K38" s="37">
        <f>'Door Comparison'!K38</f>
        <v>1</v>
      </c>
      <c r="L38" s="37">
        <f>'Door Comparison'!L38</f>
        <v>0</v>
      </c>
      <c r="M38" s="120"/>
      <c r="N38" s="39">
        <f t="shared" si="3"/>
        <v>0.6</v>
      </c>
      <c r="P38" s="39">
        <f t="shared" si="4"/>
        <v>5.3</v>
      </c>
      <c r="R38" s="1">
        <f>JMS!M41</f>
        <v>623.53</v>
      </c>
      <c r="S38" s="39">
        <f>'Door Comparison'!R38</f>
        <v>2280.04</v>
      </c>
      <c r="U38" s="39">
        <f t="shared" si="5"/>
        <v>13.24</v>
      </c>
      <c r="V38" s="252">
        <v>31.24</v>
      </c>
      <c r="X38" s="40">
        <f t="shared" si="6"/>
        <v>2953.95</v>
      </c>
    </row>
    <row r="39" spans="1:25" x14ac:dyDescent="0.25">
      <c r="A39" s="74" t="str">
        <f>'Door Comparison'!A39</f>
        <v>DB.31</v>
      </c>
      <c r="B39" s="85" t="str">
        <f>'Door Comparison'!B39</f>
        <v>A5</v>
      </c>
      <c r="C39" s="85">
        <f>'Door Comparison'!C39</f>
        <v>0</v>
      </c>
      <c r="D39" s="34">
        <f>'Door Comparison'!D39</f>
        <v>1060</v>
      </c>
      <c r="E39" s="34">
        <f>'Door Comparison'!E39</f>
        <v>2300</v>
      </c>
      <c r="G39" s="37">
        <f>'Door Comparison'!G39</f>
        <v>0</v>
      </c>
      <c r="H39" s="37">
        <f>'Door Comparison'!H39</f>
        <v>1</v>
      </c>
      <c r="J39" s="37">
        <f>'Door Comparison'!J39</f>
        <v>0</v>
      </c>
      <c r="K39" s="37">
        <f>'Door Comparison'!K39</f>
        <v>1</v>
      </c>
      <c r="L39" s="37">
        <f>'Door Comparison'!L39</f>
        <v>0</v>
      </c>
      <c r="M39" s="120"/>
      <c r="N39" s="39">
        <f t="shared" si="3"/>
        <v>0.51</v>
      </c>
      <c r="P39" s="39">
        <f t="shared" si="4"/>
        <v>4.53</v>
      </c>
      <c r="R39" s="1">
        <f>JMS!M42</f>
        <v>567.47</v>
      </c>
      <c r="S39" s="39">
        <f>'Door Comparison'!R39</f>
        <v>607.12</v>
      </c>
      <c r="U39" s="39">
        <f t="shared" si="5"/>
        <v>11.32</v>
      </c>
      <c r="V39" s="252">
        <v>31.24</v>
      </c>
      <c r="X39" s="40">
        <f t="shared" si="6"/>
        <v>1222.19</v>
      </c>
    </row>
    <row r="40" spans="1:25" x14ac:dyDescent="0.25">
      <c r="A40" s="74" t="str">
        <f>'Door Comparison'!A40</f>
        <v>DB.32</v>
      </c>
      <c r="B40" s="85" t="str">
        <f>'Door Comparison'!B40</f>
        <v>A1</v>
      </c>
      <c r="C40" s="85">
        <f>'Door Comparison'!C40</f>
        <v>0</v>
      </c>
      <c r="D40" s="34">
        <f>'Door Comparison'!D40</f>
        <v>1010</v>
      </c>
      <c r="E40" s="34">
        <f>'Door Comparison'!E40</f>
        <v>2300</v>
      </c>
      <c r="G40" s="37">
        <f>'Door Comparison'!G40</f>
        <v>0</v>
      </c>
      <c r="H40" s="37">
        <f>'Door Comparison'!H40</f>
        <v>1</v>
      </c>
      <c r="J40" s="37">
        <f>'Door Comparison'!J40</f>
        <v>0</v>
      </c>
      <c r="K40" s="37">
        <f>'Door Comparison'!K40</f>
        <v>0</v>
      </c>
      <c r="L40" s="37">
        <f>'Door Comparison'!L40</f>
        <v>0</v>
      </c>
      <c r="M40" s="120"/>
      <c r="N40" s="39">
        <f t="shared" si="3"/>
        <v>0.5</v>
      </c>
      <c r="P40" s="39">
        <f t="shared" si="4"/>
        <v>4.49</v>
      </c>
      <c r="R40" s="1">
        <f>JMS!M43</f>
        <v>530.5</v>
      </c>
      <c r="S40" s="39">
        <f>'Door Comparison'!R40</f>
        <v>526.86</v>
      </c>
      <c r="U40" s="39">
        <f t="shared" si="5"/>
        <v>0</v>
      </c>
      <c r="V40" s="252">
        <v>31.24</v>
      </c>
      <c r="X40" s="40">
        <f t="shared" si="6"/>
        <v>1093.5899999999999</v>
      </c>
    </row>
    <row r="41" spans="1:25" x14ac:dyDescent="0.25">
      <c r="A41" s="74" t="str">
        <f>'Door Comparison'!A41</f>
        <v>DB.33</v>
      </c>
      <c r="B41" s="85" t="str">
        <f>'Door Comparison'!B41</f>
        <v>A1</v>
      </c>
      <c r="C41" s="85">
        <f>'Door Comparison'!C41</f>
        <v>0</v>
      </c>
      <c r="D41" s="34">
        <f>'Door Comparison'!D41</f>
        <v>910</v>
      </c>
      <c r="E41" s="34">
        <f>'Door Comparison'!E41</f>
        <v>2300</v>
      </c>
      <c r="G41" s="37">
        <f>'Door Comparison'!G41</f>
        <v>0</v>
      </c>
      <c r="H41" s="37">
        <f>'Door Comparison'!H41</f>
        <v>1</v>
      </c>
      <c r="J41" s="37">
        <f>'Door Comparison'!J41</f>
        <v>0</v>
      </c>
      <c r="K41" s="37">
        <f>'Door Comparison'!K41</f>
        <v>1</v>
      </c>
      <c r="L41" s="37">
        <f>'Door Comparison'!L41</f>
        <v>0</v>
      </c>
      <c r="M41" s="120"/>
      <c r="N41" s="39">
        <f t="shared" si="3"/>
        <v>0.5</v>
      </c>
      <c r="P41" s="39">
        <f t="shared" si="4"/>
        <v>4.41</v>
      </c>
      <c r="R41" s="1">
        <f>JMS!M44</f>
        <v>558.71</v>
      </c>
      <c r="S41" s="39">
        <f>'Door Comparison'!R41</f>
        <v>993.55</v>
      </c>
      <c r="U41" s="39">
        <f t="shared" si="5"/>
        <v>11.02</v>
      </c>
      <c r="V41" s="252">
        <v>31.24</v>
      </c>
      <c r="X41" s="40">
        <f t="shared" si="6"/>
        <v>1599.43</v>
      </c>
    </row>
    <row r="42" spans="1:25" x14ac:dyDescent="0.25">
      <c r="A42" s="74" t="str">
        <f>'Door Comparison'!A42</f>
        <v>DB.34</v>
      </c>
      <c r="B42" s="85" t="str">
        <f>'Door Comparison'!B42</f>
        <v>A1</v>
      </c>
      <c r="C42" s="85">
        <f>'Door Comparison'!C42</f>
        <v>0</v>
      </c>
      <c r="D42" s="34">
        <f>'Door Comparison'!D42</f>
        <v>1010</v>
      </c>
      <c r="E42" s="34">
        <f>'Door Comparison'!E42</f>
        <v>2300</v>
      </c>
      <c r="G42" s="37">
        <f>'Door Comparison'!G42</f>
        <v>0</v>
      </c>
      <c r="H42" s="37">
        <f>'Door Comparison'!H42</f>
        <v>1</v>
      </c>
      <c r="J42" s="37">
        <f>'Door Comparison'!J42</f>
        <v>0</v>
      </c>
      <c r="K42" s="37">
        <f>'Door Comparison'!K42</f>
        <v>1</v>
      </c>
      <c r="L42" s="37">
        <f>'Door Comparison'!L42</f>
        <v>0</v>
      </c>
      <c r="M42" s="120"/>
      <c r="N42" s="39">
        <f t="shared" si="3"/>
        <v>0.5</v>
      </c>
      <c r="P42" s="39">
        <f t="shared" si="4"/>
        <v>4.49</v>
      </c>
      <c r="R42" s="1">
        <f>JMS!M45</f>
        <v>564.54999999999995</v>
      </c>
      <c r="S42" s="39">
        <f>'Door Comparison'!R42</f>
        <v>801.39</v>
      </c>
      <c r="U42" s="39">
        <f t="shared" si="5"/>
        <v>11.22</v>
      </c>
      <c r="V42" s="252">
        <v>31.24</v>
      </c>
      <c r="X42" s="40">
        <f t="shared" si="6"/>
        <v>1413.39</v>
      </c>
    </row>
    <row r="43" spans="1:25" x14ac:dyDescent="0.25">
      <c r="A43" s="74" t="str">
        <f>'Door Comparison'!A43</f>
        <v>DB.35</v>
      </c>
      <c r="B43" s="85" t="str">
        <f>'Door Comparison'!B43</f>
        <v>A1</v>
      </c>
      <c r="C43" s="85">
        <f>'Door Comparison'!C43</f>
        <v>0</v>
      </c>
      <c r="D43" s="34">
        <f>'Door Comparison'!D43</f>
        <v>910</v>
      </c>
      <c r="E43" s="34">
        <f>'Door Comparison'!E43</f>
        <v>2300</v>
      </c>
      <c r="G43" s="37">
        <f>'Door Comparison'!G43</f>
        <v>0</v>
      </c>
      <c r="H43" s="37">
        <f>'Door Comparison'!H43</f>
        <v>1</v>
      </c>
      <c r="J43" s="37">
        <f>'Door Comparison'!J43</f>
        <v>0</v>
      </c>
      <c r="K43" s="37">
        <f>'Door Comparison'!K43</f>
        <v>1</v>
      </c>
      <c r="L43" s="37">
        <f>'Door Comparison'!L43</f>
        <v>0</v>
      </c>
      <c r="M43" s="120"/>
      <c r="N43" s="39">
        <f t="shared" si="3"/>
        <v>0.5</v>
      </c>
      <c r="P43" s="39">
        <f t="shared" si="4"/>
        <v>4.41</v>
      </c>
      <c r="R43" s="1">
        <f>JMS!M46</f>
        <v>558.71</v>
      </c>
      <c r="S43" s="39">
        <f>'Door Comparison'!R43</f>
        <v>993.55</v>
      </c>
      <c r="U43" s="39">
        <f t="shared" si="5"/>
        <v>11.02</v>
      </c>
      <c r="V43" s="252">
        <v>31.24</v>
      </c>
      <c r="X43" s="40">
        <f t="shared" si="6"/>
        <v>1599.43</v>
      </c>
    </row>
    <row r="44" spans="1:25" x14ac:dyDescent="0.25">
      <c r="A44" s="74" t="str">
        <f>'Door Comparison'!A44</f>
        <v>DB.36</v>
      </c>
      <c r="B44" s="85" t="str">
        <f>'Door Comparison'!B44</f>
        <v>A1</v>
      </c>
      <c r="C44" s="85">
        <f>'Door Comparison'!C44</f>
        <v>0</v>
      </c>
      <c r="D44" s="34">
        <f>'Door Comparison'!D44</f>
        <v>910</v>
      </c>
      <c r="E44" s="34">
        <f>'Door Comparison'!E44</f>
        <v>2300</v>
      </c>
      <c r="G44" s="37">
        <f>'Door Comparison'!G44</f>
        <v>0</v>
      </c>
      <c r="H44" s="37">
        <f>'Door Comparison'!H44</f>
        <v>1</v>
      </c>
      <c r="J44" s="37">
        <f>'Door Comparison'!J44</f>
        <v>0</v>
      </c>
      <c r="K44" s="37">
        <f>'Door Comparison'!K44</f>
        <v>0</v>
      </c>
      <c r="L44" s="37">
        <f>'Door Comparison'!L44</f>
        <v>0</v>
      </c>
      <c r="M44" s="120"/>
      <c r="N44" s="39">
        <f t="shared" si="3"/>
        <v>0.5</v>
      </c>
      <c r="P44" s="39">
        <f t="shared" si="4"/>
        <v>4.41</v>
      </c>
      <c r="R44" s="1">
        <f>JMS!M47</f>
        <v>524.66</v>
      </c>
      <c r="S44" s="39">
        <f>'Door Comparison'!R44</f>
        <v>497.74</v>
      </c>
      <c r="U44" s="39">
        <f t="shared" si="5"/>
        <v>0</v>
      </c>
      <c r="V44" s="252">
        <v>31.24</v>
      </c>
      <c r="X44" s="40">
        <f t="shared" si="6"/>
        <v>1058.55</v>
      </c>
    </row>
    <row r="45" spans="1:25" x14ac:dyDescent="0.25">
      <c r="A45" s="74" t="str">
        <f>'Door Comparison'!A45</f>
        <v>DB.37</v>
      </c>
      <c r="B45" s="85" t="str">
        <f>'Door Comparison'!B45</f>
        <v>A3</v>
      </c>
      <c r="C45" s="85">
        <f>'Door Comparison'!C45</f>
        <v>0</v>
      </c>
      <c r="D45" s="34">
        <f>'Door Comparison'!D45</f>
        <v>820</v>
      </c>
      <c r="E45" s="34">
        <f>'Door Comparison'!E45</f>
        <v>2300</v>
      </c>
      <c r="G45" s="37">
        <f>'Door Comparison'!G45</f>
        <v>0</v>
      </c>
      <c r="H45" s="37">
        <f>'Door Comparison'!H45</f>
        <v>1</v>
      </c>
      <c r="J45" s="37">
        <f>'Door Comparison'!J45</f>
        <v>0</v>
      </c>
      <c r="K45" s="37">
        <f>'Door Comparison'!K45</f>
        <v>0</v>
      </c>
      <c r="L45" s="37">
        <f>'Door Comparison'!L45</f>
        <v>0</v>
      </c>
      <c r="M45" s="120"/>
      <c r="N45" s="39">
        <f t="shared" si="3"/>
        <v>0.49</v>
      </c>
      <c r="P45" s="39">
        <f t="shared" si="4"/>
        <v>4.34</v>
      </c>
      <c r="R45" s="1">
        <f>JMS!M48</f>
        <v>519.41</v>
      </c>
      <c r="S45" s="39">
        <f>'Door Comparison'!R45</f>
        <v>455.57</v>
      </c>
      <c r="U45" s="39">
        <f t="shared" si="5"/>
        <v>0</v>
      </c>
      <c r="V45" s="252">
        <v>31.24</v>
      </c>
      <c r="X45" s="40">
        <f t="shared" si="6"/>
        <v>1011.05</v>
      </c>
    </row>
    <row r="46" spans="1:25" x14ac:dyDescent="0.25">
      <c r="A46" s="74" t="str">
        <f>'Door Comparison'!A46</f>
        <v>DB.38</v>
      </c>
      <c r="B46" s="85" t="str">
        <f>'Door Comparison'!B46</f>
        <v>A3</v>
      </c>
      <c r="C46" s="85">
        <f>'Door Comparison'!C46</f>
        <v>0</v>
      </c>
      <c r="D46" s="34">
        <f>'Door Comparison'!D46</f>
        <v>820</v>
      </c>
      <c r="E46" s="34">
        <f>'Door Comparison'!E46</f>
        <v>2300</v>
      </c>
      <c r="G46" s="37">
        <f>'Door Comparison'!G46</f>
        <v>0</v>
      </c>
      <c r="H46" s="37">
        <f>'Door Comparison'!H46</f>
        <v>1</v>
      </c>
      <c r="J46" s="37">
        <f>'Door Comparison'!J46</f>
        <v>0</v>
      </c>
      <c r="K46" s="37">
        <f>'Door Comparison'!K46</f>
        <v>0</v>
      </c>
      <c r="L46" s="37">
        <f>'Door Comparison'!L46</f>
        <v>0</v>
      </c>
      <c r="M46" s="120"/>
      <c r="N46" s="39">
        <f t="shared" si="3"/>
        <v>0.49</v>
      </c>
      <c r="P46" s="39">
        <f t="shared" si="4"/>
        <v>4.34</v>
      </c>
      <c r="R46" s="1">
        <f>JMS!M49</f>
        <v>519.41</v>
      </c>
      <c r="S46" s="39">
        <f>'Door Comparison'!R46</f>
        <v>455.57</v>
      </c>
      <c r="U46" s="39">
        <f t="shared" si="5"/>
        <v>0</v>
      </c>
      <c r="V46" s="252">
        <v>31.24</v>
      </c>
      <c r="X46" s="40">
        <f t="shared" si="6"/>
        <v>1011.05</v>
      </c>
    </row>
    <row r="47" spans="1:25" x14ac:dyDescent="0.25">
      <c r="A47" s="74" t="str">
        <f>'Door Comparison'!A47</f>
        <v>DB.39</v>
      </c>
      <c r="B47" s="85" t="str">
        <f>'Door Comparison'!B47</f>
        <v>F</v>
      </c>
      <c r="C47" s="85"/>
      <c r="M47" s="120"/>
      <c r="N47" s="39"/>
      <c r="P47" s="39"/>
      <c r="R47" s="1"/>
      <c r="U47" s="39"/>
      <c r="V47" s="252"/>
      <c r="X47" s="40">
        <f t="shared" si="6"/>
        <v>0</v>
      </c>
      <c r="Y47" s="38" t="str">
        <f>'Door Comparison'!S47</f>
        <v>Shower door</v>
      </c>
    </row>
    <row r="48" spans="1:25" x14ac:dyDescent="0.25">
      <c r="A48" s="74" t="str">
        <f>'Door Comparison'!A48</f>
        <v>DB.40</v>
      </c>
      <c r="B48" s="85" t="str">
        <f>'Door Comparison'!B48</f>
        <v>F</v>
      </c>
      <c r="C48" s="85"/>
      <c r="M48" s="120"/>
      <c r="N48" s="39"/>
      <c r="P48" s="39"/>
      <c r="R48" s="1"/>
      <c r="U48" s="39"/>
      <c r="V48" s="252"/>
      <c r="X48" s="40">
        <f t="shared" si="6"/>
        <v>0</v>
      </c>
      <c r="Y48" s="38" t="str">
        <f>'Door Comparison'!S48</f>
        <v>Shower door</v>
      </c>
    </row>
    <row r="49" spans="1:25" x14ac:dyDescent="0.25">
      <c r="A49" s="74" t="str">
        <f>'Door Comparison'!A49</f>
        <v>DB.41</v>
      </c>
      <c r="B49" s="85" t="str">
        <f>'Door Comparison'!B49</f>
        <v>F</v>
      </c>
      <c r="C49" s="85"/>
      <c r="M49" s="120"/>
      <c r="N49" s="39"/>
      <c r="P49" s="39"/>
      <c r="R49" s="1"/>
      <c r="U49" s="39"/>
      <c r="V49" s="252"/>
      <c r="X49" s="40">
        <f t="shared" si="6"/>
        <v>0</v>
      </c>
      <c r="Y49" s="38" t="str">
        <f>'Door Comparison'!S49</f>
        <v>Shower door</v>
      </c>
    </row>
    <row r="50" spans="1:25" x14ac:dyDescent="0.25">
      <c r="A50" s="74" t="str">
        <f>'Door Comparison'!A50</f>
        <v>DB.42</v>
      </c>
      <c r="B50" s="85" t="str">
        <f>'Door Comparison'!B50</f>
        <v>F</v>
      </c>
      <c r="C50" s="85"/>
      <c r="M50" s="120"/>
      <c r="N50" s="39"/>
      <c r="P50" s="39"/>
      <c r="R50" s="1"/>
      <c r="U50" s="39"/>
      <c r="V50" s="252"/>
      <c r="X50" s="40">
        <f t="shared" si="6"/>
        <v>0</v>
      </c>
      <c r="Y50" s="38" t="str">
        <f>'Door Comparison'!S50</f>
        <v>Shower door</v>
      </c>
    </row>
    <row r="51" spans="1:25" x14ac:dyDescent="0.25">
      <c r="A51" s="74" t="str">
        <f>'Door Comparison'!A51</f>
        <v>DB.43</v>
      </c>
      <c r="B51" s="85" t="str">
        <f>'Door Comparison'!B51</f>
        <v>F</v>
      </c>
      <c r="C51" s="85"/>
      <c r="M51" s="120"/>
      <c r="N51" s="39"/>
      <c r="P51" s="39"/>
      <c r="R51" s="1"/>
      <c r="U51" s="39"/>
      <c r="V51" s="252"/>
      <c r="X51" s="40">
        <f t="shared" si="6"/>
        <v>0</v>
      </c>
      <c r="Y51" s="38" t="str">
        <f>'Door Comparison'!S51</f>
        <v>Shower door</v>
      </c>
    </row>
    <row r="52" spans="1:25" x14ac:dyDescent="0.25">
      <c r="A52" s="74" t="str">
        <f>'Door Comparison'!A52</f>
        <v>DB.44</v>
      </c>
      <c r="B52" s="85" t="str">
        <f>'Door Comparison'!B52</f>
        <v>F</v>
      </c>
      <c r="C52" s="85"/>
      <c r="M52" s="120"/>
      <c r="N52" s="39"/>
      <c r="P52" s="39"/>
      <c r="R52" s="1"/>
      <c r="U52" s="39"/>
      <c r="V52" s="252"/>
      <c r="X52" s="40">
        <f t="shared" si="6"/>
        <v>0</v>
      </c>
      <c r="Y52" s="38" t="str">
        <f>'Door Comparison'!S52</f>
        <v>Shower door</v>
      </c>
    </row>
    <row r="53" spans="1:25" x14ac:dyDescent="0.25">
      <c r="A53" s="74" t="str">
        <f>'Door Comparison'!A53</f>
        <v>DB.45</v>
      </c>
      <c r="B53" s="85" t="str">
        <f>'Door Comparison'!B53</f>
        <v>F</v>
      </c>
      <c r="C53" s="85"/>
      <c r="M53" s="120"/>
      <c r="N53" s="39"/>
      <c r="P53" s="39"/>
      <c r="R53" s="1"/>
      <c r="U53" s="39"/>
      <c r="V53" s="252"/>
      <c r="X53" s="40">
        <f t="shared" si="6"/>
        <v>0</v>
      </c>
      <c r="Y53" s="38" t="str">
        <f>'Door Comparison'!S53</f>
        <v>Shower door</v>
      </c>
    </row>
    <row r="54" spans="1:25" x14ac:dyDescent="0.25">
      <c r="A54" s="74" t="str">
        <f>'Door Comparison'!A54</f>
        <v>DB.46</v>
      </c>
      <c r="B54" s="85" t="str">
        <f>'Door Comparison'!B54</f>
        <v>F</v>
      </c>
      <c r="C54" s="85"/>
      <c r="M54" s="120"/>
      <c r="N54" s="39"/>
      <c r="P54" s="39"/>
      <c r="R54" s="1"/>
      <c r="U54" s="39"/>
      <c r="V54" s="252"/>
      <c r="X54" s="40">
        <f t="shared" si="6"/>
        <v>0</v>
      </c>
      <c r="Y54" s="38" t="str">
        <f>'Door Comparison'!S54</f>
        <v>Shower door</v>
      </c>
    </row>
    <row r="55" spans="1:25" x14ac:dyDescent="0.25">
      <c r="A55" s="74" t="str">
        <f>'Door Comparison'!A55</f>
        <v>DB.47</v>
      </c>
      <c r="B55" s="85" t="str">
        <f>'Door Comparison'!B55</f>
        <v>F</v>
      </c>
      <c r="C55" s="85"/>
      <c r="M55" s="120"/>
      <c r="N55" s="39"/>
      <c r="P55" s="39"/>
      <c r="R55" s="1"/>
      <c r="U55" s="39"/>
      <c r="V55" s="252"/>
      <c r="X55" s="40">
        <f t="shared" si="6"/>
        <v>0</v>
      </c>
      <c r="Y55" s="38" t="str">
        <f>'Door Comparison'!S55</f>
        <v>Shower door</v>
      </c>
    </row>
    <row r="56" spans="1:25" x14ac:dyDescent="0.25">
      <c r="A56" s="74" t="str">
        <f>'Door Comparison'!A56</f>
        <v>DB.48</v>
      </c>
      <c r="B56" s="85" t="str">
        <f>'Door Comparison'!B56</f>
        <v>F</v>
      </c>
      <c r="C56" s="85"/>
      <c r="M56" s="120"/>
      <c r="N56" s="39"/>
      <c r="P56" s="39"/>
      <c r="R56" s="1"/>
      <c r="U56" s="39"/>
      <c r="V56" s="252"/>
      <c r="X56" s="40">
        <f t="shared" si="6"/>
        <v>0</v>
      </c>
      <c r="Y56" s="38" t="str">
        <f>'Door Comparison'!S56</f>
        <v>Shower door</v>
      </c>
    </row>
    <row r="57" spans="1:25" x14ac:dyDescent="0.25">
      <c r="A57" s="74" t="str">
        <f>'Door Comparison'!A57</f>
        <v>DB.49</v>
      </c>
      <c r="B57" s="85" t="str">
        <f>'Door Comparison'!B57</f>
        <v>F</v>
      </c>
      <c r="C57" s="85"/>
      <c r="M57" s="120"/>
      <c r="N57" s="39"/>
      <c r="P57" s="39"/>
      <c r="R57" s="1"/>
      <c r="U57" s="39"/>
      <c r="V57" s="252"/>
      <c r="X57" s="40">
        <f t="shared" si="6"/>
        <v>0</v>
      </c>
      <c r="Y57" s="38" t="str">
        <f>'Door Comparison'!S57</f>
        <v>Shower door</v>
      </c>
    </row>
    <row r="58" spans="1:25" x14ac:dyDescent="0.25">
      <c r="A58" s="74" t="str">
        <f>'Door Comparison'!A58</f>
        <v>DB.50</v>
      </c>
      <c r="B58" s="85" t="str">
        <f>'Door Comparison'!B58</f>
        <v>A1</v>
      </c>
      <c r="C58" s="85">
        <f>'Door Comparison'!C58</f>
        <v>0</v>
      </c>
      <c r="D58" s="34">
        <f>'Door Comparison'!D58</f>
        <v>910</v>
      </c>
      <c r="E58" s="34">
        <f>'Door Comparison'!E58</f>
        <v>2300</v>
      </c>
      <c r="G58" s="37">
        <f>'Door Comparison'!G58</f>
        <v>0</v>
      </c>
      <c r="H58" s="37">
        <f>'Door Comparison'!H58</f>
        <v>1</v>
      </c>
      <c r="J58" s="37">
        <f>'Door Comparison'!J58</f>
        <v>0</v>
      </c>
      <c r="K58" s="37">
        <f>'Door Comparison'!K58</f>
        <v>0</v>
      </c>
      <c r="L58" s="37">
        <f>'Door Comparison'!L58</f>
        <v>0</v>
      </c>
      <c r="M58" s="120"/>
      <c r="N58" s="39">
        <f t="shared" si="3"/>
        <v>0.5</v>
      </c>
      <c r="P58" s="39">
        <f t="shared" si="4"/>
        <v>4.41</v>
      </c>
      <c r="R58" s="1">
        <f>JMS!M61</f>
        <v>524.66</v>
      </c>
      <c r="S58" s="39">
        <f>'Door Comparison'!R58</f>
        <v>497.74</v>
      </c>
      <c r="U58" s="39">
        <f t="shared" si="5"/>
        <v>0</v>
      </c>
      <c r="V58" s="252">
        <v>31.24</v>
      </c>
      <c r="X58" s="40">
        <f t="shared" si="6"/>
        <v>1058.55</v>
      </c>
    </row>
    <row r="59" spans="1:25" x14ac:dyDescent="0.25">
      <c r="A59" s="74" t="str">
        <f>'Door Comparison'!A59</f>
        <v>DB.51</v>
      </c>
      <c r="B59" s="85" t="str">
        <f>'Door Comparison'!B59</f>
        <v>A4</v>
      </c>
      <c r="C59" s="85">
        <f>'Door Comparison'!C59</f>
        <v>0</v>
      </c>
      <c r="D59" s="34">
        <f>'Door Comparison'!D59</f>
        <v>950</v>
      </c>
      <c r="E59" s="34">
        <f>'Door Comparison'!E59</f>
        <v>2300</v>
      </c>
      <c r="G59" s="37">
        <f>'Door Comparison'!G59</f>
        <v>0</v>
      </c>
      <c r="H59" s="37">
        <f>'Door Comparison'!H59</f>
        <v>1</v>
      </c>
      <c r="J59" s="37">
        <f>'Door Comparison'!J59</f>
        <v>0</v>
      </c>
      <c r="K59" s="37">
        <f>'Door Comparison'!K59</f>
        <v>0</v>
      </c>
      <c r="L59" s="37">
        <f>'Door Comparison'!L59</f>
        <v>0</v>
      </c>
      <c r="M59" s="120"/>
      <c r="N59" s="39">
        <f t="shared" si="3"/>
        <v>0.5</v>
      </c>
      <c r="P59" s="39">
        <f t="shared" si="4"/>
        <v>4.4400000000000004</v>
      </c>
      <c r="R59" s="1">
        <f>JMS!M62</f>
        <v>527</v>
      </c>
      <c r="S59" s="39">
        <f>'Door Comparison'!R59</f>
        <v>551.67999999999995</v>
      </c>
      <c r="U59" s="39">
        <f t="shared" si="5"/>
        <v>0</v>
      </c>
      <c r="V59" s="252">
        <v>31.24</v>
      </c>
      <c r="X59" s="40">
        <f t="shared" si="6"/>
        <v>1114.8599999999999</v>
      </c>
    </row>
    <row r="60" spans="1:25" x14ac:dyDescent="0.25">
      <c r="A60" s="74" t="str">
        <f>'Door Comparison'!A60</f>
        <v>DB.52</v>
      </c>
      <c r="B60" s="85" t="str">
        <f>'Door Comparison'!B60</f>
        <v>A3</v>
      </c>
      <c r="C60" s="85">
        <f>'Door Comparison'!C60</f>
        <v>0</v>
      </c>
      <c r="D60" s="34">
        <f>'Door Comparison'!D60</f>
        <v>820</v>
      </c>
      <c r="E60" s="34">
        <f>'Door Comparison'!E60</f>
        <v>2300</v>
      </c>
      <c r="G60" s="37">
        <f>'Door Comparison'!G60</f>
        <v>0</v>
      </c>
      <c r="H60" s="37">
        <f>'Door Comparison'!H60</f>
        <v>1</v>
      </c>
      <c r="J60" s="37">
        <f>'Door Comparison'!J60</f>
        <v>0</v>
      </c>
      <c r="K60" s="37">
        <f>'Door Comparison'!K60</f>
        <v>0</v>
      </c>
      <c r="L60" s="37">
        <f>'Door Comparison'!L60</f>
        <v>0</v>
      </c>
      <c r="M60" s="120"/>
      <c r="N60" s="39">
        <f t="shared" si="3"/>
        <v>0.49</v>
      </c>
      <c r="P60" s="39">
        <f t="shared" si="4"/>
        <v>4.34</v>
      </c>
      <c r="R60" s="1">
        <f>JMS!M63</f>
        <v>519.41</v>
      </c>
      <c r="S60" s="39">
        <f>'Door Comparison'!R60</f>
        <v>455.57</v>
      </c>
      <c r="U60" s="39">
        <f t="shared" si="5"/>
        <v>0</v>
      </c>
      <c r="V60" s="252">
        <v>31.24</v>
      </c>
      <c r="X60" s="40">
        <f t="shared" si="6"/>
        <v>1011.05</v>
      </c>
    </row>
    <row r="61" spans="1:25" x14ac:dyDescent="0.25">
      <c r="A61" s="74" t="str">
        <f>'Door Comparison'!A61</f>
        <v>DB.53</v>
      </c>
      <c r="B61" s="85" t="str">
        <f>'Door Comparison'!B61</f>
        <v>A3</v>
      </c>
      <c r="C61" s="85">
        <f>'Door Comparison'!C61</f>
        <v>0</v>
      </c>
      <c r="D61" s="34">
        <f>'Door Comparison'!D61</f>
        <v>820</v>
      </c>
      <c r="E61" s="34">
        <f>'Door Comparison'!E61</f>
        <v>2300</v>
      </c>
      <c r="G61" s="37">
        <f>'Door Comparison'!G61</f>
        <v>0</v>
      </c>
      <c r="H61" s="37">
        <f>'Door Comparison'!H61</f>
        <v>1</v>
      </c>
      <c r="J61" s="37">
        <f>'Door Comparison'!J61</f>
        <v>0</v>
      </c>
      <c r="K61" s="37">
        <f>'Door Comparison'!K61</f>
        <v>0</v>
      </c>
      <c r="L61" s="37">
        <f>'Door Comparison'!L61</f>
        <v>0</v>
      </c>
      <c r="M61" s="120"/>
      <c r="N61" s="39">
        <f t="shared" si="3"/>
        <v>0.49</v>
      </c>
      <c r="P61" s="39">
        <f t="shared" si="4"/>
        <v>4.34</v>
      </c>
      <c r="R61" s="1">
        <f>JMS!M64</f>
        <v>519.41</v>
      </c>
      <c r="S61" s="39">
        <f>'Door Comparison'!R61</f>
        <v>455.57</v>
      </c>
      <c r="U61" s="39">
        <f t="shared" si="5"/>
        <v>0</v>
      </c>
      <c r="V61" s="252">
        <v>31.24</v>
      </c>
      <c r="X61" s="40">
        <f t="shared" si="6"/>
        <v>1011.05</v>
      </c>
    </row>
    <row r="62" spans="1:25" x14ac:dyDescent="0.25">
      <c r="A62" s="74" t="str">
        <f>'Door Comparison'!A62</f>
        <v>DB.54</v>
      </c>
      <c r="B62" s="85" t="str">
        <f>'Door Comparison'!B62</f>
        <v>F</v>
      </c>
      <c r="C62" s="85"/>
      <c r="M62" s="120"/>
      <c r="N62" s="39"/>
      <c r="P62" s="39"/>
      <c r="R62" s="1"/>
      <c r="U62" s="39"/>
      <c r="V62" s="252"/>
      <c r="X62" s="40">
        <f t="shared" si="6"/>
        <v>0</v>
      </c>
      <c r="Y62" s="38" t="str">
        <f>'Door Comparison'!S62</f>
        <v>Shower door</v>
      </c>
    </row>
    <row r="63" spans="1:25" x14ac:dyDescent="0.25">
      <c r="A63" s="74" t="str">
        <f>'Door Comparison'!A63</f>
        <v>DB.55</v>
      </c>
      <c r="B63" s="85" t="str">
        <f>'Door Comparison'!B63</f>
        <v>F</v>
      </c>
      <c r="C63" s="85"/>
      <c r="M63" s="120"/>
      <c r="N63" s="39"/>
      <c r="P63" s="39"/>
      <c r="R63" s="1"/>
      <c r="U63" s="39"/>
      <c r="V63" s="252"/>
      <c r="X63" s="40">
        <f t="shared" si="6"/>
        <v>0</v>
      </c>
      <c r="Y63" s="38" t="str">
        <f>'Door Comparison'!S63</f>
        <v>Shower door</v>
      </c>
    </row>
    <row r="64" spans="1:25" x14ac:dyDescent="0.25">
      <c r="A64" s="74" t="str">
        <f>'Door Comparison'!A64</f>
        <v>DB.56</v>
      </c>
      <c r="B64" s="85" t="str">
        <f>'Door Comparison'!B64</f>
        <v>F</v>
      </c>
      <c r="C64" s="85"/>
      <c r="M64" s="120"/>
      <c r="N64" s="39"/>
      <c r="P64" s="39"/>
      <c r="R64" s="1"/>
      <c r="U64" s="39"/>
      <c r="V64" s="252"/>
      <c r="X64" s="40">
        <f t="shared" si="6"/>
        <v>0</v>
      </c>
      <c r="Y64" s="38" t="str">
        <f>'Door Comparison'!S64</f>
        <v>Shower door</v>
      </c>
    </row>
    <row r="65" spans="1:25" x14ac:dyDescent="0.25">
      <c r="A65" s="74" t="str">
        <f>'Door Comparison'!A65</f>
        <v>DB.57</v>
      </c>
      <c r="B65" s="85" t="str">
        <f>'Door Comparison'!B65</f>
        <v>F</v>
      </c>
      <c r="C65" s="85"/>
      <c r="M65" s="120"/>
      <c r="N65" s="39"/>
      <c r="P65" s="39"/>
      <c r="R65" s="1"/>
      <c r="U65" s="39"/>
      <c r="V65" s="252"/>
      <c r="X65" s="40">
        <f t="shared" si="6"/>
        <v>0</v>
      </c>
      <c r="Y65" s="38" t="str">
        <f>'Door Comparison'!S65</f>
        <v>Shower door</v>
      </c>
    </row>
    <row r="66" spans="1:25" x14ac:dyDescent="0.25">
      <c r="A66" s="74" t="str">
        <f>'Door Comparison'!A66</f>
        <v>DB.58</v>
      </c>
      <c r="B66" s="85" t="str">
        <f>'Door Comparison'!B66</f>
        <v>F</v>
      </c>
      <c r="C66" s="85"/>
      <c r="M66" s="120"/>
      <c r="N66" s="39"/>
      <c r="P66" s="39"/>
      <c r="R66" s="1"/>
      <c r="U66" s="39"/>
      <c r="V66" s="252"/>
      <c r="X66" s="40">
        <f t="shared" si="6"/>
        <v>0</v>
      </c>
      <c r="Y66" s="38" t="str">
        <f>'Door Comparison'!S66</f>
        <v>Shower door</v>
      </c>
    </row>
    <row r="67" spans="1:25" x14ac:dyDescent="0.25">
      <c r="A67" s="74" t="str">
        <f>'Door Comparison'!A67</f>
        <v>DB.59</v>
      </c>
      <c r="B67" s="85" t="str">
        <f>'Door Comparison'!B67</f>
        <v>OMITTED</v>
      </c>
      <c r="C67" s="85">
        <f>'Door Comparison'!C67</f>
        <v>0</v>
      </c>
      <c r="D67" s="34">
        <f>'Door Comparison'!D67</f>
        <v>0</v>
      </c>
      <c r="E67" s="34">
        <f>'Door Comparison'!E67</f>
        <v>0</v>
      </c>
      <c r="G67" s="37">
        <f>'Door Comparison'!G67</f>
        <v>0</v>
      </c>
      <c r="H67" s="37">
        <f>'Door Comparison'!H67</f>
        <v>0</v>
      </c>
      <c r="J67" s="37">
        <f>'Door Comparison'!J67</f>
        <v>0</v>
      </c>
      <c r="K67" s="37">
        <f>'Door Comparison'!K67</f>
        <v>0</v>
      </c>
      <c r="L67" s="37">
        <f>'Door Comparison'!L67</f>
        <v>0</v>
      </c>
      <c r="M67" s="120"/>
      <c r="N67" s="39">
        <f t="shared" si="3"/>
        <v>0</v>
      </c>
      <c r="P67" s="39">
        <f t="shared" si="4"/>
        <v>0</v>
      </c>
      <c r="R67" s="1">
        <f>JMS!M70</f>
        <v>0</v>
      </c>
      <c r="S67" s="39">
        <f>'Door Comparison'!R67</f>
        <v>0</v>
      </c>
      <c r="U67" s="39">
        <f t="shared" si="5"/>
        <v>0</v>
      </c>
      <c r="V67" s="252">
        <v>0</v>
      </c>
      <c r="X67" s="40">
        <f t="shared" si="6"/>
        <v>0</v>
      </c>
    </row>
    <row r="68" spans="1:25" x14ac:dyDescent="0.25">
      <c r="A68" s="74" t="str">
        <f>'Door Comparison'!A68</f>
        <v>DB.60</v>
      </c>
      <c r="B68" s="85" t="str">
        <f>'Door Comparison'!B68</f>
        <v>F</v>
      </c>
      <c r="C68" s="85"/>
      <c r="M68" s="120"/>
      <c r="N68" s="39"/>
      <c r="P68" s="39"/>
      <c r="R68" s="1"/>
      <c r="U68" s="39"/>
      <c r="V68" s="252"/>
      <c r="X68" s="40">
        <f t="shared" si="6"/>
        <v>0</v>
      </c>
      <c r="Y68" s="38" t="str">
        <f>'Door Comparison'!S68</f>
        <v>Shower door</v>
      </c>
    </row>
    <row r="69" spans="1:25" x14ac:dyDescent="0.25">
      <c r="A69" s="74" t="str">
        <f>'Door Comparison'!A69</f>
        <v>DB.61</v>
      </c>
      <c r="B69" s="85" t="str">
        <f>'Door Comparison'!B69</f>
        <v>F</v>
      </c>
      <c r="C69" s="85"/>
      <c r="M69" s="120"/>
      <c r="N69" s="39"/>
      <c r="P69" s="39"/>
      <c r="R69" s="1"/>
      <c r="U69" s="39"/>
      <c r="V69" s="252"/>
      <c r="X69" s="40">
        <f t="shared" si="6"/>
        <v>0</v>
      </c>
      <c r="Y69" s="38" t="str">
        <f>'Door Comparison'!S69</f>
        <v>Shower door</v>
      </c>
    </row>
    <row r="70" spans="1:25" x14ac:dyDescent="0.25">
      <c r="A70" s="74" t="str">
        <f>'Door Comparison'!A70</f>
        <v>DB.62</v>
      </c>
      <c r="B70" s="85" t="str">
        <f>'Door Comparison'!B70</f>
        <v>F</v>
      </c>
      <c r="C70" s="85"/>
      <c r="M70" s="120"/>
      <c r="N70" s="39"/>
      <c r="P70" s="39"/>
      <c r="R70" s="1"/>
      <c r="U70" s="39"/>
      <c r="V70" s="252"/>
      <c r="X70" s="40">
        <f t="shared" si="6"/>
        <v>0</v>
      </c>
      <c r="Y70" s="38" t="str">
        <f>'Door Comparison'!S70</f>
        <v>Shower door</v>
      </c>
    </row>
    <row r="71" spans="1:25" x14ac:dyDescent="0.25">
      <c r="A71" s="74" t="str">
        <f>'Door Comparison'!A71</f>
        <v>DB.63</v>
      </c>
      <c r="B71" s="85" t="str">
        <f>'Door Comparison'!B71</f>
        <v>F</v>
      </c>
      <c r="C71" s="85"/>
      <c r="M71" s="120"/>
      <c r="N71" s="39"/>
      <c r="P71" s="39"/>
      <c r="R71" s="1"/>
      <c r="U71" s="39"/>
      <c r="V71" s="252"/>
      <c r="X71" s="40">
        <f t="shared" si="6"/>
        <v>0</v>
      </c>
      <c r="Y71" s="38" t="str">
        <f>'Door Comparison'!S71</f>
        <v>Shower door</v>
      </c>
    </row>
    <row r="72" spans="1:25" x14ac:dyDescent="0.25">
      <c r="A72" s="74" t="str">
        <f>'Door Comparison'!A72</f>
        <v>DB.64</v>
      </c>
      <c r="B72" s="85" t="str">
        <f>'Door Comparison'!B72</f>
        <v>F</v>
      </c>
      <c r="C72" s="85"/>
      <c r="M72" s="120"/>
      <c r="N72" s="39"/>
      <c r="P72" s="39"/>
      <c r="R72" s="1"/>
      <c r="U72" s="39"/>
      <c r="V72" s="252"/>
      <c r="X72" s="40">
        <f t="shared" si="6"/>
        <v>0</v>
      </c>
      <c r="Y72" s="38" t="str">
        <f>'Door Comparison'!S72</f>
        <v>Shower door</v>
      </c>
    </row>
    <row r="73" spans="1:25" x14ac:dyDescent="0.25">
      <c r="A73" s="74" t="str">
        <f>'Door Comparison'!A73</f>
        <v>DB.65</v>
      </c>
      <c r="B73" s="85" t="str">
        <f>'Door Comparison'!B73</f>
        <v>F</v>
      </c>
      <c r="C73" s="85"/>
      <c r="M73" s="120"/>
      <c r="N73" s="39"/>
      <c r="P73" s="39"/>
      <c r="R73" s="1"/>
      <c r="U73" s="39"/>
      <c r="V73" s="252"/>
      <c r="X73" s="40">
        <f t="shared" si="6"/>
        <v>0</v>
      </c>
      <c r="Y73" s="38" t="str">
        <f>'Door Comparison'!S73</f>
        <v>Shower door</v>
      </c>
    </row>
    <row r="74" spans="1:25" x14ac:dyDescent="0.25">
      <c r="A74" s="74" t="str">
        <f>'Door Comparison'!A74</f>
        <v>DB.66</v>
      </c>
      <c r="B74" s="85" t="str">
        <f>'Door Comparison'!B74</f>
        <v>F</v>
      </c>
      <c r="C74" s="85"/>
      <c r="M74" s="120"/>
      <c r="N74" s="39"/>
      <c r="P74" s="39"/>
      <c r="R74" s="1"/>
      <c r="U74" s="39"/>
      <c r="V74" s="252"/>
      <c r="X74" s="40">
        <f t="shared" ref="X74:X137" si="7">SUM(N74:W74)</f>
        <v>0</v>
      </c>
      <c r="Y74" s="38" t="str">
        <f>'Door Comparison'!S74</f>
        <v>Shower door</v>
      </c>
    </row>
    <row r="75" spans="1:25" x14ac:dyDescent="0.25">
      <c r="A75" s="74" t="str">
        <f>'Door Comparison'!A75</f>
        <v>DB.67</v>
      </c>
      <c r="B75" s="85" t="str">
        <f>'Door Comparison'!B75</f>
        <v>A2</v>
      </c>
      <c r="C75" s="85">
        <f>'Door Comparison'!C75</f>
        <v>0</v>
      </c>
      <c r="D75" s="34">
        <f>'Door Comparison'!D75</f>
        <v>1860</v>
      </c>
      <c r="E75" s="34">
        <f>'Door Comparison'!E75</f>
        <v>2300</v>
      </c>
      <c r="G75" s="37">
        <f>'Door Comparison'!G75</f>
        <v>0</v>
      </c>
      <c r="H75" s="37">
        <f>'Door Comparison'!H75</f>
        <v>1</v>
      </c>
      <c r="J75" s="37">
        <f>'Door Comparison'!J75</f>
        <v>0</v>
      </c>
      <c r="K75" s="37">
        <f>'Door Comparison'!K75</f>
        <v>1</v>
      </c>
      <c r="L75" s="37">
        <f>'Door Comparison'!L75</f>
        <v>0</v>
      </c>
      <c r="M75" s="120"/>
      <c r="N75" s="39">
        <f t="shared" ref="N75:N137" si="8">(D75+2*E75)*((G75*0.04)+(H75*0.09))/1000</f>
        <v>0.57999999999999996</v>
      </c>
      <c r="P75" s="39">
        <f t="shared" ref="P75:P137" si="9">((D75+2*E75)*0.8)/1000</f>
        <v>5.17</v>
      </c>
      <c r="R75" s="1">
        <f>JMS!M78</f>
        <v>614.19000000000005</v>
      </c>
      <c r="S75" s="39">
        <f>'Door Comparison'!R75</f>
        <v>2153.3000000000002</v>
      </c>
      <c r="U75" s="39">
        <f t="shared" ref="U75:U137" si="10">(J75+K75+L75)*(2*((D75+2*E75)*1/1000))</f>
        <v>12.92</v>
      </c>
      <c r="V75" s="252">
        <v>31.24</v>
      </c>
      <c r="X75" s="40">
        <f t="shared" si="7"/>
        <v>2817.4</v>
      </c>
    </row>
    <row r="76" spans="1:25" x14ac:dyDescent="0.25">
      <c r="A76" s="74" t="str">
        <f>'Door Comparison'!A76</f>
        <v>DB.68</v>
      </c>
      <c r="B76" s="85" t="str">
        <f>'Door Comparison'!B76</f>
        <v>A2</v>
      </c>
      <c r="C76" s="85">
        <f>'Door Comparison'!C76</f>
        <v>0</v>
      </c>
      <c r="D76" s="34">
        <f>'Door Comparison'!D76</f>
        <v>2020</v>
      </c>
      <c r="E76" s="34">
        <f>'Door Comparison'!E76</f>
        <v>2300</v>
      </c>
      <c r="G76" s="37">
        <f>'Door Comparison'!G76</f>
        <v>0</v>
      </c>
      <c r="H76" s="37">
        <f>'Door Comparison'!H76</f>
        <v>1</v>
      </c>
      <c r="J76" s="37">
        <f>'Door Comparison'!J76</f>
        <v>0</v>
      </c>
      <c r="K76" s="37">
        <f>'Door Comparison'!K76</f>
        <v>1</v>
      </c>
      <c r="L76" s="37">
        <f>'Door Comparison'!L76</f>
        <v>0</v>
      </c>
      <c r="M76" s="120"/>
      <c r="N76" s="39">
        <f t="shared" si="8"/>
        <v>0.6</v>
      </c>
      <c r="P76" s="39">
        <f t="shared" si="9"/>
        <v>5.3</v>
      </c>
      <c r="R76" s="1">
        <f>JMS!M79</f>
        <v>623.53</v>
      </c>
      <c r="S76" s="39">
        <f>'Door Comparison'!R76</f>
        <v>2280.04</v>
      </c>
      <c r="U76" s="39">
        <f t="shared" si="10"/>
        <v>13.24</v>
      </c>
      <c r="V76" s="252">
        <v>31.24</v>
      </c>
      <c r="X76" s="40">
        <f t="shared" si="7"/>
        <v>2953.95</v>
      </c>
    </row>
    <row r="77" spans="1:25" x14ac:dyDescent="0.25">
      <c r="A77" s="74" t="str">
        <f>'Door Comparison'!A77</f>
        <v>DB.69</v>
      </c>
      <c r="B77" s="85" t="str">
        <f>'Door Comparison'!B77</f>
        <v>A3</v>
      </c>
      <c r="C77" s="85">
        <f>'Door Comparison'!C77</f>
        <v>0</v>
      </c>
      <c r="D77" s="34">
        <f>'Door Comparison'!D77</f>
        <v>1060</v>
      </c>
      <c r="E77" s="34">
        <f>'Door Comparison'!E77</f>
        <v>2300</v>
      </c>
      <c r="G77" s="37">
        <f>'Door Comparison'!G77</f>
        <v>0</v>
      </c>
      <c r="H77" s="37">
        <f>'Door Comparison'!H77</f>
        <v>1</v>
      </c>
      <c r="J77" s="37">
        <f>'Door Comparison'!J77</f>
        <v>0</v>
      </c>
      <c r="K77" s="37">
        <f>'Door Comparison'!K77</f>
        <v>1</v>
      </c>
      <c r="L77" s="37">
        <f>'Door Comparison'!L77</f>
        <v>0</v>
      </c>
      <c r="M77" s="120"/>
      <c r="N77" s="39">
        <f t="shared" si="8"/>
        <v>0.51</v>
      </c>
      <c r="P77" s="39">
        <f t="shared" si="9"/>
        <v>4.53</v>
      </c>
      <c r="R77" s="1">
        <f>JMS!M80</f>
        <v>567.47</v>
      </c>
      <c r="S77" s="39">
        <f>'Door Comparison'!R77</f>
        <v>607.12</v>
      </c>
      <c r="U77" s="39">
        <f t="shared" si="10"/>
        <v>11.32</v>
      </c>
      <c r="V77" s="252">
        <v>31.24</v>
      </c>
      <c r="X77" s="40">
        <f t="shared" si="7"/>
        <v>1222.19</v>
      </c>
    </row>
    <row r="78" spans="1:25" x14ac:dyDescent="0.25">
      <c r="A78" s="74" t="str">
        <f>'Door Comparison'!A78</f>
        <v>DB.70</v>
      </c>
      <c r="B78" s="85" t="str">
        <f>'Door Comparison'!B78</f>
        <v>A1</v>
      </c>
      <c r="C78" s="85">
        <f>'Door Comparison'!C78</f>
        <v>0</v>
      </c>
      <c r="D78" s="34">
        <f>'Door Comparison'!D78</f>
        <v>1010</v>
      </c>
      <c r="E78" s="34">
        <f>'Door Comparison'!E78</f>
        <v>2300</v>
      </c>
      <c r="G78" s="37">
        <f>'Door Comparison'!G78</f>
        <v>0</v>
      </c>
      <c r="H78" s="37">
        <f>'Door Comparison'!H78</f>
        <v>1</v>
      </c>
      <c r="J78" s="37">
        <f>'Door Comparison'!J78</f>
        <v>0</v>
      </c>
      <c r="K78" s="37">
        <f>'Door Comparison'!K78</f>
        <v>0</v>
      </c>
      <c r="L78" s="37">
        <f>'Door Comparison'!L78</f>
        <v>0</v>
      </c>
      <c r="M78" s="120"/>
      <c r="N78" s="39">
        <f t="shared" si="8"/>
        <v>0.5</v>
      </c>
      <c r="P78" s="39">
        <f t="shared" si="9"/>
        <v>4.49</v>
      </c>
      <c r="R78" s="1">
        <f>JMS!M81</f>
        <v>530.5</v>
      </c>
      <c r="S78" s="39">
        <f>'Door Comparison'!R78</f>
        <v>703.53</v>
      </c>
      <c r="U78" s="39">
        <f t="shared" si="10"/>
        <v>0</v>
      </c>
      <c r="V78" s="252">
        <v>31.24</v>
      </c>
      <c r="X78" s="40">
        <f t="shared" si="7"/>
        <v>1270.26</v>
      </c>
    </row>
    <row r="79" spans="1:25" x14ac:dyDescent="0.25">
      <c r="A79" s="74" t="str">
        <f>'Door Comparison'!A79</f>
        <v>DB.71</v>
      </c>
      <c r="B79" s="85" t="str">
        <f>'Door Comparison'!B79</f>
        <v>UKPN</v>
      </c>
      <c r="C79" s="85">
        <f>'Door Comparison'!C79</f>
        <v>0</v>
      </c>
      <c r="D79" s="34">
        <f>'Door Comparison'!D79</f>
        <v>0</v>
      </c>
      <c r="E79" s="34">
        <f>'Door Comparison'!E79</f>
        <v>0</v>
      </c>
      <c r="G79" s="37">
        <f>'Door Comparison'!G79</f>
        <v>0</v>
      </c>
      <c r="H79" s="37">
        <f>'Door Comparison'!H79</f>
        <v>0</v>
      </c>
      <c r="J79" s="37">
        <f>'Door Comparison'!J79</f>
        <v>0</v>
      </c>
      <c r="K79" s="37">
        <f>'Door Comparison'!K79</f>
        <v>0</v>
      </c>
      <c r="L79" s="37">
        <f>'Door Comparison'!L79</f>
        <v>0</v>
      </c>
      <c r="M79" s="120"/>
      <c r="N79" s="39">
        <f t="shared" si="8"/>
        <v>0</v>
      </c>
      <c r="P79" s="39">
        <f t="shared" si="9"/>
        <v>0</v>
      </c>
      <c r="R79" s="1">
        <f>JMS!M82</f>
        <v>0</v>
      </c>
      <c r="S79" s="39">
        <f>'Door Comparison'!R79</f>
        <v>0</v>
      </c>
      <c r="U79" s="39">
        <f t="shared" si="10"/>
        <v>0</v>
      </c>
      <c r="V79" s="252">
        <v>0</v>
      </c>
      <c r="X79" s="40">
        <f t="shared" si="7"/>
        <v>0</v>
      </c>
      <c r="Y79" s="38" t="str">
        <f>'Door Comparison'!S79</f>
        <v>By others</v>
      </c>
    </row>
    <row r="80" spans="1:25" x14ac:dyDescent="0.25">
      <c r="A80" s="74" t="str">
        <f>'Door Comparison'!A80</f>
        <v>DB.72</v>
      </c>
      <c r="B80" s="85" t="str">
        <f>'Door Comparison'!B80</f>
        <v>UKPN</v>
      </c>
      <c r="C80" s="85">
        <f>'Door Comparison'!C80</f>
        <v>0</v>
      </c>
      <c r="D80" s="34">
        <f>'Door Comparison'!D80</f>
        <v>0</v>
      </c>
      <c r="E80" s="34">
        <f>'Door Comparison'!E80</f>
        <v>0</v>
      </c>
      <c r="G80" s="37">
        <f>'Door Comparison'!G80</f>
        <v>0</v>
      </c>
      <c r="H80" s="37">
        <f>'Door Comparison'!H80</f>
        <v>0</v>
      </c>
      <c r="J80" s="37">
        <f>'Door Comparison'!J80</f>
        <v>0</v>
      </c>
      <c r="K80" s="37">
        <f>'Door Comparison'!K80</f>
        <v>0</v>
      </c>
      <c r="L80" s="37">
        <f>'Door Comparison'!L80</f>
        <v>0</v>
      </c>
      <c r="M80" s="120"/>
      <c r="N80" s="39">
        <f t="shared" si="8"/>
        <v>0</v>
      </c>
      <c r="P80" s="39">
        <f t="shared" si="9"/>
        <v>0</v>
      </c>
      <c r="R80" s="1">
        <f>JMS!M83</f>
        <v>0</v>
      </c>
      <c r="S80" s="39">
        <f>'Door Comparison'!R80</f>
        <v>0</v>
      </c>
      <c r="U80" s="39">
        <f t="shared" si="10"/>
        <v>0</v>
      </c>
      <c r="V80" s="252">
        <v>0</v>
      </c>
      <c r="X80" s="40">
        <f t="shared" si="7"/>
        <v>0</v>
      </c>
      <c r="Y80" s="38" t="str">
        <f>'Door Comparison'!S80</f>
        <v>By others</v>
      </c>
    </row>
    <row r="81" spans="1:25" x14ac:dyDescent="0.25">
      <c r="A81" s="74" t="str">
        <f>'Door Comparison'!A81</f>
        <v>DB.73</v>
      </c>
      <c r="B81" s="85" t="str">
        <f>'Door Comparison'!B81</f>
        <v>A3</v>
      </c>
      <c r="C81" s="85">
        <f>'Door Comparison'!C81</f>
        <v>0</v>
      </c>
      <c r="D81" s="34">
        <f>'Door Comparison'!D81</f>
        <v>970</v>
      </c>
      <c r="E81" s="34">
        <f>'Door Comparison'!E81</f>
        <v>2300</v>
      </c>
      <c r="G81" s="37">
        <f>'Door Comparison'!G81</f>
        <v>0</v>
      </c>
      <c r="H81" s="37">
        <f>'Door Comparison'!H81</f>
        <v>1</v>
      </c>
      <c r="J81" s="37">
        <f>'Door Comparison'!J81</f>
        <v>0</v>
      </c>
      <c r="K81" s="37">
        <f>'Door Comparison'!K81</f>
        <v>0</v>
      </c>
      <c r="L81" s="37">
        <f>'Door Comparison'!L81</f>
        <v>0</v>
      </c>
      <c r="M81" s="120"/>
      <c r="N81" s="39">
        <f t="shared" si="8"/>
        <v>0.5</v>
      </c>
      <c r="P81" s="39">
        <f t="shared" si="9"/>
        <v>4.46</v>
      </c>
      <c r="R81" s="1">
        <f>JMS!M84</f>
        <v>528.16999999999996</v>
      </c>
      <c r="S81" s="39">
        <f>'Door Comparison'!R81</f>
        <v>499.25</v>
      </c>
      <c r="U81" s="39">
        <f t="shared" si="10"/>
        <v>0</v>
      </c>
      <c r="V81" s="252">
        <v>31.24</v>
      </c>
      <c r="X81" s="40">
        <f t="shared" si="7"/>
        <v>1063.6199999999999</v>
      </c>
    </row>
    <row r="82" spans="1:25" x14ac:dyDescent="0.25">
      <c r="A82" s="74" t="str">
        <f>'Door Comparison'!A82</f>
        <v>DB.74</v>
      </c>
      <c r="B82" s="85" t="str">
        <f>'Door Comparison'!B82</f>
        <v>G</v>
      </c>
      <c r="C82" s="85">
        <f>'Door Comparison'!C82</f>
        <v>0</v>
      </c>
      <c r="D82" s="34">
        <f>'Door Comparison'!D82</f>
        <v>628</v>
      </c>
      <c r="E82" s="34">
        <f>'Door Comparison'!E82</f>
        <v>1123</v>
      </c>
      <c r="G82" s="37">
        <f>'Door Comparison'!G82</f>
        <v>0</v>
      </c>
      <c r="H82" s="37">
        <f>'Door Comparison'!H82</f>
        <v>1</v>
      </c>
      <c r="J82" s="37">
        <f>'Door Comparison'!J82</f>
        <v>0</v>
      </c>
      <c r="K82" s="37">
        <f>'Door Comparison'!K82</f>
        <v>0</v>
      </c>
      <c r="L82" s="37">
        <f>'Door Comparison'!L82</f>
        <v>0</v>
      </c>
      <c r="M82" s="120"/>
      <c r="N82" s="39">
        <f t="shared" si="8"/>
        <v>0.26</v>
      </c>
      <c r="P82" s="39">
        <f t="shared" si="9"/>
        <v>2.2999999999999998</v>
      </c>
      <c r="R82" s="1">
        <f>JMS!M85</f>
        <v>198.28</v>
      </c>
      <c r="S82" s="39">
        <f>'Door Comparison'!R82</f>
        <v>222.07</v>
      </c>
      <c r="U82" s="39">
        <f t="shared" si="10"/>
        <v>0</v>
      </c>
      <c r="V82" s="252">
        <v>31.24</v>
      </c>
      <c r="X82" s="40">
        <f t="shared" si="7"/>
        <v>454.15</v>
      </c>
    </row>
    <row r="83" spans="1:25" x14ac:dyDescent="0.25">
      <c r="A83" s="74" t="str">
        <f>'Door Comparison'!A83</f>
        <v>EX-DB.01</v>
      </c>
      <c r="B83" s="85" t="str">
        <f>'Door Comparison'!B83</f>
        <v>(External)</v>
      </c>
      <c r="C83" s="85">
        <f>'Door Comparison'!C83</f>
        <v>0</v>
      </c>
      <c r="D83" s="34">
        <f>'Door Comparison'!D83</f>
        <v>0</v>
      </c>
      <c r="E83" s="34">
        <f>'Door Comparison'!E83</f>
        <v>0</v>
      </c>
      <c r="G83" s="37">
        <f>'Door Comparison'!G83</f>
        <v>0</v>
      </c>
      <c r="H83" s="37">
        <f>'Door Comparison'!H83</f>
        <v>0</v>
      </c>
      <c r="J83" s="37">
        <f>'Door Comparison'!J83</f>
        <v>0</v>
      </c>
      <c r="K83" s="37">
        <f>'Door Comparison'!K83</f>
        <v>0</v>
      </c>
      <c r="L83" s="37">
        <f>'Door Comparison'!L83</f>
        <v>0</v>
      </c>
      <c r="M83" s="120"/>
      <c r="N83" s="39">
        <f t="shared" si="8"/>
        <v>0</v>
      </c>
      <c r="P83" s="39">
        <f t="shared" si="9"/>
        <v>0</v>
      </c>
      <c r="R83" s="1">
        <f>JMS!M86</f>
        <v>0</v>
      </c>
      <c r="S83" s="39">
        <f>'Door Comparison'!R83</f>
        <v>0</v>
      </c>
      <c r="U83" s="39">
        <f t="shared" si="10"/>
        <v>0</v>
      </c>
      <c r="V83" s="252">
        <v>0</v>
      </c>
      <c r="X83" s="40">
        <f t="shared" si="7"/>
        <v>0</v>
      </c>
      <c r="Y83" s="38" t="str">
        <f>'Door Comparison'!S83</f>
        <v>By others</v>
      </c>
    </row>
    <row r="84" spans="1:25" x14ac:dyDescent="0.25">
      <c r="A84" s="74" t="str">
        <f>'Door Comparison'!A84</f>
        <v>EX-DB.02</v>
      </c>
      <c r="B84" s="85" t="str">
        <f>'Door Comparison'!B84</f>
        <v>(External)</v>
      </c>
      <c r="C84" s="85">
        <f>'Door Comparison'!C84</f>
        <v>0</v>
      </c>
      <c r="D84" s="34">
        <f>'Door Comparison'!D84</f>
        <v>0</v>
      </c>
      <c r="E84" s="34">
        <f>'Door Comparison'!E84</f>
        <v>0</v>
      </c>
      <c r="G84" s="37">
        <f>'Door Comparison'!G84</f>
        <v>0</v>
      </c>
      <c r="H84" s="37">
        <f>'Door Comparison'!H84</f>
        <v>0</v>
      </c>
      <c r="J84" s="37">
        <f>'Door Comparison'!J84</f>
        <v>0</v>
      </c>
      <c r="K84" s="37">
        <f>'Door Comparison'!K84</f>
        <v>0</v>
      </c>
      <c r="L84" s="37">
        <f>'Door Comparison'!L84</f>
        <v>0</v>
      </c>
      <c r="M84" s="120"/>
      <c r="N84" s="39">
        <f t="shared" si="8"/>
        <v>0</v>
      </c>
      <c r="P84" s="39">
        <f t="shared" si="9"/>
        <v>0</v>
      </c>
      <c r="R84" s="1">
        <f>JMS!M87</f>
        <v>0</v>
      </c>
      <c r="S84" s="39">
        <f>'Door Comparison'!R84</f>
        <v>0</v>
      </c>
      <c r="U84" s="39">
        <f t="shared" si="10"/>
        <v>0</v>
      </c>
      <c r="V84" s="252">
        <v>0</v>
      </c>
      <c r="X84" s="40">
        <f t="shared" si="7"/>
        <v>0</v>
      </c>
      <c r="Y84" s="38" t="str">
        <f>'Door Comparison'!S84</f>
        <v>By others</v>
      </c>
    </row>
    <row r="85" spans="1:25" x14ac:dyDescent="0.25">
      <c r="A85" s="74" t="str">
        <f>'Door Comparison'!A85</f>
        <v>DG.01</v>
      </c>
      <c r="B85" s="85" t="str">
        <f>'Door Comparison'!B85</f>
        <v>E2</v>
      </c>
      <c r="C85" s="85">
        <f>'Door Comparison'!C85</f>
        <v>0</v>
      </c>
      <c r="D85" s="34">
        <f>'Door Comparison'!D85</f>
        <v>0</v>
      </c>
      <c r="E85" s="34">
        <f>'Door Comparison'!E85</f>
        <v>0</v>
      </c>
      <c r="G85" s="37">
        <f>'Door Comparison'!G85</f>
        <v>0</v>
      </c>
      <c r="H85" s="37">
        <f>'Door Comparison'!H85</f>
        <v>0</v>
      </c>
      <c r="J85" s="37">
        <f>'Door Comparison'!J85</f>
        <v>0</v>
      </c>
      <c r="K85" s="37">
        <f>'Door Comparison'!K85</f>
        <v>0</v>
      </c>
      <c r="L85" s="37">
        <f>'Door Comparison'!L85</f>
        <v>0</v>
      </c>
      <c r="M85" s="120"/>
      <c r="N85" s="39">
        <f t="shared" si="8"/>
        <v>0</v>
      </c>
      <c r="P85" s="39">
        <f t="shared" si="9"/>
        <v>0</v>
      </c>
      <c r="R85" s="1">
        <f>JMS!M88</f>
        <v>0</v>
      </c>
      <c r="S85" s="39">
        <f>'Door Comparison'!R85</f>
        <v>0</v>
      </c>
      <c r="U85" s="39">
        <f t="shared" si="10"/>
        <v>0</v>
      </c>
      <c r="V85" s="252">
        <v>0</v>
      </c>
      <c r="X85" s="40">
        <f t="shared" si="7"/>
        <v>0</v>
      </c>
      <c r="Y85" s="38" t="str">
        <f>'Door Comparison'!S85</f>
        <v>By others</v>
      </c>
    </row>
    <row r="86" spans="1:25" x14ac:dyDescent="0.25">
      <c r="A86" s="74" t="str">
        <f>'Door Comparison'!A86</f>
        <v>DG.02</v>
      </c>
      <c r="B86" s="85" t="str">
        <f>'Door Comparison'!B86</f>
        <v>A1</v>
      </c>
      <c r="C86" s="85">
        <f>'Door Comparison'!C86</f>
        <v>0</v>
      </c>
      <c r="D86" s="34">
        <f>'Door Comparison'!D86</f>
        <v>1233</v>
      </c>
      <c r="E86" s="34">
        <f>'Door Comparison'!E86</f>
        <v>2300</v>
      </c>
      <c r="G86" s="37">
        <f>'Door Comparison'!G86</f>
        <v>0</v>
      </c>
      <c r="H86" s="37">
        <f>'Door Comparison'!H86</f>
        <v>1</v>
      </c>
      <c r="J86" s="37">
        <f>'Door Comparison'!J86</f>
        <v>0</v>
      </c>
      <c r="K86" s="37">
        <f>'Door Comparison'!K86</f>
        <v>1</v>
      </c>
      <c r="L86" s="37">
        <f>'Door Comparison'!L86</f>
        <v>0</v>
      </c>
      <c r="M86" s="120"/>
      <c r="N86" s="39">
        <f t="shared" si="8"/>
        <v>0.52</v>
      </c>
      <c r="P86" s="39">
        <f t="shared" si="9"/>
        <v>4.67</v>
      </c>
      <c r="R86" s="249" t="str">
        <f>JMS!M89</f>
        <v>1096.52.</v>
      </c>
      <c r="S86" s="39">
        <f>'Door Comparison'!R86</f>
        <v>1046.4100000000001</v>
      </c>
      <c r="U86" s="39">
        <f t="shared" si="10"/>
        <v>11.67</v>
      </c>
      <c r="V86" s="252">
        <v>31.24</v>
      </c>
      <c r="X86" s="40">
        <f t="shared" si="7"/>
        <v>1094.51</v>
      </c>
    </row>
    <row r="87" spans="1:25" x14ac:dyDescent="0.25">
      <c r="A87" s="74" t="str">
        <f>'Door Comparison'!A87</f>
        <v>DG.03</v>
      </c>
      <c r="B87" s="85" t="str">
        <f>'Door Comparison'!B87</f>
        <v>A1</v>
      </c>
      <c r="C87" s="85">
        <f>'Door Comparison'!C87</f>
        <v>0</v>
      </c>
      <c r="D87" s="34">
        <f>'Door Comparison'!D87</f>
        <v>910</v>
      </c>
      <c r="E87" s="34">
        <f>'Door Comparison'!E87</f>
        <v>2300</v>
      </c>
      <c r="G87" s="37">
        <f>'Door Comparison'!G87</f>
        <v>0</v>
      </c>
      <c r="H87" s="37">
        <f>'Door Comparison'!H87</f>
        <v>1</v>
      </c>
      <c r="J87" s="37">
        <f>'Door Comparison'!J87</f>
        <v>1</v>
      </c>
      <c r="K87" s="37">
        <f>'Door Comparison'!K87</f>
        <v>0</v>
      </c>
      <c r="L87" s="37">
        <f>'Door Comparison'!L87</f>
        <v>0</v>
      </c>
      <c r="M87" s="120"/>
      <c r="N87" s="39">
        <f t="shared" si="8"/>
        <v>0.5</v>
      </c>
      <c r="P87" s="39">
        <f t="shared" si="9"/>
        <v>4.41</v>
      </c>
      <c r="R87" s="1">
        <f>JMS!M90</f>
        <v>1079.49</v>
      </c>
      <c r="S87" s="39">
        <f>'Door Comparison'!R87</f>
        <v>444.39</v>
      </c>
      <c r="U87" s="39">
        <f t="shared" si="10"/>
        <v>11.02</v>
      </c>
      <c r="V87" s="252">
        <v>31.24</v>
      </c>
      <c r="X87" s="40">
        <f t="shared" si="7"/>
        <v>1571.05</v>
      </c>
    </row>
    <row r="88" spans="1:25" x14ac:dyDescent="0.25">
      <c r="A88" s="74" t="str">
        <f>'Door Comparison'!A88</f>
        <v>DG.04</v>
      </c>
      <c r="B88" s="85" t="str">
        <f>'Door Comparison'!B88</f>
        <v>A1</v>
      </c>
      <c r="C88" s="85">
        <f>'Door Comparison'!C88</f>
        <v>0</v>
      </c>
      <c r="D88" s="34">
        <f>'Door Comparison'!D88</f>
        <v>1233</v>
      </c>
      <c r="E88" s="34">
        <f>'Door Comparison'!E88</f>
        <v>2300</v>
      </c>
      <c r="G88" s="37">
        <f>'Door Comparison'!G88</f>
        <v>0</v>
      </c>
      <c r="H88" s="37">
        <f>'Door Comparison'!H88</f>
        <v>1</v>
      </c>
      <c r="J88" s="37">
        <f>'Door Comparison'!J88</f>
        <v>0</v>
      </c>
      <c r="K88" s="37">
        <f>'Door Comparison'!K88</f>
        <v>0</v>
      </c>
      <c r="L88" s="37">
        <f>'Door Comparison'!L88</f>
        <v>0</v>
      </c>
      <c r="M88" s="120"/>
      <c r="N88" s="39">
        <f t="shared" si="8"/>
        <v>0.52</v>
      </c>
      <c r="P88" s="39">
        <f t="shared" si="9"/>
        <v>4.67</v>
      </c>
      <c r="R88" s="1">
        <f>JMS!M91</f>
        <v>543.53</v>
      </c>
      <c r="S88" s="39">
        <f>'Door Comparison'!R88</f>
        <v>815.19</v>
      </c>
      <c r="U88" s="39">
        <f t="shared" si="10"/>
        <v>0</v>
      </c>
      <c r="V88" s="252">
        <v>31.24</v>
      </c>
      <c r="X88" s="40">
        <f t="shared" si="7"/>
        <v>1395.15</v>
      </c>
    </row>
    <row r="89" spans="1:25" x14ac:dyDescent="0.25">
      <c r="A89" s="74" t="str">
        <f>'Door Comparison'!A89</f>
        <v>DG.05</v>
      </c>
      <c r="B89" s="85" t="str">
        <f>'Door Comparison'!B89</f>
        <v>D2</v>
      </c>
      <c r="C89" s="85">
        <f>'Door Comparison'!C89</f>
        <v>0</v>
      </c>
      <c r="D89" s="34">
        <f>'Door Comparison'!D89</f>
        <v>1110</v>
      </c>
      <c r="E89" s="34">
        <f>'Door Comparison'!E89</f>
        <v>2000</v>
      </c>
      <c r="G89" s="37">
        <f>'Door Comparison'!G89</f>
        <v>0</v>
      </c>
      <c r="H89" s="37">
        <f>'Door Comparison'!H89</f>
        <v>1</v>
      </c>
      <c r="J89" s="37">
        <f>'Door Comparison'!J89</f>
        <v>1</v>
      </c>
      <c r="K89" s="37">
        <f>'Door Comparison'!K89</f>
        <v>0</v>
      </c>
      <c r="L89" s="37">
        <f>'Door Comparison'!L89</f>
        <v>0</v>
      </c>
      <c r="M89" s="120"/>
      <c r="N89" s="39">
        <f t="shared" si="8"/>
        <v>0.46</v>
      </c>
      <c r="P89" s="39">
        <f t="shared" si="9"/>
        <v>4.09</v>
      </c>
      <c r="R89" s="1">
        <f>JMS!M92</f>
        <v>0</v>
      </c>
      <c r="S89" s="39">
        <f>'Door Comparison'!R89</f>
        <v>611.16999999999996</v>
      </c>
      <c r="T89" s="79">
        <v>39.44</v>
      </c>
      <c r="U89" s="39">
        <f t="shared" si="10"/>
        <v>10.220000000000001</v>
      </c>
      <c r="V89" s="252">
        <v>0</v>
      </c>
      <c r="X89" s="40">
        <f t="shared" si="7"/>
        <v>665.38</v>
      </c>
    </row>
    <row r="90" spans="1:25" x14ac:dyDescent="0.25">
      <c r="A90" s="74" t="str">
        <f>'Door Comparison'!A90</f>
        <v>DG.06</v>
      </c>
      <c r="B90" s="85" t="str">
        <f>'Door Comparison'!B90</f>
        <v>D2</v>
      </c>
      <c r="C90" s="85">
        <f>'Door Comparison'!C90</f>
        <v>0</v>
      </c>
      <c r="D90" s="34">
        <f>'Door Comparison'!D90</f>
        <v>1110</v>
      </c>
      <c r="E90" s="34">
        <f>'Door Comparison'!E90</f>
        <v>2000</v>
      </c>
      <c r="G90" s="37">
        <f>'Door Comparison'!G90</f>
        <v>0</v>
      </c>
      <c r="H90" s="37">
        <f>'Door Comparison'!H90</f>
        <v>1</v>
      </c>
      <c r="J90" s="37">
        <f>'Door Comparison'!J90</f>
        <v>1</v>
      </c>
      <c r="K90" s="37">
        <f>'Door Comparison'!K90</f>
        <v>0</v>
      </c>
      <c r="L90" s="37">
        <f>'Door Comparison'!L90</f>
        <v>0</v>
      </c>
      <c r="M90" s="120"/>
      <c r="N90" s="39">
        <f t="shared" si="8"/>
        <v>0.46</v>
      </c>
      <c r="P90" s="39">
        <f t="shared" si="9"/>
        <v>4.09</v>
      </c>
      <c r="R90" s="1">
        <f>JMS!M93</f>
        <v>0</v>
      </c>
      <c r="S90" s="39">
        <f>'Door Comparison'!R90</f>
        <v>611.16999999999996</v>
      </c>
      <c r="T90" s="79">
        <v>39.44</v>
      </c>
      <c r="U90" s="39">
        <f t="shared" si="10"/>
        <v>10.220000000000001</v>
      </c>
      <c r="V90" s="252">
        <v>0</v>
      </c>
      <c r="X90" s="40">
        <f t="shared" si="7"/>
        <v>665.38</v>
      </c>
    </row>
    <row r="91" spans="1:25" x14ac:dyDescent="0.25">
      <c r="A91" s="74" t="str">
        <f>'Door Comparison'!A91</f>
        <v>DG.07</v>
      </c>
      <c r="B91" s="85" t="str">
        <f>'Door Comparison'!B91</f>
        <v>D2</v>
      </c>
      <c r="C91" s="85">
        <f>'Door Comparison'!C91</f>
        <v>0</v>
      </c>
      <c r="D91" s="34">
        <f>'Door Comparison'!D91</f>
        <v>1110</v>
      </c>
      <c r="E91" s="34">
        <f>'Door Comparison'!E91</f>
        <v>2000</v>
      </c>
      <c r="G91" s="37">
        <f>'Door Comparison'!G91</f>
        <v>0</v>
      </c>
      <c r="H91" s="37">
        <f>'Door Comparison'!H91</f>
        <v>1</v>
      </c>
      <c r="J91" s="37">
        <f>'Door Comparison'!J91</f>
        <v>1</v>
      </c>
      <c r="K91" s="37">
        <f>'Door Comparison'!K91</f>
        <v>0</v>
      </c>
      <c r="L91" s="37">
        <f>'Door Comparison'!L91</f>
        <v>0</v>
      </c>
      <c r="M91" s="120"/>
      <c r="N91" s="39">
        <f t="shared" si="8"/>
        <v>0.46</v>
      </c>
      <c r="P91" s="39">
        <f t="shared" si="9"/>
        <v>4.09</v>
      </c>
      <c r="R91" s="1">
        <f>JMS!M94</f>
        <v>0</v>
      </c>
      <c r="S91" s="39">
        <f>'Door Comparison'!R91</f>
        <v>611.16999999999996</v>
      </c>
      <c r="T91" s="79">
        <v>39.44</v>
      </c>
      <c r="U91" s="39">
        <f t="shared" si="10"/>
        <v>10.220000000000001</v>
      </c>
      <c r="V91" s="252">
        <v>0</v>
      </c>
      <c r="X91" s="40">
        <f t="shared" si="7"/>
        <v>665.38</v>
      </c>
    </row>
    <row r="92" spans="1:25" x14ac:dyDescent="0.25">
      <c r="A92" s="74" t="str">
        <f>'Door Comparison'!A92</f>
        <v>DG.08</v>
      </c>
      <c r="B92" s="85" t="str">
        <f>'Door Comparison'!B92</f>
        <v>A5</v>
      </c>
      <c r="C92" s="85">
        <f>'Door Comparison'!C92</f>
        <v>0</v>
      </c>
      <c r="D92" s="34">
        <f>'Door Comparison'!D92</f>
        <v>1110</v>
      </c>
      <c r="E92" s="34">
        <f>'Door Comparison'!E92</f>
        <v>2300</v>
      </c>
      <c r="G92" s="37">
        <f>'Door Comparison'!G92</f>
        <v>0</v>
      </c>
      <c r="H92" s="37">
        <f>'Door Comparison'!H92</f>
        <v>1</v>
      </c>
      <c r="J92" s="37">
        <f>'Door Comparison'!J92</f>
        <v>0</v>
      </c>
      <c r="K92" s="37">
        <f>'Door Comparison'!K92</f>
        <v>0</v>
      </c>
      <c r="L92" s="37">
        <f>'Door Comparison'!L92</f>
        <v>0</v>
      </c>
      <c r="M92" s="120"/>
      <c r="N92" s="39">
        <f t="shared" si="8"/>
        <v>0.51</v>
      </c>
      <c r="P92" s="39">
        <f t="shared" si="9"/>
        <v>4.57</v>
      </c>
      <c r="R92" s="1">
        <f>JMS!M95</f>
        <v>536.34</v>
      </c>
      <c r="S92" s="39">
        <f>'Door Comparison'!R92</f>
        <v>540.04</v>
      </c>
      <c r="U92" s="39">
        <f t="shared" si="10"/>
        <v>0</v>
      </c>
      <c r="V92" s="252">
        <v>31.24</v>
      </c>
      <c r="X92" s="40">
        <f t="shared" si="7"/>
        <v>1112.7</v>
      </c>
    </row>
    <row r="93" spans="1:25" x14ac:dyDescent="0.25">
      <c r="A93" s="74" t="str">
        <f>'Door Comparison'!A93</f>
        <v>DG.09</v>
      </c>
      <c r="B93" s="85" t="str">
        <f>'Door Comparison'!B93</f>
        <v>A1</v>
      </c>
      <c r="C93" s="85">
        <f>'Door Comparison'!C93</f>
        <v>0</v>
      </c>
      <c r="D93" s="34">
        <f>'Door Comparison'!D93</f>
        <v>1010</v>
      </c>
      <c r="E93" s="34">
        <f>'Door Comparison'!E93</f>
        <v>2300</v>
      </c>
      <c r="G93" s="37">
        <f>'Door Comparison'!G93</f>
        <v>0</v>
      </c>
      <c r="H93" s="37">
        <f>'Door Comparison'!H93</f>
        <v>1</v>
      </c>
      <c r="J93" s="37">
        <f>'Door Comparison'!J93</f>
        <v>0</v>
      </c>
      <c r="K93" s="37">
        <f>'Door Comparison'!K93</f>
        <v>0</v>
      </c>
      <c r="L93" s="37">
        <f>'Door Comparison'!L93</f>
        <v>0</v>
      </c>
      <c r="M93" s="120"/>
      <c r="N93" s="39">
        <f t="shared" si="8"/>
        <v>0.5</v>
      </c>
      <c r="P93" s="39">
        <f t="shared" si="9"/>
        <v>4.49</v>
      </c>
      <c r="R93" s="1">
        <f>JMS!M96</f>
        <v>530.5</v>
      </c>
      <c r="S93" s="39">
        <f>'Door Comparison'!R93</f>
        <v>526.86</v>
      </c>
      <c r="U93" s="39">
        <f t="shared" si="10"/>
        <v>0</v>
      </c>
      <c r="V93" s="252">
        <v>31.24</v>
      </c>
      <c r="X93" s="40">
        <f t="shared" si="7"/>
        <v>1093.5899999999999</v>
      </c>
    </row>
    <row r="94" spans="1:25" x14ac:dyDescent="0.25">
      <c r="A94" s="74" t="str">
        <f>'Door Comparison'!A94</f>
        <v>DG.10</v>
      </c>
      <c r="B94" s="85" t="str">
        <f>'Door Comparison'!B94</f>
        <v>A1</v>
      </c>
      <c r="C94" s="85">
        <f>'Door Comparison'!C94</f>
        <v>0</v>
      </c>
      <c r="D94" s="34">
        <f>'Door Comparison'!D94</f>
        <v>1010</v>
      </c>
      <c r="E94" s="34">
        <f>'Door Comparison'!E94</f>
        <v>2300</v>
      </c>
      <c r="G94" s="37">
        <f>'Door Comparison'!G94</f>
        <v>0</v>
      </c>
      <c r="H94" s="37">
        <f>'Door Comparison'!H94</f>
        <v>1</v>
      </c>
      <c r="J94" s="37">
        <f>'Door Comparison'!J94</f>
        <v>0</v>
      </c>
      <c r="K94" s="37">
        <f>'Door Comparison'!K94</f>
        <v>0</v>
      </c>
      <c r="L94" s="37">
        <f>'Door Comparison'!L94</f>
        <v>0</v>
      </c>
      <c r="M94" s="120"/>
      <c r="N94" s="39">
        <f t="shared" si="8"/>
        <v>0.5</v>
      </c>
      <c r="P94" s="39">
        <f t="shared" si="9"/>
        <v>4.49</v>
      </c>
      <c r="R94" s="1">
        <f>JMS!M97</f>
        <v>530.5</v>
      </c>
      <c r="S94" s="39">
        <f>'Door Comparison'!R94</f>
        <v>526.86</v>
      </c>
      <c r="U94" s="39">
        <f t="shared" si="10"/>
        <v>0</v>
      </c>
      <c r="V94" s="252">
        <v>31.24</v>
      </c>
      <c r="X94" s="40">
        <f t="shared" si="7"/>
        <v>1093.5899999999999</v>
      </c>
    </row>
    <row r="95" spans="1:25" x14ac:dyDescent="0.25">
      <c r="A95" s="74" t="str">
        <f>'Door Comparison'!A95</f>
        <v>DG.11</v>
      </c>
      <c r="B95" s="85" t="str">
        <f>'Door Comparison'!B95</f>
        <v>D2</v>
      </c>
      <c r="C95" s="85">
        <f>'Door Comparison'!C95</f>
        <v>0</v>
      </c>
      <c r="D95" s="34">
        <f>'Door Comparison'!D95</f>
        <v>1110</v>
      </c>
      <c r="E95" s="34">
        <f>'Door Comparison'!E95</f>
        <v>2000</v>
      </c>
      <c r="G95" s="37">
        <f>'Door Comparison'!G95</f>
        <v>0</v>
      </c>
      <c r="H95" s="37">
        <f>'Door Comparison'!H95</f>
        <v>1</v>
      </c>
      <c r="J95" s="37">
        <f>'Door Comparison'!J95</f>
        <v>1</v>
      </c>
      <c r="K95" s="37">
        <f>'Door Comparison'!K95</f>
        <v>0</v>
      </c>
      <c r="L95" s="37">
        <f>'Door Comparison'!L95</f>
        <v>0</v>
      </c>
      <c r="M95" s="120"/>
      <c r="N95" s="39">
        <f t="shared" si="8"/>
        <v>0.46</v>
      </c>
      <c r="P95" s="39">
        <f t="shared" si="9"/>
        <v>4.09</v>
      </c>
      <c r="R95" s="1">
        <f>JMS!M98</f>
        <v>0</v>
      </c>
      <c r="S95" s="39">
        <f>'Door Comparison'!R95</f>
        <v>611.16999999999996</v>
      </c>
      <c r="T95" s="79">
        <v>39.44</v>
      </c>
      <c r="U95" s="39">
        <f t="shared" si="10"/>
        <v>10.220000000000001</v>
      </c>
      <c r="V95" s="252">
        <v>0</v>
      </c>
      <c r="X95" s="40">
        <f t="shared" si="7"/>
        <v>665.38</v>
      </c>
    </row>
    <row r="96" spans="1:25" x14ac:dyDescent="0.25">
      <c r="A96" s="74" t="str">
        <f>'Door Comparison'!A96</f>
        <v>DG.12</v>
      </c>
      <c r="B96" s="85" t="str">
        <f>'Door Comparison'!B96</f>
        <v>D2</v>
      </c>
      <c r="C96" s="85">
        <f>'Door Comparison'!C96</f>
        <v>0</v>
      </c>
      <c r="D96" s="34">
        <f>'Door Comparison'!D96</f>
        <v>1000</v>
      </c>
      <c r="E96" s="34">
        <f>'Door Comparison'!E96</f>
        <v>2000</v>
      </c>
      <c r="G96" s="37">
        <f>'Door Comparison'!G96</f>
        <v>0</v>
      </c>
      <c r="H96" s="37">
        <f>'Door Comparison'!H96</f>
        <v>1</v>
      </c>
      <c r="J96" s="37">
        <f>'Door Comparison'!J96</f>
        <v>0</v>
      </c>
      <c r="K96" s="37">
        <f>'Door Comparison'!K96</f>
        <v>0</v>
      </c>
      <c r="L96" s="37">
        <f>'Door Comparison'!L96</f>
        <v>0</v>
      </c>
      <c r="M96" s="120"/>
      <c r="N96" s="39">
        <f t="shared" si="8"/>
        <v>0.45</v>
      </c>
      <c r="P96" s="39">
        <f t="shared" si="9"/>
        <v>4</v>
      </c>
      <c r="R96" s="1">
        <f>JMS!M99</f>
        <v>0</v>
      </c>
      <c r="S96" s="39">
        <f>'Door Comparison'!R96</f>
        <v>668.01</v>
      </c>
      <c r="T96" s="79">
        <v>39.44</v>
      </c>
      <c r="U96" s="39">
        <f t="shared" si="10"/>
        <v>0</v>
      </c>
      <c r="V96" s="252">
        <v>0</v>
      </c>
      <c r="X96" s="40">
        <f t="shared" si="7"/>
        <v>711.9</v>
      </c>
    </row>
    <row r="97" spans="1:24" x14ac:dyDescent="0.25">
      <c r="A97" s="74" t="str">
        <f>'Door Comparison'!A97</f>
        <v>DG.13</v>
      </c>
      <c r="B97" s="85" t="str">
        <f>'Door Comparison'!B97</f>
        <v>A1</v>
      </c>
      <c r="C97" s="85">
        <f>'Door Comparison'!C97</f>
        <v>0</v>
      </c>
      <c r="D97" s="34">
        <f>'Door Comparison'!D97</f>
        <v>1110</v>
      </c>
      <c r="E97" s="34">
        <f>'Door Comparison'!E97</f>
        <v>2300</v>
      </c>
      <c r="G97" s="37">
        <f>'Door Comparison'!G97</f>
        <v>0</v>
      </c>
      <c r="H97" s="37">
        <f>'Door Comparison'!H97</f>
        <v>1</v>
      </c>
      <c r="J97" s="37">
        <f>'Door Comparison'!J97</f>
        <v>1</v>
      </c>
      <c r="K97" s="37">
        <f>'Door Comparison'!K97</f>
        <v>0</v>
      </c>
      <c r="L97" s="37">
        <f>'Door Comparison'!L97</f>
        <v>0</v>
      </c>
      <c r="M97" s="120"/>
      <c r="N97" s="39">
        <f t="shared" si="8"/>
        <v>0.51</v>
      </c>
      <c r="P97" s="39">
        <f t="shared" si="9"/>
        <v>4.57</v>
      </c>
      <c r="R97" s="1">
        <f>JMS!M100</f>
        <v>553.37</v>
      </c>
      <c r="S97" s="39">
        <f>'Door Comparison'!R97</f>
        <v>769.56</v>
      </c>
      <c r="U97" s="39">
        <f t="shared" si="10"/>
        <v>11.42</v>
      </c>
      <c r="V97" s="252">
        <v>31.24</v>
      </c>
      <c r="X97" s="40">
        <f t="shared" si="7"/>
        <v>1370.67</v>
      </c>
    </row>
    <row r="98" spans="1:24" x14ac:dyDescent="0.25">
      <c r="A98" s="74" t="str">
        <f>'Door Comparison'!A98</f>
        <v>DG.14</v>
      </c>
      <c r="B98" s="85" t="str">
        <f>'Door Comparison'!B98</f>
        <v>B1</v>
      </c>
      <c r="C98" s="85">
        <f>'Door Comparison'!C98</f>
        <v>0</v>
      </c>
      <c r="D98" s="34">
        <f>'Door Comparison'!D98</f>
        <v>1110</v>
      </c>
      <c r="E98" s="34">
        <f>'Door Comparison'!E98</f>
        <v>2300</v>
      </c>
      <c r="G98" s="37">
        <f>'Door Comparison'!G98</f>
        <v>0</v>
      </c>
      <c r="H98" s="37">
        <f>'Door Comparison'!H98</f>
        <v>1</v>
      </c>
      <c r="J98" s="37">
        <f>'Door Comparison'!J98</f>
        <v>1</v>
      </c>
      <c r="K98" s="37">
        <f>'Door Comparison'!K98</f>
        <v>0</v>
      </c>
      <c r="L98" s="37">
        <f>'Door Comparison'!L98</f>
        <v>0</v>
      </c>
      <c r="M98" s="120"/>
      <c r="N98" s="39">
        <f t="shared" si="8"/>
        <v>0.51</v>
      </c>
      <c r="P98" s="39">
        <f t="shared" si="9"/>
        <v>4.57</v>
      </c>
      <c r="R98" s="1">
        <f>JMS!M101</f>
        <v>217.23</v>
      </c>
      <c r="S98" s="39">
        <f>'Door Comparison'!R98</f>
        <v>558.54</v>
      </c>
      <c r="U98" s="39">
        <f t="shared" si="10"/>
        <v>11.42</v>
      </c>
      <c r="V98" s="252">
        <v>31.24</v>
      </c>
      <c r="X98" s="40">
        <f t="shared" si="7"/>
        <v>823.51</v>
      </c>
    </row>
    <row r="99" spans="1:24" x14ac:dyDescent="0.25">
      <c r="A99" s="74" t="str">
        <f>'Door Comparison'!A99</f>
        <v>DG.15</v>
      </c>
      <c r="B99" s="85" t="str">
        <f>'Door Comparison'!B99</f>
        <v>B5</v>
      </c>
      <c r="C99" s="85">
        <f>'Door Comparison'!C99</f>
        <v>0</v>
      </c>
      <c r="D99" s="34">
        <f>'Door Comparison'!D99</f>
        <v>1710</v>
      </c>
      <c r="E99" s="34">
        <f>'Door Comparison'!E99</f>
        <v>2300</v>
      </c>
      <c r="G99" s="37">
        <f>'Door Comparison'!G99</f>
        <v>0</v>
      </c>
      <c r="H99" s="37">
        <f>'Door Comparison'!H99</f>
        <v>1</v>
      </c>
      <c r="J99" s="37">
        <f>'Door Comparison'!J99</f>
        <v>0</v>
      </c>
      <c r="K99" s="37">
        <f>'Door Comparison'!K99</f>
        <v>1</v>
      </c>
      <c r="L99" s="37">
        <f>'Door Comparison'!L99</f>
        <v>0</v>
      </c>
      <c r="M99" s="120"/>
      <c r="N99" s="39">
        <f t="shared" si="8"/>
        <v>0.56999999999999995</v>
      </c>
      <c r="P99" s="39">
        <f t="shared" si="9"/>
        <v>5.05</v>
      </c>
      <c r="R99" s="1">
        <f>JMS!M102</f>
        <v>280.27</v>
      </c>
      <c r="S99" s="39">
        <f>'Door Comparison'!R99</f>
        <v>1398.8</v>
      </c>
      <c r="U99" s="39">
        <f t="shared" si="10"/>
        <v>12.62</v>
      </c>
      <c r="V99" s="252">
        <v>31.24</v>
      </c>
      <c r="X99" s="40">
        <f t="shared" si="7"/>
        <v>1728.55</v>
      </c>
    </row>
    <row r="100" spans="1:24" x14ac:dyDescent="0.25">
      <c r="A100" s="74" t="str">
        <f>'Door Comparison'!A100</f>
        <v>DG.16</v>
      </c>
      <c r="B100" s="85" t="str">
        <f>'Door Comparison'!B100</f>
        <v>B1</v>
      </c>
      <c r="C100" s="85">
        <f>'Door Comparison'!C100</f>
        <v>0</v>
      </c>
      <c r="D100" s="34">
        <f>'Door Comparison'!D100</f>
        <v>1110</v>
      </c>
      <c r="E100" s="34">
        <f>'Door Comparison'!E100</f>
        <v>2300</v>
      </c>
      <c r="G100" s="37">
        <f>'Door Comparison'!G100</f>
        <v>0</v>
      </c>
      <c r="H100" s="37">
        <f>'Door Comparison'!H100</f>
        <v>1</v>
      </c>
      <c r="J100" s="37">
        <f>'Door Comparison'!J100</f>
        <v>0</v>
      </c>
      <c r="K100" s="37">
        <f>'Door Comparison'!K100</f>
        <v>1</v>
      </c>
      <c r="L100" s="37">
        <f>'Door Comparison'!L100</f>
        <v>0</v>
      </c>
      <c r="M100" s="120"/>
      <c r="N100" s="39">
        <f t="shared" si="8"/>
        <v>0.51</v>
      </c>
      <c r="P100" s="39">
        <f t="shared" si="9"/>
        <v>4.57</v>
      </c>
      <c r="R100" s="1">
        <f>JMS!M103</f>
        <v>234.25</v>
      </c>
      <c r="S100" s="39">
        <f>'Door Comparison'!R100</f>
        <v>698.61</v>
      </c>
      <c r="U100" s="39">
        <f t="shared" si="10"/>
        <v>11.42</v>
      </c>
      <c r="V100" s="252">
        <v>31.24</v>
      </c>
      <c r="X100" s="40">
        <f t="shared" si="7"/>
        <v>980.6</v>
      </c>
    </row>
    <row r="101" spans="1:24" x14ac:dyDescent="0.25">
      <c r="A101" s="74" t="str">
        <f>'Door Comparison'!A101</f>
        <v>DG.17</v>
      </c>
      <c r="B101" s="85" t="str">
        <f>'Door Comparison'!B101</f>
        <v>B1</v>
      </c>
      <c r="C101" s="85">
        <f>'Door Comparison'!C101</f>
        <v>0</v>
      </c>
      <c r="D101" s="34">
        <f>'Door Comparison'!D101</f>
        <v>910</v>
      </c>
      <c r="E101" s="34">
        <f>'Door Comparison'!E101</f>
        <v>2300</v>
      </c>
      <c r="G101" s="37">
        <f>'Door Comparison'!G101</f>
        <v>0</v>
      </c>
      <c r="H101" s="37">
        <f>'Door Comparison'!H101</f>
        <v>1</v>
      </c>
      <c r="J101" s="37">
        <f>'Door Comparison'!J101</f>
        <v>1</v>
      </c>
      <c r="K101" s="37">
        <f>'Door Comparison'!K101</f>
        <v>0</v>
      </c>
      <c r="L101" s="37">
        <f>'Door Comparison'!L101</f>
        <v>0</v>
      </c>
      <c r="M101" s="120"/>
      <c r="N101" s="39">
        <f t="shared" si="8"/>
        <v>0.5</v>
      </c>
      <c r="P101" s="39">
        <f t="shared" si="9"/>
        <v>4.41</v>
      </c>
      <c r="R101" s="1">
        <f>JMS!M104</f>
        <v>213.46</v>
      </c>
      <c r="S101" s="39">
        <f>'Door Comparison'!R101</f>
        <v>526.30999999999995</v>
      </c>
      <c r="U101" s="39">
        <f t="shared" si="10"/>
        <v>11.02</v>
      </c>
      <c r="V101" s="252">
        <v>31.24</v>
      </c>
      <c r="X101" s="40">
        <f t="shared" si="7"/>
        <v>786.94</v>
      </c>
    </row>
    <row r="102" spans="1:24" x14ac:dyDescent="0.25">
      <c r="A102" s="74" t="str">
        <f>'Door Comparison'!A102</f>
        <v>DG.18</v>
      </c>
      <c r="B102" s="85" t="str">
        <f>'Door Comparison'!B102</f>
        <v>A1</v>
      </c>
      <c r="C102" s="85">
        <f>'Door Comparison'!C102</f>
        <v>0</v>
      </c>
      <c r="D102" s="34">
        <f>'Door Comparison'!D102</f>
        <v>910</v>
      </c>
      <c r="E102" s="34">
        <f>'Door Comparison'!E102</f>
        <v>2300</v>
      </c>
      <c r="G102" s="37">
        <f>'Door Comparison'!G102</f>
        <v>0</v>
      </c>
      <c r="H102" s="37">
        <f>'Door Comparison'!H102</f>
        <v>1</v>
      </c>
      <c r="J102" s="37">
        <f>'Door Comparison'!J102</f>
        <v>0</v>
      </c>
      <c r="K102" s="37">
        <f>'Door Comparison'!K102</f>
        <v>1</v>
      </c>
      <c r="L102" s="37">
        <f>'Door Comparison'!L102</f>
        <v>0</v>
      </c>
      <c r="M102" s="120"/>
      <c r="N102" s="39">
        <f t="shared" si="8"/>
        <v>0.5</v>
      </c>
      <c r="P102" s="39">
        <f t="shared" si="9"/>
        <v>4.41</v>
      </c>
      <c r="R102" s="1">
        <f>JMS!M105</f>
        <v>558.71</v>
      </c>
      <c r="S102" s="39">
        <f>'Door Comparison'!R102</f>
        <v>993.55</v>
      </c>
      <c r="U102" s="39">
        <f t="shared" si="10"/>
        <v>11.02</v>
      </c>
      <c r="V102" s="252">
        <v>31.24</v>
      </c>
      <c r="X102" s="40">
        <f t="shared" si="7"/>
        <v>1599.43</v>
      </c>
    </row>
    <row r="103" spans="1:24" x14ac:dyDescent="0.25">
      <c r="A103" s="74" t="str">
        <f>'Door Comparison'!A103</f>
        <v>DG.19</v>
      </c>
      <c r="B103" s="85" t="str">
        <f>'Door Comparison'!B103</f>
        <v>D2</v>
      </c>
      <c r="C103" s="85">
        <f>'Door Comparison'!C103</f>
        <v>0</v>
      </c>
      <c r="D103" s="34">
        <f>'Door Comparison'!D103</f>
        <v>1110</v>
      </c>
      <c r="E103" s="34">
        <f>'Door Comparison'!E103</f>
        <v>2000</v>
      </c>
      <c r="G103" s="37">
        <f>'Door Comparison'!G103</f>
        <v>0</v>
      </c>
      <c r="H103" s="37">
        <f>'Door Comparison'!H103</f>
        <v>1</v>
      </c>
      <c r="J103" s="37">
        <f>'Door Comparison'!J103</f>
        <v>1</v>
      </c>
      <c r="K103" s="37">
        <f>'Door Comparison'!K103</f>
        <v>0</v>
      </c>
      <c r="L103" s="37">
        <f>'Door Comparison'!L103</f>
        <v>0</v>
      </c>
      <c r="M103" s="120"/>
      <c r="N103" s="39">
        <f t="shared" si="8"/>
        <v>0.46</v>
      </c>
      <c r="P103" s="39">
        <f t="shared" si="9"/>
        <v>4.09</v>
      </c>
      <c r="R103" s="1">
        <f>JMS!M106</f>
        <v>0</v>
      </c>
      <c r="S103" s="39">
        <f>'Door Comparison'!R103</f>
        <v>611.16999999999996</v>
      </c>
      <c r="T103" s="79">
        <v>39.44</v>
      </c>
      <c r="U103" s="39">
        <f t="shared" si="10"/>
        <v>10.220000000000001</v>
      </c>
      <c r="V103" s="252">
        <v>0</v>
      </c>
      <c r="X103" s="40">
        <f t="shared" si="7"/>
        <v>665.38</v>
      </c>
    </row>
    <row r="104" spans="1:24" x14ac:dyDescent="0.25">
      <c r="A104" s="74" t="str">
        <f>'Door Comparison'!A104</f>
        <v>DG.20</v>
      </c>
      <c r="B104" s="85" t="str">
        <f>'Door Comparison'!B104</f>
        <v>D2</v>
      </c>
      <c r="C104" s="85">
        <f>'Door Comparison'!C104</f>
        <v>0</v>
      </c>
      <c r="D104" s="34">
        <f>'Door Comparison'!D104</f>
        <v>1000</v>
      </c>
      <c r="E104" s="34">
        <f>'Door Comparison'!E104</f>
        <v>2000</v>
      </c>
      <c r="G104" s="37">
        <f>'Door Comparison'!G104</f>
        <v>0</v>
      </c>
      <c r="H104" s="37">
        <f>'Door Comparison'!H104</f>
        <v>1</v>
      </c>
      <c r="J104" s="37">
        <f>'Door Comparison'!J104</f>
        <v>1</v>
      </c>
      <c r="K104" s="37">
        <f>'Door Comparison'!K104</f>
        <v>0</v>
      </c>
      <c r="L104" s="37">
        <f>'Door Comparison'!L104</f>
        <v>0</v>
      </c>
      <c r="M104" s="120"/>
      <c r="N104" s="39">
        <f t="shared" si="8"/>
        <v>0.45</v>
      </c>
      <c r="P104" s="39">
        <f t="shared" si="9"/>
        <v>4</v>
      </c>
      <c r="R104" s="1">
        <f>JMS!M107</f>
        <v>0</v>
      </c>
      <c r="S104" s="39">
        <f>'Door Comparison'!R104</f>
        <v>668.01</v>
      </c>
      <c r="T104" s="79">
        <v>39.44</v>
      </c>
      <c r="U104" s="39">
        <f t="shared" si="10"/>
        <v>10</v>
      </c>
      <c r="V104" s="252">
        <v>0</v>
      </c>
      <c r="X104" s="40">
        <f t="shared" si="7"/>
        <v>721.9</v>
      </c>
    </row>
    <row r="105" spans="1:24" x14ac:dyDescent="0.25">
      <c r="A105" s="74" t="str">
        <f>'Door Comparison'!A105</f>
        <v>DG.21</v>
      </c>
      <c r="B105" s="85" t="str">
        <f>'Door Comparison'!B105</f>
        <v>A1</v>
      </c>
      <c r="C105" s="85">
        <f>'Door Comparison'!C105</f>
        <v>0</v>
      </c>
      <c r="D105" s="34">
        <f>'Door Comparison'!D105</f>
        <v>1110</v>
      </c>
      <c r="E105" s="34">
        <f>'Door Comparison'!E105</f>
        <v>2300</v>
      </c>
      <c r="G105" s="37">
        <f>'Door Comparison'!G105</f>
        <v>0</v>
      </c>
      <c r="H105" s="37">
        <f>'Door Comparison'!H105</f>
        <v>1</v>
      </c>
      <c r="J105" s="37">
        <f>'Door Comparison'!J105</f>
        <v>0</v>
      </c>
      <c r="K105" s="37">
        <f>'Door Comparison'!K105</f>
        <v>1</v>
      </c>
      <c r="L105" s="37">
        <f>'Door Comparison'!L105</f>
        <v>0</v>
      </c>
      <c r="M105" s="120"/>
      <c r="N105" s="39">
        <f t="shared" si="8"/>
        <v>0.51</v>
      </c>
      <c r="P105" s="39">
        <f t="shared" si="9"/>
        <v>4.57</v>
      </c>
      <c r="R105" s="1">
        <f>JMS!M108</f>
        <v>570.39</v>
      </c>
      <c r="S105" s="39">
        <f>'Door Comparison'!R105</f>
        <v>1151.99</v>
      </c>
      <c r="U105" s="39">
        <f t="shared" si="10"/>
        <v>11.42</v>
      </c>
      <c r="V105" s="252">
        <v>31.24</v>
      </c>
      <c r="X105" s="40">
        <f t="shared" si="7"/>
        <v>1770.12</v>
      </c>
    </row>
    <row r="106" spans="1:24" x14ac:dyDescent="0.25">
      <c r="A106" s="74" t="str">
        <f>'Door Comparison'!A106</f>
        <v>DG.22</v>
      </c>
      <c r="B106" s="85" t="str">
        <f>'Door Comparison'!B106</f>
        <v>G</v>
      </c>
      <c r="C106" s="85">
        <f>'Door Comparison'!C106</f>
        <v>0</v>
      </c>
      <c r="D106" s="34">
        <f>'Door Comparison'!D106</f>
        <v>628</v>
      </c>
      <c r="E106" s="34">
        <f>'Door Comparison'!E106</f>
        <v>1123</v>
      </c>
      <c r="G106" s="37">
        <f>'Door Comparison'!G106</f>
        <v>0</v>
      </c>
      <c r="H106" s="37">
        <f>'Door Comparison'!H106</f>
        <v>1</v>
      </c>
      <c r="J106" s="37">
        <f>'Door Comparison'!J106</f>
        <v>0</v>
      </c>
      <c r="K106" s="37">
        <f>'Door Comparison'!K106</f>
        <v>0</v>
      </c>
      <c r="L106" s="37">
        <f>'Door Comparison'!L106</f>
        <v>0</v>
      </c>
      <c r="M106" s="120"/>
      <c r="N106" s="39">
        <f t="shared" si="8"/>
        <v>0.26</v>
      </c>
      <c r="P106" s="39">
        <f t="shared" si="9"/>
        <v>2.2999999999999998</v>
      </c>
      <c r="R106" s="1">
        <f>JMS!M109</f>
        <v>198.28</v>
      </c>
      <c r="S106" s="39">
        <f>'Door Comparison'!R106</f>
        <v>222.07</v>
      </c>
      <c r="U106" s="39">
        <f t="shared" si="10"/>
        <v>0</v>
      </c>
      <c r="V106" s="252">
        <v>31.24</v>
      </c>
      <c r="X106" s="40">
        <f t="shared" si="7"/>
        <v>454.15</v>
      </c>
    </row>
    <row r="107" spans="1:24" x14ac:dyDescent="0.25">
      <c r="A107" s="74" t="str">
        <f>'Door Comparison'!A107</f>
        <v>DG.23</v>
      </c>
      <c r="B107" s="85" t="str">
        <f>'Door Comparison'!B107</f>
        <v>D2</v>
      </c>
      <c r="C107" s="85">
        <f>'Door Comparison'!C107</f>
        <v>0</v>
      </c>
      <c r="D107" s="34">
        <f>'Door Comparison'!D107</f>
        <v>1110</v>
      </c>
      <c r="E107" s="34">
        <f>'Door Comparison'!E107</f>
        <v>2000</v>
      </c>
      <c r="G107" s="37">
        <f>'Door Comparison'!G107</f>
        <v>0</v>
      </c>
      <c r="H107" s="37">
        <f>'Door Comparison'!H107</f>
        <v>1</v>
      </c>
      <c r="J107" s="37">
        <f>'Door Comparison'!J107</f>
        <v>0</v>
      </c>
      <c r="K107" s="37">
        <f>'Door Comparison'!K107</f>
        <v>1</v>
      </c>
      <c r="L107" s="37">
        <f>'Door Comparison'!L107</f>
        <v>0</v>
      </c>
      <c r="M107" s="120"/>
      <c r="N107" s="39">
        <f t="shared" si="8"/>
        <v>0.46</v>
      </c>
      <c r="P107" s="39">
        <f t="shared" si="9"/>
        <v>4.09</v>
      </c>
      <c r="R107" s="1">
        <f>JMS!M110</f>
        <v>0</v>
      </c>
      <c r="S107" s="39">
        <f>'Door Comparison'!R107</f>
        <v>611.16999999999996</v>
      </c>
      <c r="T107" s="79">
        <v>39.44</v>
      </c>
      <c r="U107" s="39">
        <f t="shared" si="10"/>
        <v>10.220000000000001</v>
      </c>
      <c r="V107" s="252">
        <v>0</v>
      </c>
      <c r="X107" s="40">
        <f t="shared" si="7"/>
        <v>665.38</v>
      </c>
    </row>
    <row r="108" spans="1:24" x14ac:dyDescent="0.25">
      <c r="A108" s="74" t="str">
        <f>'Door Comparison'!A108</f>
        <v>DG.24</v>
      </c>
      <c r="B108" s="85" t="str">
        <f>'Door Comparison'!B108</f>
        <v>D2</v>
      </c>
      <c r="C108" s="85">
        <f>'Door Comparison'!C108</f>
        <v>0</v>
      </c>
      <c r="D108" s="34">
        <f>'Door Comparison'!D108</f>
        <v>1110</v>
      </c>
      <c r="E108" s="34">
        <f>'Door Comparison'!E108</f>
        <v>2000</v>
      </c>
      <c r="G108" s="37">
        <f>'Door Comparison'!G108</f>
        <v>0</v>
      </c>
      <c r="H108" s="37">
        <f>'Door Comparison'!H108</f>
        <v>1</v>
      </c>
      <c r="J108" s="37">
        <f>'Door Comparison'!J108</f>
        <v>0</v>
      </c>
      <c r="K108" s="37">
        <f>'Door Comparison'!K108</f>
        <v>1</v>
      </c>
      <c r="L108" s="37">
        <f>'Door Comparison'!L108</f>
        <v>0</v>
      </c>
      <c r="M108" s="120"/>
      <c r="N108" s="39">
        <f t="shared" si="8"/>
        <v>0.46</v>
      </c>
      <c r="P108" s="39">
        <f t="shared" si="9"/>
        <v>4.09</v>
      </c>
      <c r="R108" s="1">
        <f>JMS!M111</f>
        <v>0</v>
      </c>
      <c r="S108" s="39">
        <f>'Door Comparison'!R108</f>
        <v>611.16999999999996</v>
      </c>
      <c r="T108" s="79">
        <v>39.44</v>
      </c>
      <c r="U108" s="39">
        <f t="shared" si="10"/>
        <v>10.220000000000001</v>
      </c>
      <c r="V108" s="252">
        <v>0</v>
      </c>
      <c r="X108" s="40">
        <f t="shared" si="7"/>
        <v>665.38</v>
      </c>
    </row>
    <row r="109" spans="1:24" x14ac:dyDescent="0.25">
      <c r="A109" s="74" t="str">
        <f>'Door Comparison'!A109</f>
        <v>DG.25</v>
      </c>
      <c r="B109" s="85" t="str">
        <f>'Door Comparison'!B109</f>
        <v>D2</v>
      </c>
      <c r="C109" s="85">
        <f>'Door Comparison'!C109</f>
        <v>0</v>
      </c>
      <c r="D109" s="34">
        <f>'Door Comparison'!D109</f>
        <v>1110</v>
      </c>
      <c r="E109" s="34">
        <f>'Door Comparison'!E109</f>
        <v>2000</v>
      </c>
      <c r="G109" s="37">
        <f>'Door Comparison'!G109</f>
        <v>0</v>
      </c>
      <c r="H109" s="37">
        <f>'Door Comparison'!H109</f>
        <v>1</v>
      </c>
      <c r="J109" s="37">
        <f>'Door Comparison'!J109</f>
        <v>0</v>
      </c>
      <c r="K109" s="37">
        <f>'Door Comparison'!K109</f>
        <v>1</v>
      </c>
      <c r="L109" s="37">
        <f>'Door Comparison'!L109</f>
        <v>0</v>
      </c>
      <c r="M109" s="120"/>
      <c r="N109" s="39">
        <f t="shared" si="8"/>
        <v>0.46</v>
      </c>
      <c r="P109" s="39">
        <f t="shared" si="9"/>
        <v>4.09</v>
      </c>
      <c r="R109" s="1">
        <f>JMS!M112</f>
        <v>0</v>
      </c>
      <c r="S109" s="39">
        <f>'Door Comparison'!R109</f>
        <v>611.16999999999996</v>
      </c>
      <c r="T109" s="79">
        <v>39.44</v>
      </c>
      <c r="U109" s="39">
        <f t="shared" si="10"/>
        <v>10.220000000000001</v>
      </c>
      <c r="V109" s="252">
        <v>0</v>
      </c>
      <c r="X109" s="40">
        <f t="shared" si="7"/>
        <v>665.38</v>
      </c>
    </row>
    <row r="110" spans="1:24" x14ac:dyDescent="0.25">
      <c r="A110" s="74" t="str">
        <f>'Door Comparison'!A110</f>
        <v>DG.26</v>
      </c>
      <c r="B110" s="85" t="str">
        <f>'Door Comparison'!B110</f>
        <v>D2</v>
      </c>
      <c r="C110" s="85">
        <f>'Door Comparison'!C110</f>
        <v>0</v>
      </c>
      <c r="D110" s="34">
        <f>'Door Comparison'!D110</f>
        <v>1110</v>
      </c>
      <c r="E110" s="34">
        <f>'Door Comparison'!E110</f>
        <v>2000</v>
      </c>
      <c r="G110" s="37">
        <f>'Door Comparison'!G110</f>
        <v>0</v>
      </c>
      <c r="H110" s="37">
        <f>'Door Comparison'!H110</f>
        <v>1</v>
      </c>
      <c r="J110" s="37">
        <f>'Door Comparison'!J110</f>
        <v>0</v>
      </c>
      <c r="K110" s="37">
        <f>'Door Comparison'!K110</f>
        <v>1</v>
      </c>
      <c r="L110" s="37">
        <f>'Door Comparison'!L110</f>
        <v>0</v>
      </c>
      <c r="M110" s="120"/>
      <c r="N110" s="39">
        <f t="shared" si="8"/>
        <v>0.46</v>
      </c>
      <c r="P110" s="39">
        <f t="shared" si="9"/>
        <v>4.09</v>
      </c>
      <c r="R110" s="1">
        <f>JMS!M113</f>
        <v>0</v>
      </c>
      <c r="S110" s="39">
        <f>'Door Comparison'!R110</f>
        <v>611.16999999999996</v>
      </c>
      <c r="T110" s="79">
        <v>39.44</v>
      </c>
      <c r="U110" s="39">
        <f t="shared" si="10"/>
        <v>10.220000000000001</v>
      </c>
      <c r="V110" s="252">
        <v>0</v>
      </c>
      <c r="X110" s="40">
        <f t="shared" si="7"/>
        <v>665.38</v>
      </c>
    </row>
    <row r="111" spans="1:24" x14ac:dyDescent="0.25">
      <c r="A111" s="74" t="str">
        <f>'Door Comparison'!A111</f>
        <v>DG.27</v>
      </c>
      <c r="B111" s="85" t="str">
        <f>'Door Comparison'!B111</f>
        <v>B1</v>
      </c>
      <c r="C111" s="85">
        <f>'Door Comparison'!C111</f>
        <v>0</v>
      </c>
      <c r="D111" s="34">
        <f>'Door Comparison'!D111</f>
        <v>1233</v>
      </c>
      <c r="E111" s="34">
        <f>'Door Comparison'!E111</f>
        <v>2300</v>
      </c>
      <c r="G111" s="37">
        <f>'Door Comparison'!G111</f>
        <v>0</v>
      </c>
      <c r="H111" s="37">
        <f>'Door Comparison'!H111</f>
        <v>1</v>
      </c>
      <c r="J111" s="37">
        <f>'Door Comparison'!J111</f>
        <v>1</v>
      </c>
      <c r="K111" s="37">
        <f>'Door Comparison'!K111</f>
        <v>0</v>
      </c>
      <c r="L111" s="37">
        <f>'Door Comparison'!L111</f>
        <v>0</v>
      </c>
      <c r="M111" s="120"/>
      <c r="N111" s="39">
        <f t="shared" si="8"/>
        <v>0.52</v>
      </c>
      <c r="P111" s="39">
        <f t="shared" si="9"/>
        <v>4.67</v>
      </c>
      <c r="R111" s="1">
        <f>JMS!M114</f>
        <v>219.55</v>
      </c>
      <c r="S111" s="39">
        <f>'Door Comparison'!R111</f>
        <v>624.83000000000004</v>
      </c>
      <c r="U111" s="39">
        <f t="shared" si="10"/>
        <v>11.67</v>
      </c>
      <c r="V111" s="252">
        <v>31.24</v>
      </c>
      <c r="X111" s="40">
        <f t="shared" si="7"/>
        <v>892.48</v>
      </c>
    </row>
    <row r="112" spans="1:24" x14ac:dyDescent="0.25">
      <c r="A112" s="74" t="str">
        <f>'Door Comparison'!A112</f>
        <v>DG.28</v>
      </c>
      <c r="B112" s="85" t="str">
        <f>'Door Comparison'!B112</f>
        <v>H</v>
      </c>
      <c r="C112" s="85">
        <f>'Door Comparison'!C112</f>
        <v>0</v>
      </c>
      <c r="D112" s="34">
        <f>'Door Comparison'!D112</f>
        <v>628</v>
      </c>
      <c r="E112" s="34">
        <f>'Door Comparison'!E112</f>
        <v>1308</v>
      </c>
      <c r="G112" s="37">
        <f>'Door Comparison'!G112</f>
        <v>0</v>
      </c>
      <c r="H112" s="37">
        <f>'Door Comparison'!H112</f>
        <v>1</v>
      </c>
      <c r="J112" s="37">
        <f>'Door Comparison'!J112</f>
        <v>0</v>
      </c>
      <c r="K112" s="37">
        <f>'Door Comparison'!K112</f>
        <v>1</v>
      </c>
      <c r="L112" s="37">
        <f>'Door Comparison'!L112</f>
        <v>0</v>
      </c>
      <c r="M112" s="120"/>
      <c r="N112" s="39">
        <f t="shared" si="8"/>
        <v>0.28999999999999998</v>
      </c>
      <c r="P112" s="39">
        <f t="shared" si="9"/>
        <v>2.6</v>
      </c>
      <c r="R112" s="1">
        <f>JMS!M115</f>
        <v>257.52</v>
      </c>
      <c r="S112" s="39">
        <f>'Door Comparison'!R112</f>
        <v>292.23</v>
      </c>
      <c r="U112" s="39">
        <f t="shared" si="10"/>
        <v>6.49</v>
      </c>
      <c r="V112" s="252">
        <v>31.24</v>
      </c>
      <c r="X112" s="40">
        <f t="shared" si="7"/>
        <v>590.37</v>
      </c>
    </row>
    <row r="113" spans="1:25" x14ac:dyDescent="0.25">
      <c r="A113" s="74" t="str">
        <f>'Door Comparison'!A113</f>
        <v>DG.29</v>
      </c>
      <c r="B113" s="85" t="str">
        <f>'Door Comparison'!B113</f>
        <v>B1</v>
      </c>
      <c r="C113" s="85">
        <f>'Door Comparison'!C113</f>
        <v>0</v>
      </c>
      <c r="D113" s="34">
        <f>'Door Comparison'!D113</f>
        <v>1110</v>
      </c>
      <c r="E113" s="34">
        <f>'Door Comparison'!E113</f>
        <v>2300</v>
      </c>
      <c r="G113" s="37">
        <f>'Door Comparison'!G113</f>
        <v>0</v>
      </c>
      <c r="H113" s="37">
        <f>'Door Comparison'!H113</f>
        <v>1</v>
      </c>
      <c r="J113" s="37">
        <f>'Door Comparison'!J113</f>
        <v>0</v>
      </c>
      <c r="K113" s="37">
        <f>'Door Comparison'!K113</f>
        <v>1</v>
      </c>
      <c r="L113" s="37">
        <f>'Door Comparison'!L113</f>
        <v>0</v>
      </c>
      <c r="M113" s="120"/>
      <c r="N113" s="39">
        <f t="shared" si="8"/>
        <v>0.51</v>
      </c>
      <c r="P113" s="39">
        <f t="shared" si="9"/>
        <v>4.57</v>
      </c>
      <c r="R113" s="1">
        <f>JMS!M116</f>
        <v>234.25</v>
      </c>
      <c r="S113" s="39">
        <f>'Door Comparison'!R113</f>
        <v>698.61</v>
      </c>
      <c r="U113" s="39">
        <f t="shared" si="10"/>
        <v>11.42</v>
      </c>
      <c r="V113" s="252">
        <v>31.24</v>
      </c>
      <c r="X113" s="40">
        <f t="shared" si="7"/>
        <v>980.6</v>
      </c>
    </row>
    <row r="114" spans="1:25" x14ac:dyDescent="0.25">
      <c r="A114" s="74" t="str">
        <f>'Door Comparison'!A114</f>
        <v>DG.30</v>
      </c>
      <c r="B114" s="85" t="str">
        <f>'Door Comparison'!B114</f>
        <v>B1</v>
      </c>
      <c r="C114" s="85">
        <f>'Door Comparison'!C114</f>
        <v>0</v>
      </c>
      <c r="D114" s="34">
        <f>'Door Comparison'!D114</f>
        <v>910</v>
      </c>
      <c r="E114" s="34">
        <f>'Door Comparison'!E114</f>
        <v>2300</v>
      </c>
      <c r="G114" s="37">
        <f>'Door Comparison'!G114</f>
        <v>0</v>
      </c>
      <c r="H114" s="37">
        <f>'Door Comparison'!H114</f>
        <v>1</v>
      </c>
      <c r="J114" s="37">
        <f>'Door Comparison'!J114</f>
        <v>0</v>
      </c>
      <c r="K114" s="37">
        <f>'Door Comparison'!K114</f>
        <v>0</v>
      </c>
      <c r="L114" s="37">
        <f>'Door Comparison'!L114</f>
        <v>0</v>
      </c>
      <c r="M114" s="120"/>
      <c r="N114" s="39">
        <f t="shared" si="8"/>
        <v>0.5</v>
      </c>
      <c r="P114" s="39">
        <f t="shared" si="9"/>
        <v>4.41</v>
      </c>
      <c r="R114" s="1">
        <f>JMS!M117</f>
        <v>196.44</v>
      </c>
      <c r="S114" s="39">
        <f>'Door Comparison'!R114</f>
        <v>489.04</v>
      </c>
      <c r="U114" s="39">
        <f t="shared" si="10"/>
        <v>0</v>
      </c>
      <c r="V114" s="252">
        <v>31.24</v>
      </c>
      <c r="X114" s="40">
        <f t="shared" si="7"/>
        <v>721.63</v>
      </c>
    </row>
    <row r="115" spans="1:25" x14ac:dyDescent="0.25">
      <c r="A115" s="74" t="str">
        <f>'Door Comparison'!A115</f>
        <v>DG.31</v>
      </c>
      <c r="B115" s="85" t="str">
        <f>'Door Comparison'!B115</f>
        <v>D2</v>
      </c>
      <c r="C115" s="85">
        <f>'Door Comparison'!C115</f>
        <v>0</v>
      </c>
      <c r="D115" s="34">
        <f>'Door Comparison'!D115</f>
        <v>1110</v>
      </c>
      <c r="E115" s="34">
        <f>'Door Comparison'!E115</f>
        <v>2000</v>
      </c>
      <c r="G115" s="37">
        <f>'Door Comparison'!G115</f>
        <v>0</v>
      </c>
      <c r="H115" s="37">
        <f>'Door Comparison'!H115</f>
        <v>1</v>
      </c>
      <c r="J115" s="37">
        <f>'Door Comparison'!J115</f>
        <v>0</v>
      </c>
      <c r="K115" s="37">
        <f>'Door Comparison'!K115</f>
        <v>0</v>
      </c>
      <c r="L115" s="37">
        <f>'Door Comparison'!L115</f>
        <v>0</v>
      </c>
      <c r="M115" s="120"/>
      <c r="N115" s="39">
        <f t="shared" si="8"/>
        <v>0.46</v>
      </c>
      <c r="P115" s="39">
        <f t="shared" si="9"/>
        <v>4.09</v>
      </c>
      <c r="R115" s="1">
        <f>JMS!M118</f>
        <v>0</v>
      </c>
      <c r="S115" s="39">
        <f>'Door Comparison'!R115</f>
        <v>611.16999999999996</v>
      </c>
      <c r="T115" s="79">
        <v>39.44</v>
      </c>
      <c r="U115" s="39">
        <f t="shared" si="10"/>
        <v>0</v>
      </c>
      <c r="V115" s="252">
        <v>0</v>
      </c>
      <c r="X115" s="40">
        <f t="shared" si="7"/>
        <v>655.16</v>
      </c>
    </row>
    <row r="116" spans="1:25" x14ac:dyDescent="0.25">
      <c r="A116" s="74" t="str">
        <f>'Door Comparison'!A116</f>
        <v>DG.32</v>
      </c>
      <c r="B116" s="85" t="str">
        <f>'Door Comparison'!B116</f>
        <v>A1</v>
      </c>
      <c r="C116" s="85">
        <f>'Door Comparison'!C116</f>
        <v>0</v>
      </c>
      <c r="D116" s="34">
        <f>'Door Comparison'!D116</f>
        <v>1010</v>
      </c>
      <c r="E116" s="34">
        <f>'Door Comparison'!E116</f>
        <v>2300</v>
      </c>
      <c r="G116" s="37">
        <f>'Door Comparison'!G116</f>
        <v>0</v>
      </c>
      <c r="H116" s="37">
        <f>'Door Comparison'!H116</f>
        <v>1</v>
      </c>
      <c r="J116" s="37">
        <f>'Door Comparison'!J116</f>
        <v>0</v>
      </c>
      <c r="K116" s="37">
        <f>'Door Comparison'!K116</f>
        <v>0</v>
      </c>
      <c r="L116" s="37">
        <f>'Door Comparison'!L116</f>
        <v>0</v>
      </c>
      <c r="M116" s="120"/>
      <c r="N116" s="39">
        <f t="shared" si="8"/>
        <v>0.5</v>
      </c>
      <c r="P116" s="39">
        <f t="shared" si="9"/>
        <v>4.49</v>
      </c>
      <c r="R116" s="1">
        <f>JMS!M119</f>
        <v>530.5</v>
      </c>
      <c r="S116" s="39">
        <f>'Door Comparison'!R116</f>
        <v>703.53</v>
      </c>
      <c r="U116" s="39">
        <f t="shared" si="10"/>
        <v>0</v>
      </c>
      <c r="V116" s="252">
        <v>31.24</v>
      </c>
      <c r="X116" s="40">
        <f t="shared" si="7"/>
        <v>1270.26</v>
      </c>
    </row>
    <row r="117" spans="1:25" x14ac:dyDescent="0.25">
      <c r="A117" s="74" t="str">
        <f>'Door Comparison'!A117</f>
        <v>DG.33</v>
      </c>
      <c r="B117" s="85" t="str">
        <f>'Door Comparison'!B117</f>
        <v>A1</v>
      </c>
      <c r="C117" s="85">
        <f>'Door Comparison'!C117</f>
        <v>0</v>
      </c>
      <c r="D117" s="34">
        <f>'Door Comparison'!D117</f>
        <v>1010</v>
      </c>
      <c r="E117" s="34">
        <f>'Door Comparison'!E117</f>
        <v>2300</v>
      </c>
      <c r="G117" s="37">
        <f>'Door Comparison'!G117</f>
        <v>0</v>
      </c>
      <c r="H117" s="37">
        <f>'Door Comparison'!H117</f>
        <v>1</v>
      </c>
      <c r="J117" s="37">
        <f>'Door Comparison'!J117</f>
        <v>0</v>
      </c>
      <c r="K117" s="37">
        <f>'Door Comparison'!K117</f>
        <v>0</v>
      </c>
      <c r="L117" s="37">
        <f>'Door Comparison'!L117</f>
        <v>0</v>
      </c>
      <c r="M117" s="120"/>
      <c r="N117" s="39">
        <f t="shared" si="8"/>
        <v>0.5</v>
      </c>
      <c r="P117" s="39">
        <f t="shared" si="9"/>
        <v>4.49</v>
      </c>
      <c r="R117" s="1">
        <f>JMS!M120</f>
        <v>530.5</v>
      </c>
      <c r="S117" s="39">
        <f>'Door Comparison'!R117</f>
        <v>526.86</v>
      </c>
      <c r="U117" s="39">
        <f t="shared" si="10"/>
        <v>0</v>
      </c>
      <c r="V117" s="252">
        <v>31.24</v>
      </c>
      <c r="X117" s="40">
        <f t="shared" si="7"/>
        <v>1093.5899999999999</v>
      </c>
    </row>
    <row r="118" spans="1:25" x14ac:dyDescent="0.25">
      <c r="A118" s="74" t="str">
        <f>'Door Comparison'!A118</f>
        <v>DG.34</v>
      </c>
      <c r="B118" s="85" t="str">
        <f>'Door Comparison'!B118</f>
        <v>D2</v>
      </c>
      <c r="C118" s="85">
        <f>'Door Comparison'!C118</f>
        <v>0</v>
      </c>
      <c r="D118" s="34">
        <f>'Door Comparison'!D118</f>
        <v>670</v>
      </c>
      <c r="E118" s="34">
        <f>'Door Comparison'!E118</f>
        <v>2000</v>
      </c>
      <c r="G118" s="37">
        <f>'Door Comparison'!G118</f>
        <v>0</v>
      </c>
      <c r="H118" s="37">
        <f>'Door Comparison'!H118</f>
        <v>1</v>
      </c>
      <c r="J118" s="37">
        <f>'Door Comparison'!J118</f>
        <v>0</v>
      </c>
      <c r="K118" s="37">
        <f>'Door Comparison'!K118</f>
        <v>0</v>
      </c>
      <c r="L118" s="37">
        <f>'Door Comparison'!L118</f>
        <v>0</v>
      </c>
      <c r="M118" s="120"/>
      <c r="N118" s="39">
        <f t="shared" si="8"/>
        <v>0.42</v>
      </c>
      <c r="P118" s="39">
        <f t="shared" si="9"/>
        <v>3.74</v>
      </c>
      <c r="R118" s="1">
        <f>JMS!M121</f>
        <v>0</v>
      </c>
      <c r="S118" s="39">
        <f>'Door Comparison'!R118</f>
        <v>474.19</v>
      </c>
      <c r="T118" s="79">
        <v>39.44</v>
      </c>
      <c r="U118" s="39">
        <f t="shared" si="10"/>
        <v>0</v>
      </c>
      <c r="V118" s="252">
        <v>0</v>
      </c>
      <c r="X118" s="40">
        <f t="shared" si="7"/>
        <v>517.79</v>
      </c>
    </row>
    <row r="119" spans="1:25" x14ac:dyDescent="0.25">
      <c r="A119" s="74" t="str">
        <f>'Door Comparison'!A119</f>
        <v>DG.35</v>
      </c>
      <c r="B119" s="85" t="str">
        <f>'Door Comparison'!B119</f>
        <v>D2</v>
      </c>
      <c r="C119" s="85">
        <f>'Door Comparison'!C119</f>
        <v>0</v>
      </c>
      <c r="D119" s="34">
        <f>'Door Comparison'!D119</f>
        <v>1110</v>
      </c>
      <c r="E119" s="34">
        <f>'Door Comparison'!E119</f>
        <v>2000</v>
      </c>
      <c r="G119" s="37">
        <f>'Door Comparison'!G119</f>
        <v>0</v>
      </c>
      <c r="H119" s="37">
        <f>'Door Comparison'!H119</f>
        <v>1</v>
      </c>
      <c r="J119" s="37">
        <f>'Door Comparison'!J119</f>
        <v>0</v>
      </c>
      <c r="K119" s="37">
        <f>'Door Comparison'!K119</f>
        <v>0</v>
      </c>
      <c r="L119" s="37">
        <f>'Door Comparison'!L119</f>
        <v>0</v>
      </c>
      <c r="M119" s="120"/>
      <c r="N119" s="39">
        <f t="shared" si="8"/>
        <v>0.46</v>
      </c>
      <c r="P119" s="39">
        <f t="shared" si="9"/>
        <v>4.09</v>
      </c>
      <c r="R119" s="1">
        <f>JMS!M122</f>
        <v>0</v>
      </c>
      <c r="S119" s="39">
        <f>'Door Comparison'!R119</f>
        <v>611.16999999999996</v>
      </c>
      <c r="T119" s="79">
        <v>39.44</v>
      </c>
      <c r="U119" s="39">
        <f t="shared" si="10"/>
        <v>0</v>
      </c>
      <c r="V119" s="252">
        <v>0</v>
      </c>
      <c r="X119" s="40">
        <f t="shared" si="7"/>
        <v>655.16</v>
      </c>
    </row>
    <row r="120" spans="1:25" x14ac:dyDescent="0.25">
      <c r="A120" s="74" t="str">
        <f>'Door Comparison'!A120</f>
        <v>DG.36</v>
      </c>
      <c r="B120" s="85" t="str">
        <f>'Door Comparison'!B120</f>
        <v>A1</v>
      </c>
      <c r="C120" s="85">
        <f>'Door Comparison'!C120</f>
        <v>0</v>
      </c>
      <c r="D120" s="34">
        <f>'Door Comparison'!D120</f>
        <v>1010</v>
      </c>
      <c r="E120" s="34">
        <f>'Door Comparison'!E120</f>
        <v>2300</v>
      </c>
      <c r="G120" s="37">
        <f>'Door Comparison'!G120</f>
        <v>0</v>
      </c>
      <c r="H120" s="37">
        <f>'Door Comparison'!H120</f>
        <v>1</v>
      </c>
      <c r="J120" s="37">
        <f>'Door Comparison'!J120</f>
        <v>0</v>
      </c>
      <c r="K120" s="37">
        <f>'Door Comparison'!K120</f>
        <v>0</v>
      </c>
      <c r="L120" s="37">
        <f>'Door Comparison'!L120</f>
        <v>0</v>
      </c>
      <c r="M120" s="120"/>
      <c r="N120" s="39">
        <f t="shared" si="8"/>
        <v>0.5</v>
      </c>
      <c r="P120" s="39">
        <f t="shared" si="9"/>
        <v>4.49</v>
      </c>
      <c r="R120" s="1">
        <f>JMS!M123</f>
        <v>530.5</v>
      </c>
      <c r="S120" s="39">
        <f>'Door Comparison'!R120</f>
        <v>526.86</v>
      </c>
      <c r="U120" s="39">
        <f t="shared" si="10"/>
        <v>0</v>
      </c>
      <c r="V120" s="252">
        <v>31.24</v>
      </c>
      <c r="X120" s="40">
        <f t="shared" si="7"/>
        <v>1093.5899999999999</v>
      </c>
    </row>
    <row r="121" spans="1:25" x14ac:dyDescent="0.25">
      <c r="A121" s="74" t="str">
        <f>'Door Comparison'!A121</f>
        <v>DG.37</v>
      </c>
      <c r="B121" s="85" t="str">
        <f>'Door Comparison'!B121</f>
        <v>A1</v>
      </c>
      <c r="C121" s="85">
        <f>'Door Comparison'!C121</f>
        <v>0</v>
      </c>
      <c r="D121" s="34">
        <f>'Door Comparison'!D121</f>
        <v>910</v>
      </c>
      <c r="E121" s="34">
        <f>'Door Comparison'!E121</f>
        <v>2300</v>
      </c>
      <c r="G121" s="37">
        <f>'Door Comparison'!G121</f>
        <v>0</v>
      </c>
      <c r="H121" s="37">
        <f>'Door Comparison'!H121</f>
        <v>1</v>
      </c>
      <c r="J121" s="37">
        <f>'Door Comparison'!J121</f>
        <v>0</v>
      </c>
      <c r="K121" s="37">
        <f>'Door Comparison'!K121</f>
        <v>0</v>
      </c>
      <c r="L121" s="37">
        <f>'Door Comparison'!L121</f>
        <v>0</v>
      </c>
      <c r="M121" s="120"/>
      <c r="N121" s="39">
        <f t="shared" si="8"/>
        <v>0.5</v>
      </c>
      <c r="P121" s="39">
        <f t="shared" si="9"/>
        <v>4.41</v>
      </c>
      <c r="R121" s="1">
        <f>JMS!M124</f>
        <v>524.66</v>
      </c>
      <c r="S121" s="39">
        <f>'Door Comparison'!R121</f>
        <v>497.74</v>
      </c>
      <c r="U121" s="39">
        <f t="shared" si="10"/>
        <v>0</v>
      </c>
      <c r="V121" s="252">
        <v>31.24</v>
      </c>
      <c r="X121" s="40">
        <f t="shared" si="7"/>
        <v>1058.55</v>
      </c>
    </row>
    <row r="122" spans="1:25" x14ac:dyDescent="0.25">
      <c r="A122" s="74" t="str">
        <f>'Door Comparison'!A122</f>
        <v>DG.38</v>
      </c>
      <c r="B122" s="85">
        <f>'Door Comparison'!B122</f>
        <v>0</v>
      </c>
      <c r="C122" s="85">
        <f>'Door Comparison'!C122</f>
        <v>0</v>
      </c>
      <c r="D122" s="34">
        <f>'Door Comparison'!D122</f>
        <v>0</v>
      </c>
      <c r="E122" s="34">
        <f>'Door Comparison'!E122</f>
        <v>0</v>
      </c>
      <c r="G122" s="37">
        <f>'Door Comparison'!G122</f>
        <v>0</v>
      </c>
      <c r="H122" s="37">
        <f>'Door Comparison'!H122</f>
        <v>0</v>
      </c>
      <c r="J122" s="37">
        <f>'Door Comparison'!J122</f>
        <v>0</v>
      </c>
      <c r="K122" s="37">
        <f>'Door Comparison'!K122</f>
        <v>0</v>
      </c>
      <c r="L122" s="37">
        <f>'Door Comparison'!L122</f>
        <v>0</v>
      </c>
      <c r="M122" s="120"/>
      <c r="N122" s="39">
        <f t="shared" si="8"/>
        <v>0</v>
      </c>
      <c r="P122" s="39">
        <f t="shared" si="9"/>
        <v>0</v>
      </c>
      <c r="R122" s="1">
        <f>JMS!M125</f>
        <v>0</v>
      </c>
      <c r="S122" s="39">
        <f>'Door Comparison'!R122</f>
        <v>0</v>
      </c>
      <c r="U122" s="39">
        <f t="shared" si="10"/>
        <v>0</v>
      </c>
      <c r="V122" s="252">
        <v>0</v>
      </c>
      <c r="X122" s="40">
        <f t="shared" si="7"/>
        <v>0</v>
      </c>
      <c r="Y122" s="38" t="str">
        <f>'Door Comparison'!S122</f>
        <v>Reception screen</v>
      </c>
    </row>
    <row r="123" spans="1:25" x14ac:dyDescent="0.25">
      <c r="A123" s="74" t="str">
        <f>'Door Comparison'!A123</f>
        <v>DG.39</v>
      </c>
      <c r="B123" s="85">
        <f>'Door Comparison'!B123</f>
        <v>0</v>
      </c>
      <c r="C123" s="85">
        <f>'Door Comparison'!C123</f>
        <v>0</v>
      </c>
      <c r="D123" s="34">
        <f>'Door Comparison'!D123</f>
        <v>0</v>
      </c>
      <c r="E123" s="34">
        <f>'Door Comparison'!E123</f>
        <v>0</v>
      </c>
      <c r="G123" s="37">
        <f>'Door Comparison'!G123</f>
        <v>0</v>
      </c>
      <c r="H123" s="37">
        <f>'Door Comparison'!H123</f>
        <v>0</v>
      </c>
      <c r="J123" s="37">
        <f>'Door Comparison'!J123</f>
        <v>0</v>
      </c>
      <c r="K123" s="37">
        <f>'Door Comparison'!K123</f>
        <v>0</v>
      </c>
      <c r="L123" s="37">
        <f>'Door Comparison'!L123</f>
        <v>0</v>
      </c>
      <c r="M123" s="120"/>
      <c r="N123" s="39">
        <f t="shared" si="8"/>
        <v>0</v>
      </c>
      <c r="P123" s="39">
        <f t="shared" si="9"/>
        <v>0</v>
      </c>
      <c r="R123" s="1">
        <f>JMS!M126</f>
        <v>0</v>
      </c>
      <c r="S123" s="39">
        <f>'Door Comparison'!R123</f>
        <v>0</v>
      </c>
      <c r="U123" s="39">
        <f t="shared" si="10"/>
        <v>0</v>
      </c>
      <c r="V123" s="252">
        <v>0</v>
      </c>
      <c r="X123" s="40">
        <f t="shared" si="7"/>
        <v>0</v>
      </c>
      <c r="Y123" s="38" t="str">
        <f>'Door Comparison'!S123</f>
        <v>Reception screen</v>
      </c>
    </row>
    <row r="124" spans="1:25" x14ac:dyDescent="0.25">
      <c r="A124" s="74" t="str">
        <f>'Door Comparison'!A124</f>
        <v>DG.40</v>
      </c>
      <c r="B124" s="85">
        <f>'Door Comparison'!B124</f>
        <v>0</v>
      </c>
      <c r="C124" s="85">
        <f>'Door Comparison'!C124</f>
        <v>0</v>
      </c>
      <c r="D124" s="34">
        <f>'Door Comparison'!D124</f>
        <v>0</v>
      </c>
      <c r="E124" s="34">
        <f>'Door Comparison'!E124</f>
        <v>0</v>
      </c>
      <c r="G124" s="37">
        <f>'Door Comparison'!G124</f>
        <v>0</v>
      </c>
      <c r="H124" s="37">
        <f>'Door Comparison'!H124</f>
        <v>0</v>
      </c>
      <c r="J124" s="37">
        <f>'Door Comparison'!J124</f>
        <v>0</v>
      </c>
      <c r="K124" s="37">
        <f>'Door Comparison'!K124</f>
        <v>0</v>
      </c>
      <c r="L124" s="37">
        <f>'Door Comparison'!L124</f>
        <v>0</v>
      </c>
      <c r="M124" s="120"/>
      <c r="N124" s="39">
        <f t="shared" si="8"/>
        <v>0</v>
      </c>
      <c r="P124" s="39">
        <f t="shared" si="9"/>
        <v>0</v>
      </c>
      <c r="R124" s="1">
        <f>JMS!M127</f>
        <v>0</v>
      </c>
      <c r="S124" s="39">
        <f>'Door Comparison'!R124</f>
        <v>0</v>
      </c>
      <c r="U124" s="39">
        <f t="shared" si="10"/>
        <v>0</v>
      </c>
      <c r="V124" s="252">
        <v>0</v>
      </c>
      <c r="X124" s="40">
        <f t="shared" si="7"/>
        <v>0</v>
      </c>
      <c r="Y124" s="38" t="str">
        <f>'Door Comparison'!S124</f>
        <v>Reception screen</v>
      </c>
    </row>
    <row r="125" spans="1:25" x14ac:dyDescent="0.25">
      <c r="A125" s="74" t="str">
        <f>'Door Comparison'!A125</f>
        <v>DG.41</v>
      </c>
      <c r="B125" s="85">
        <f>'Door Comparison'!B125</f>
        <v>0</v>
      </c>
      <c r="C125" s="85">
        <f>'Door Comparison'!C125</f>
        <v>0</v>
      </c>
      <c r="D125" s="34">
        <f>'Door Comparison'!D125</f>
        <v>0</v>
      </c>
      <c r="E125" s="34">
        <f>'Door Comparison'!E125</f>
        <v>0</v>
      </c>
      <c r="G125" s="37">
        <f>'Door Comparison'!G125</f>
        <v>0</v>
      </c>
      <c r="H125" s="37">
        <f>'Door Comparison'!H125</f>
        <v>0</v>
      </c>
      <c r="J125" s="37">
        <f>'Door Comparison'!J125</f>
        <v>0</v>
      </c>
      <c r="K125" s="37">
        <f>'Door Comparison'!K125</f>
        <v>0</v>
      </c>
      <c r="L125" s="37">
        <f>'Door Comparison'!L125</f>
        <v>0</v>
      </c>
      <c r="M125" s="120"/>
      <c r="N125" s="39">
        <f t="shared" si="8"/>
        <v>0</v>
      </c>
      <c r="P125" s="39">
        <f t="shared" si="9"/>
        <v>0</v>
      </c>
      <c r="R125" s="1">
        <f>JMS!M128</f>
        <v>0</v>
      </c>
      <c r="S125" s="39">
        <f>'Door Comparison'!R125</f>
        <v>0</v>
      </c>
      <c r="U125" s="39">
        <f t="shared" si="10"/>
        <v>0</v>
      </c>
      <c r="V125" s="252">
        <v>0</v>
      </c>
      <c r="X125" s="40">
        <f t="shared" si="7"/>
        <v>0</v>
      </c>
      <c r="Y125" s="38" t="str">
        <f>'Door Comparison'!S125</f>
        <v>Reception screen</v>
      </c>
    </row>
    <row r="126" spans="1:25" x14ac:dyDescent="0.25">
      <c r="A126" s="74" t="str">
        <f>'Door Comparison'!A126</f>
        <v>DG.42</v>
      </c>
      <c r="B126" s="85" t="str">
        <f>'Door Comparison'!B126</f>
        <v>(Special)</v>
      </c>
      <c r="C126" s="85">
        <f>'Door Comparison'!C126</f>
        <v>0</v>
      </c>
      <c r="D126" s="34">
        <f>'Door Comparison'!D126</f>
        <v>830</v>
      </c>
      <c r="E126" s="34">
        <f>'Door Comparison'!E126</f>
        <v>2500</v>
      </c>
      <c r="G126" s="37">
        <f>'Door Comparison'!G126</f>
        <v>0</v>
      </c>
      <c r="H126" s="37">
        <f>'Door Comparison'!H126</f>
        <v>1</v>
      </c>
      <c r="J126" s="37">
        <f>'Door Comparison'!J126</f>
        <v>0</v>
      </c>
      <c r="K126" s="37">
        <f>'Door Comparison'!K126</f>
        <v>0</v>
      </c>
      <c r="L126" s="37">
        <f>'Door Comparison'!L126</f>
        <v>0</v>
      </c>
      <c r="M126" s="120"/>
      <c r="N126" s="39">
        <f t="shared" si="8"/>
        <v>0.52</v>
      </c>
      <c r="P126" s="39">
        <f t="shared" si="9"/>
        <v>4.66</v>
      </c>
      <c r="R126" s="54">
        <v>1000</v>
      </c>
      <c r="S126" s="39">
        <f>'Door Comparison'!R126</f>
        <v>1500</v>
      </c>
      <c r="U126" s="39">
        <f t="shared" si="10"/>
        <v>0</v>
      </c>
      <c r="V126" s="252">
        <v>31.24</v>
      </c>
      <c r="X126" s="40">
        <f t="shared" si="7"/>
        <v>2536.42</v>
      </c>
    </row>
    <row r="127" spans="1:25" x14ac:dyDescent="0.25">
      <c r="A127" s="74" t="str">
        <f>'Door Comparison'!A127</f>
        <v>DG.43</v>
      </c>
      <c r="B127" s="85" t="str">
        <f>'Door Comparison'!B127</f>
        <v>D1</v>
      </c>
      <c r="C127" s="85">
        <f>'Door Comparison'!C127</f>
        <v>0</v>
      </c>
      <c r="D127" s="34">
        <f>'Door Comparison'!D127</f>
        <v>670</v>
      </c>
      <c r="E127" s="34">
        <f>'Door Comparison'!E127</f>
        <v>2000</v>
      </c>
      <c r="G127" s="37">
        <f>'Door Comparison'!G127</f>
        <v>0</v>
      </c>
      <c r="H127" s="37">
        <f>'Door Comparison'!H127</f>
        <v>1</v>
      </c>
      <c r="J127" s="37">
        <f>'Door Comparison'!J127</f>
        <v>0</v>
      </c>
      <c r="K127" s="37">
        <f>'Door Comparison'!K127</f>
        <v>0</v>
      </c>
      <c r="L127" s="37">
        <f>'Door Comparison'!L127</f>
        <v>0</v>
      </c>
      <c r="M127" s="120"/>
      <c r="N127" s="39">
        <f t="shared" si="8"/>
        <v>0.42</v>
      </c>
      <c r="P127" s="39">
        <f t="shared" si="9"/>
        <v>3.74</v>
      </c>
      <c r="R127" s="1">
        <f>JMS!M130</f>
        <v>0</v>
      </c>
      <c r="S127" s="39">
        <f>'Door Comparison'!R127</f>
        <v>410.73</v>
      </c>
      <c r="T127" s="79">
        <v>39.44</v>
      </c>
      <c r="U127" s="39">
        <f t="shared" si="10"/>
        <v>0</v>
      </c>
      <c r="V127" s="252">
        <v>0</v>
      </c>
      <c r="X127" s="40">
        <f t="shared" si="7"/>
        <v>454.33</v>
      </c>
    </row>
    <row r="128" spans="1:25" x14ac:dyDescent="0.25">
      <c r="A128" s="74" t="str">
        <f>'Door Comparison'!A128</f>
        <v>DG.44</v>
      </c>
      <c r="B128" s="85" t="str">
        <f>'Door Comparison'!B128</f>
        <v>D1</v>
      </c>
      <c r="C128" s="85">
        <f>'Door Comparison'!C128</f>
        <v>0</v>
      </c>
      <c r="D128" s="34">
        <f>'Door Comparison'!D128</f>
        <v>670</v>
      </c>
      <c r="E128" s="34">
        <f>'Door Comparison'!E128</f>
        <v>2000</v>
      </c>
      <c r="G128" s="37">
        <f>'Door Comparison'!G128</f>
        <v>0</v>
      </c>
      <c r="H128" s="37">
        <f>'Door Comparison'!H128</f>
        <v>1</v>
      </c>
      <c r="J128" s="37">
        <f>'Door Comparison'!J128</f>
        <v>0</v>
      </c>
      <c r="K128" s="37">
        <f>'Door Comparison'!K128</f>
        <v>0</v>
      </c>
      <c r="L128" s="37">
        <f>'Door Comparison'!L128</f>
        <v>0</v>
      </c>
      <c r="M128" s="120"/>
      <c r="N128" s="39">
        <f t="shared" si="8"/>
        <v>0.42</v>
      </c>
      <c r="P128" s="39">
        <f t="shared" si="9"/>
        <v>3.74</v>
      </c>
      <c r="R128" s="1">
        <f>JMS!M131</f>
        <v>0</v>
      </c>
      <c r="S128" s="39">
        <f>'Door Comparison'!R128</f>
        <v>410.73</v>
      </c>
      <c r="T128" s="79">
        <v>39.44</v>
      </c>
      <c r="U128" s="39">
        <f t="shared" si="10"/>
        <v>0</v>
      </c>
      <c r="V128" s="252">
        <v>0</v>
      </c>
      <c r="X128" s="40">
        <f t="shared" si="7"/>
        <v>454.33</v>
      </c>
    </row>
    <row r="129" spans="1:25" x14ac:dyDescent="0.25">
      <c r="A129" s="74" t="str">
        <f>'Door Comparison'!A129</f>
        <v>DGWC.01</v>
      </c>
      <c r="B129" s="85">
        <f>'Door Comparison'!B129</f>
        <v>0</v>
      </c>
      <c r="C129" s="85">
        <f>'Door Comparison'!C129</f>
        <v>0</v>
      </c>
      <c r="D129" s="34">
        <f>'Door Comparison'!D129</f>
        <v>0</v>
      </c>
      <c r="E129" s="34">
        <f>'Door Comparison'!E129</f>
        <v>0</v>
      </c>
      <c r="G129" s="37">
        <f>'Door Comparison'!G129</f>
        <v>0</v>
      </c>
      <c r="H129" s="37">
        <f>'Door Comparison'!H129</f>
        <v>0</v>
      </c>
      <c r="J129" s="37">
        <f>'Door Comparison'!J129</f>
        <v>0</v>
      </c>
      <c r="K129" s="37">
        <f>'Door Comparison'!K129</f>
        <v>0</v>
      </c>
      <c r="L129" s="37">
        <f>'Door Comparison'!L129</f>
        <v>0</v>
      </c>
      <c r="M129" s="120"/>
      <c r="N129" s="39">
        <f t="shared" si="8"/>
        <v>0</v>
      </c>
      <c r="P129" s="39">
        <f t="shared" si="9"/>
        <v>0</v>
      </c>
      <c r="R129" s="1">
        <f>JMS!M132</f>
        <v>0</v>
      </c>
      <c r="S129" s="39">
        <f>'Door Comparison'!R129</f>
        <v>0</v>
      </c>
      <c r="U129" s="39">
        <f t="shared" si="10"/>
        <v>0</v>
      </c>
      <c r="V129" s="252">
        <v>0</v>
      </c>
      <c r="X129" s="40">
        <f t="shared" si="7"/>
        <v>0</v>
      </c>
      <c r="Y129" s="38" t="str">
        <f>'Door Comparison'!S129</f>
        <v>WC cubicle</v>
      </c>
    </row>
    <row r="130" spans="1:25" x14ac:dyDescent="0.25">
      <c r="A130" s="74" t="str">
        <f>'Door Comparison'!A130</f>
        <v>DGWC.02</v>
      </c>
      <c r="B130" s="85">
        <f>'Door Comparison'!B130</f>
        <v>0</v>
      </c>
      <c r="C130" s="85">
        <f>'Door Comparison'!C130</f>
        <v>0</v>
      </c>
      <c r="D130" s="34">
        <f>'Door Comparison'!D130</f>
        <v>0</v>
      </c>
      <c r="E130" s="34">
        <f>'Door Comparison'!E130</f>
        <v>0</v>
      </c>
      <c r="G130" s="37">
        <f>'Door Comparison'!G130</f>
        <v>0</v>
      </c>
      <c r="H130" s="37">
        <f>'Door Comparison'!H130</f>
        <v>0</v>
      </c>
      <c r="J130" s="37">
        <f>'Door Comparison'!J130</f>
        <v>0</v>
      </c>
      <c r="K130" s="37">
        <f>'Door Comparison'!K130</f>
        <v>0</v>
      </c>
      <c r="L130" s="37">
        <f>'Door Comparison'!L130</f>
        <v>0</v>
      </c>
      <c r="M130" s="120"/>
      <c r="N130" s="39">
        <f t="shared" si="8"/>
        <v>0</v>
      </c>
      <c r="P130" s="39">
        <f t="shared" si="9"/>
        <v>0</v>
      </c>
      <c r="R130" s="1">
        <f>JMS!M133</f>
        <v>0</v>
      </c>
      <c r="S130" s="39">
        <f>'Door Comparison'!R130</f>
        <v>0</v>
      </c>
      <c r="U130" s="39">
        <f t="shared" si="10"/>
        <v>0</v>
      </c>
      <c r="V130" s="252">
        <v>0</v>
      </c>
      <c r="X130" s="40">
        <f t="shared" si="7"/>
        <v>0</v>
      </c>
      <c r="Y130" s="38" t="str">
        <f>'Door Comparison'!S130</f>
        <v>WC cubicle</v>
      </c>
    </row>
    <row r="131" spans="1:25" x14ac:dyDescent="0.25">
      <c r="A131" s="74" t="str">
        <f>'Door Comparison'!A131</f>
        <v>DGWC.03</v>
      </c>
      <c r="B131" s="85">
        <f>'Door Comparison'!B131</f>
        <v>0</v>
      </c>
      <c r="C131" s="85">
        <f>'Door Comparison'!C131</f>
        <v>0</v>
      </c>
      <c r="D131" s="34">
        <f>'Door Comparison'!D131</f>
        <v>0</v>
      </c>
      <c r="E131" s="34">
        <f>'Door Comparison'!E131</f>
        <v>0</v>
      </c>
      <c r="G131" s="37">
        <f>'Door Comparison'!G131</f>
        <v>0</v>
      </c>
      <c r="H131" s="37">
        <f>'Door Comparison'!H131</f>
        <v>0</v>
      </c>
      <c r="J131" s="37">
        <f>'Door Comparison'!J131</f>
        <v>0</v>
      </c>
      <c r="K131" s="37">
        <f>'Door Comparison'!K131</f>
        <v>0</v>
      </c>
      <c r="L131" s="37">
        <f>'Door Comparison'!L131</f>
        <v>0</v>
      </c>
      <c r="M131" s="120"/>
      <c r="N131" s="39">
        <f t="shared" si="8"/>
        <v>0</v>
      </c>
      <c r="P131" s="39">
        <f t="shared" si="9"/>
        <v>0</v>
      </c>
      <c r="R131" s="1">
        <f>JMS!M134</f>
        <v>0</v>
      </c>
      <c r="S131" s="39">
        <f>'Door Comparison'!R131</f>
        <v>0</v>
      </c>
      <c r="U131" s="39">
        <f t="shared" si="10"/>
        <v>0</v>
      </c>
      <c r="V131" s="252">
        <v>0</v>
      </c>
      <c r="X131" s="40">
        <f t="shared" si="7"/>
        <v>0</v>
      </c>
      <c r="Y131" s="38" t="str">
        <f>'Door Comparison'!S131</f>
        <v>WC cubicle</v>
      </c>
    </row>
    <row r="132" spans="1:25" x14ac:dyDescent="0.25">
      <c r="A132" s="74" t="str">
        <f>'Door Comparison'!A132</f>
        <v>DGWC.04</v>
      </c>
      <c r="B132" s="85">
        <f>'Door Comparison'!B132</f>
        <v>0</v>
      </c>
      <c r="C132" s="85">
        <f>'Door Comparison'!C132</f>
        <v>0</v>
      </c>
      <c r="D132" s="34">
        <f>'Door Comparison'!D132</f>
        <v>0</v>
      </c>
      <c r="E132" s="34">
        <f>'Door Comparison'!E132</f>
        <v>0</v>
      </c>
      <c r="G132" s="37">
        <f>'Door Comparison'!G132</f>
        <v>0</v>
      </c>
      <c r="H132" s="37">
        <f>'Door Comparison'!H132</f>
        <v>0</v>
      </c>
      <c r="J132" s="37">
        <f>'Door Comparison'!J132</f>
        <v>0</v>
      </c>
      <c r="K132" s="37">
        <f>'Door Comparison'!K132</f>
        <v>0</v>
      </c>
      <c r="L132" s="37">
        <f>'Door Comparison'!L132</f>
        <v>0</v>
      </c>
      <c r="M132" s="120"/>
      <c r="N132" s="39">
        <f t="shared" si="8"/>
        <v>0</v>
      </c>
      <c r="P132" s="39">
        <f t="shared" si="9"/>
        <v>0</v>
      </c>
      <c r="R132" s="1">
        <f>JMS!M135</f>
        <v>0</v>
      </c>
      <c r="S132" s="39">
        <f>'Door Comparison'!R132</f>
        <v>0</v>
      </c>
      <c r="U132" s="39">
        <f t="shared" si="10"/>
        <v>0</v>
      </c>
      <c r="V132" s="252">
        <v>0</v>
      </c>
      <c r="X132" s="40">
        <f t="shared" si="7"/>
        <v>0</v>
      </c>
      <c r="Y132" s="38" t="str">
        <f>'Door Comparison'!S132</f>
        <v>WC cubicle</v>
      </c>
    </row>
    <row r="133" spans="1:25" x14ac:dyDescent="0.25">
      <c r="A133" s="74" t="str">
        <f>'Door Comparison'!A133</f>
        <v>DGWC.05</v>
      </c>
      <c r="B133" s="85">
        <f>'Door Comparison'!B133</f>
        <v>0</v>
      </c>
      <c r="C133" s="85">
        <f>'Door Comparison'!C133</f>
        <v>0</v>
      </c>
      <c r="D133" s="34">
        <f>'Door Comparison'!D133</f>
        <v>0</v>
      </c>
      <c r="E133" s="34">
        <f>'Door Comparison'!E133</f>
        <v>0</v>
      </c>
      <c r="G133" s="37">
        <f>'Door Comparison'!G133</f>
        <v>0</v>
      </c>
      <c r="H133" s="37">
        <f>'Door Comparison'!H133</f>
        <v>0</v>
      </c>
      <c r="J133" s="37">
        <f>'Door Comparison'!J133</f>
        <v>0</v>
      </c>
      <c r="K133" s="37">
        <f>'Door Comparison'!K133</f>
        <v>0</v>
      </c>
      <c r="L133" s="37">
        <f>'Door Comparison'!L133</f>
        <v>0</v>
      </c>
      <c r="M133" s="120"/>
      <c r="N133" s="39">
        <f t="shared" si="8"/>
        <v>0</v>
      </c>
      <c r="P133" s="39">
        <f t="shared" si="9"/>
        <v>0</v>
      </c>
      <c r="R133" s="1">
        <f>JMS!M136</f>
        <v>0</v>
      </c>
      <c r="S133" s="39">
        <f>'Door Comparison'!R133</f>
        <v>0</v>
      </c>
      <c r="U133" s="39">
        <f t="shared" si="10"/>
        <v>0</v>
      </c>
      <c r="V133" s="252">
        <v>0</v>
      </c>
      <c r="X133" s="40">
        <f t="shared" si="7"/>
        <v>0</v>
      </c>
      <c r="Y133" s="38" t="str">
        <f>'Door Comparison'!S133</f>
        <v>WC cubicle</v>
      </c>
    </row>
    <row r="134" spans="1:25" x14ac:dyDescent="0.25">
      <c r="A134" s="74" t="str">
        <f>'Door Comparison'!A134</f>
        <v>DGWC.06</v>
      </c>
      <c r="B134" s="85">
        <f>'Door Comparison'!B134</f>
        <v>0</v>
      </c>
      <c r="C134" s="85">
        <f>'Door Comparison'!C134</f>
        <v>0</v>
      </c>
      <c r="D134" s="34">
        <f>'Door Comparison'!D134</f>
        <v>0</v>
      </c>
      <c r="E134" s="34">
        <f>'Door Comparison'!E134</f>
        <v>0</v>
      </c>
      <c r="G134" s="37">
        <f>'Door Comparison'!G134</f>
        <v>0</v>
      </c>
      <c r="H134" s="37">
        <f>'Door Comparison'!H134</f>
        <v>0</v>
      </c>
      <c r="J134" s="37">
        <f>'Door Comparison'!J134</f>
        <v>0</v>
      </c>
      <c r="K134" s="37">
        <f>'Door Comparison'!K134</f>
        <v>0</v>
      </c>
      <c r="L134" s="37">
        <f>'Door Comparison'!L134</f>
        <v>0</v>
      </c>
      <c r="M134" s="120"/>
      <c r="N134" s="39">
        <f t="shared" si="8"/>
        <v>0</v>
      </c>
      <c r="P134" s="39">
        <f t="shared" si="9"/>
        <v>0</v>
      </c>
      <c r="R134" s="1">
        <f>JMS!M137</f>
        <v>0</v>
      </c>
      <c r="S134" s="39">
        <f>'Door Comparison'!R134</f>
        <v>0</v>
      </c>
      <c r="U134" s="39">
        <f t="shared" si="10"/>
        <v>0</v>
      </c>
      <c r="V134" s="252">
        <v>0</v>
      </c>
      <c r="X134" s="40">
        <f t="shared" si="7"/>
        <v>0</v>
      </c>
      <c r="Y134" s="38" t="str">
        <f>'Door Comparison'!S134</f>
        <v>WC cubicle</v>
      </c>
    </row>
    <row r="135" spans="1:25" x14ac:dyDescent="0.25">
      <c r="A135" s="74" t="str">
        <f>'Door Comparison'!A135</f>
        <v>EX-DG.01</v>
      </c>
      <c r="B135" s="85" t="str">
        <f>'Door Comparison'!B135</f>
        <v>(External)</v>
      </c>
      <c r="C135" s="85">
        <f>'Door Comparison'!C135</f>
        <v>0</v>
      </c>
      <c r="D135" s="34">
        <f>'Door Comparison'!D135</f>
        <v>0</v>
      </c>
      <c r="E135" s="34">
        <f>'Door Comparison'!E135</f>
        <v>0</v>
      </c>
      <c r="G135" s="37">
        <f>'Door Comparison'!G135</f>
        <v>0</v>
      </c>
      <c r="H135" s="37">
        <f>'Door Comparison'!H135</f>
        <v>0</v>
      </c>
      <c r="J135" s="37">
        <f>'Door Comparison'!J135</f>
        <v>0</v>
      </c>
      <c r="K135" s="37">
        <f>'Door Comparison'!K135</f>
        <v>0</v>
      </c>
      <c r="L135" s="37">
        <f>'Door Comparison'!L135</f>
        <v>0</v>
      </c>
      <c r="M135" s="120"/>
      <c r="N135" s="39">
        <f t="shared" si="8"/>
        <v>0</v>
      </c>
      <c r="P135" s="39">
        <f t="shared" si="9"/>
        <v>0</v>
      </c>
      <c r="R135" s="1">
        <f>JMS!M138</f>
        <v>0</v>
      </c>
      <c r="S135" s="39">
        <f>'Door Comparison'!R135</f>
        <v>0</v>
      </c>
      <c r="U135" s="39">
        <f t="shared" si="10"/>
        <v>0</v>
      </c>
      <c r="V135" s="252">
        <v>0</v>
      </c>
      <c r="X135" s="40">
        <f t="shared" si="7"/>
        <v>0</v>
      </c>
      <c r="Y135" s="38" t="str">
        <f>'Door Comparison'!S135</f>
        <v>By others</v>
      </c>
    </row>
    <row r="136" spans="1:25" x14ac:dyDescent="0.25">
      <c r="A136" s="74" t="str">
        <f>'Door Comparison'!A136</f>
        <v>EX-DG.02</v>
      </c>
      <c r="B136" s="85" t="str">
        <f>'Door Comparison'!B136</f>
        <v>(External)</v>
      </c>
      <c r="C136" s="85">
        <f>'Door Comparison'!C136</f>
        <v>0</v>
      </c>
      <c r="D136" s="34">
        <f>'Door Comparison'!D136</f>
        <v>0</v>
      </c>
      <c r="E136" s="34">
        <f>'Door Comparison'!E136</f>
        <v>0</v>
      </c>
      <c r="G136" s="37">
        <f>'Door Comparison'!G136</f>
        <v>0</v>
      </c>
      <c r="H136" s="37">
        <f>'Door Comparison'!H136</f>
        <v>0</v>
      </c>
      <c r="J136" s="37">
        <f>'Door Comparison'!J136</f>
        <v>0</v>
      </c>
      <c r="K136" s="37">
        <f>'Door Comparison'!K136</f>
        <v>0</v>
      </c>
      <c r="L136" s="37">
        <f>'Door Comparison'!L136</f>
        <v>0</v>
      </c>
      <c r="M136" s="120"/>
      <c r="N136" s="39">
        <f t="shared" si="8"/>
        <v>0</v>
      </c>
      <c r="P136" s="39">
        <f t="shared" si="9"/>
        <v>0</v>
      </c>
      <c r="R136" s="1">
        <f>JMS!M139</f>
        <v>0</v>
      </c>
      <c r="S136" s="39">
        <f>'Door Comparison'!R136</f>
        <v>0</v>
      </c>
      <c r="U136" s="39">
        <f t="shared" si="10"/>
        <v>0</v>
      </c>
      <c r="V136" s="252">
        <v>0</v>
      </c>
      <c r="X136" s="40">
        <f t="shared" si="7"/>
        <v>0</v>
      </c>
      <c r="Y136" s="38" t="str">
        <f>'Door Comparison'!S136</f>
        <v>By others</v>
      </c>
    </row>
    <row r="137" spans="1:25" x14ac:dyDescent="0.25">
      <c r="A137" s="74" t="str">
        <f>'Door Comparison'!A137</f>
        <v>EX-DG.03</v>
      </c>
      <c r="B137" s="85" t="str">
        <f>'Door Comparison'!B137</f>
        <v>(External)</v>
      </c>
      <c r="C137" s="85">
        <f>'Door Comparison'!C137</f>
        <v>0</v>
      </c>
      <c r="D137" s="34">
        <f>'Door Comparison'!D137</f>
        <v>0</v>
      </c>
      <c r="E137" s="34">
        <f>'Door Comparison'!E137</f>
        <v>0</v>
      </c>
      <c r="G137" s="37">
        <f>'Door Comparison'!G137</f>
        <v>0</v>
      </c>
      <c r="H137" s="37">
        <f>'Door Comparison'!H137</f>
        <v>0</v>
      </c>
      <c r="J137" s="37">
        <f>'Door Comparison'!J137</f>
        <v>0</v>
      </c>
      <c r="K137" s="37">
        <f>'Door Comparison'!K137</f>
        <v>0</v>
      </c>
      <c r="L137" s="37">
        <f>'Door Comparison'!L137</f>
        <v>0</v>
      </c>
      <c r="M137" s="120"/>
      <c r="N137" s="39">
        <f t="shared" si="8"/>
        <v>0</v>
      </c>
      <c r="P137" s="39">
        <f t="shared" si="9"/>
        <v>0</v>
      </c>
      <c r="R137" s="1">
        <f>JMS!M140</f>
        <v>0</v>
      </c>
      <c r="S137" s="39">
        <f>'Door Comparison'!R137</f>
        <v>0</v>
      </c>
      <c r="U137" s="39">
        <f t="shared" si="10"/>
        <v>0</v>
      </c>
      <c r="V137" s="252">
        <v>0</v>
      </c>
      <c r="X137" s="40">
        <f t="shared" si="7"/>
        <v>0</v>
      </c>
      <c r="Y137" s="38" t="str">
        <f>'Door Comparison'!S137</f>
        <v>By others</v>
      </c>
    </row>
    <row r="138" spans="1:25" x14ac:dyDescent="0.25">
      <c r="A138" s="74" t="str">
        <f>'Door Comparison'!A138</f>
        <v>EX-DG.04</v>
      </c>
      <c r="B138" s="85" t="str">
        <f>'Door Comparison'!B138</f>
        <v>(External)</v>
      </c>
      <c r="C138" s="85">
        <f>'Door Comparison'!C138</f>
        <v>0</v>
      </c>
      <c r="D138" s="34">
        <f>'Door Comparison'!D138</f>
        <v>0</v>
      </c>
      <c r="E138" s="34">
        <f>'Door Comparison'!E138</f>
        <v>0</v>
      </c>
      <c r="G138" s="37">
        <f>'Door Comparison'!G138</f>
        <v>0</v>
      </c>
      <c r="H138" s="37">
        <f>'Door Comparison'!H138</f>
        <v>0</v>
      </c>
      <c r="J138" s="37">
        <f>'Door Comparison'!J138</f>
        <v>0</v>
      </c>
      <c r="K138" s="37">
        <f>'Door Comparison'!K138</f>
        <v>0</v>
      </c>
      <c r="L138" s="37">
        <f>'Door Comparison'!L138</f>
        <v>0</v>
      </c>
      <c r="M138" s="120"/>
      <c r="N138" s="39">
        <f t="shared" ref="N138:N201" si="11">(D138+2*E138)*((G138*0.04)+(H138*0.09))/1000</f>
        <v>0</v>
      </c>
      <c r="P138" s="39">
        <f t="shared" ref="P138:P201" si="12">((D138+2*E138)*0.8)/1000</f>
        <v>0</v>
      </c>
      <c r="R138" s="1">
        <f>JMS!M141</f>
        <v>0</v>
      </c>
      <c r="S138" s="39">
        <f>'Door Comparison'!R138</f>
        <v>0</v>
      </c>
      <c r="U138" s="39">
        <f t="shared" ref="U138:U201" si="13">(J138+K138+L138)*(2*((D138+2*E138)*1/1000))</f>
        <v>0</v>
      </c>
      <c r="V138" s="252">
        <v>0</v>
      </c>
      <c r="X138" s="40">
        <f t="shared" ref="X138:X201" si="14">SUM(N138:W138)</f>
        <v>0</v>
      </c>
      <c r="Y138" s="38" t="str">
        <f>'Door Comparison'!S138</f>
        <v>By others</v>
      </c>
    </row>
    <row r="139" spans="1:25" x14ac:dyDescent="0.25">
      <c r="A139" s="74" t="str">
        <f>'Door Comparison'!A139</f>
        <v>EX-DG.05</v>
      </c>
      <c r="B139" s="85" t="str">
        <f>'Door Comparison'!B139</f>
        <v>(External)</v>
      </c>
      <c r="C139" s="85">
        <f>'Door Comparison'!C139</f>
        <v>0</v>
      </c>
      <c r="D139" s="34">
        <f>'Door Comparison'!D139</f>
        <v>0</v>
      </c>
      <c r="E139" s="34">
        <f>'Door Comparison'!E139</f>
        <v>0</v>
      </c>
      <c r="G139" s="37">
        <f>'Door Comparison'!G139</f>
        <v>0</v>
      </c>
      <c r="H139" s="37">
        <f>'Door Comparison'!H139</f>
        <v>0</v>
      </c>
      <c r="J139" s="37">
        <f>'Door Comparison'!J139</f>
        <v>0</v>
      </c>
      <c r="K139" s="37">
        <f>'Door Comparison'!K139</f>
        <v>0</v>
      </c>
      <c r="L139" s="37">
        <f>'Door Comparison'!L139</f>
        <v>0</v>
      </c>
      <c r="M139" s="120"/>
      <c r="N139" s="39">
        <f t="shared" si="11"/>
        <v>0</v>
      </c>
      <c r="P139" s="39">
        <f t="shared" si="12"/>
        <v>0</v>
      </c>
      <c r="R139" s="1">
        <f>JMS!M142</f>
        <v>0</v>
      </c>
      <c r="S139" s="39">
        <f>'Door Comparison'!R139</f>
        <v>0</v>
      </c>
      <c r="U139" s="39">
        <f t="shared" si="13"/>
        <v>0</v>
      </c>
      <c r="V139" s="252">
        <v>0</v>
      </c>
      <c r="X139" s="40">
        <f t="shared" si="14"/>
        <v>0</v>
      </c>
      <c r="Y139" s="38" t="str">
        <f>'Door Comparison'!S139</f>
        <v>By others</v>
      </c>
    </row>
    <row r="140" spans="1:25" x14ac:dyDescent="0.25">
      <c r="A140" s="74" t="str">
        <f>'Door Comparison'!A140</f>
        <v>EX-DG.06</v>
      </c>
      <c r="B140" s="85" t="str">
        <f>'Door Comparison'!B140</f>
        <v>(External)</v>
      </c>
      <c r="C140" s="85">
        <f>'Door Comparison'!C140</f>
        <v>0</v>
      </c>
      <c r="D140" s="34">
        <f>'Door Comparison'!D140</f>
        <v>0</v>
      </c>
      <c r="E140" s="34">
        <f>'Door Comparison'!E140</f>
        <v>0</v>
      </c>
      <c r="G140" s="37">
        <f>'Door Comparison'!G140</f>
        <v>0</v>
      </c>
      <c r="H140" s="37">
        <f>'Door Comparison'!H140</f>
        <v>0</v>
      </c>
      <c r="J140" s="37">
        <f>'Door Comparison'!J140</f>
        <v>0</v>
      </c>
      <c r="K140" s="37">
        <f>'Door Comparison'!K140</f>
        <v>0</v>
      </c>
      <c r="L140" s="37">
        <f>'Door Comparison'!L140</f>
        <v>0</v>
      </c>
      <c r="M140" s="120"/>
      <c r="N140" s="39">
        <f t="shared" si="11"/>
        <v>0</v>
      </c>
      <c r="P140" s="39">
        <f t="shared" si="12"/>
        <v>0</v>
      </c>
      <c r="R140" s="1">
        <f>JMS!M143</f>
        <v>0</v>
      </c>
      <c r="S140" s="39">
        <f>'Door Comparison'!R140</f>
        <v>0</v>
      </c>
      <c r="U140" s="39">
        <f t="shared" si="13"/>
        <v>0</v>
      </c>
      <c r="V140" s="252">
        <v>0</v>
      </c>
      <c r="X140" s="40">
        <f t="shared" si="14"/>
        <v>0</v>
      </c>
      <c r="Y140" s="38" t="str">
        <f>'Door Comparison'!S140</f>
        <v>By others</v>
      </c>
    </row>
    <row r="141" spans="1:25" x14ac:dyDescent="0.25">
      <c r="A141" s="74" t="str">
        <f>'Door Comparison'!A141</f>
        <v>EX-DG.07</v>
      </c>
      <c r="B141" s="85" t="str">
        <f>'Door Comparison'!B141</f>
        <v>(External)</v>
      </c>
      <c r="C141" s="85">
        <f>'Door Comparison'!C141</f>
        <v>0</v>
      </c>
      <c r="D141" s="34">
        <f>'Door Comparison'!D141</f>
        <v>0</v>
      </c>
      <c r="E141" s="34">
        <f>'Door Comparison'!E141</f>
        <v>0</v>
      </c>
      <c r="G141" s="37">
        <f>'Door Comparison'!G141</f>
        <v>0</v>
      </c>
      <c r="H141" s="37">
        <f>'Door Comparison'!H141</f>
        <v>0</v>
      </c>
      <c r="J141" s="37">
        <f>'Door Comparison'!J141</f>
        <v>0</v>
      </c>
      <c r="K141" s="37">
        <f>'Door Comparison'!K141</f>
        <v>0</v>
      </c>
      <c r="L141" s="37">
        <f>'Door Comparison'!L141</f>
        <v>0</v>
      </c>
      <c r="M141" s="120"/>
      <c r="N141" s="39">
        <f t="shared" si="11"/>
        <v>0</v>
      </c>
      <c r="P141" s="39">
        <f t="shared" si="12"/>
        <v>0</v>
      </c>
      <c r="R141" s="1">
        <f>JMS!M144</f>
        <v>0</v>
      </c>
      <c r="S141" s="39">
        <f>'Door Comparison'!R141</f>
        <v>0</v>
      </c>
      <c r="U141" s="39">
        <f t="shared" si="13"/>
        <v>0</v>
      </c>
      <c r="V141" s="252">
        <v>0</v>
      </c>
      <c r="X141" s="40">
        <f t="shared" si="14"/>
        <v>0</v>
      </c>
      <c r="Y141" s="38" t="str">
        <f>'Door Comparison'!S141</f>
        <v>By others</v>
      </c>
    </row>
    <row r="142" spans="1:25" x14ac:dyDescent="0.25">
      <c r="A142" s="74" t="str">
        <f>'Door Comparison'!A142</f>
        <v>EX-DG.08</v>
      </c>
      <c r="B142" s="85" t="str">
        <f>'Door Comparison'!B142</f>
        <v>(External)</v>
      </c>
      <c r="C142" s="85">
        <f>'Door Comparison'!C142</f>
        <v>0</v>
      </c>
      <c r="D142" s="34">
        <f>'Door Comparison'!D142</f>
        <v>0</v>
      </c>
      <c r="E142" s="34">
        <f>'Door Comparison'!E142</f>
        <v>0</v>
      </c>
      <c r="G142" s="37">
        <f>'Door Comparison'!G142</f>
        <v>0</v>
      </c>
      <c r="H142" s="37">
        <f>'Door Comparison'!H142</f>
        <v>0</v>
      </c>
      <c r="J142" s="37">
        <f>'Door Comparison'!J142</f>
        <v>0</v>
      </c>
      <c r="K142" s="37">
        <f>'Door Comparison'!K142</f>
        <v>0</v>
      </c>
      <c r="L142" s="37">
        <f>'Door Comparison'!L142</f>
        <v>0</v>
      </c>
      <c r="M142" s="120"/>
      <c r="N142" s="39">
        <f t="shared" si="11"/>
        <v>0</v>
      </c>
      <c r="P142" s="39">
        <f t="shared" si="12"/>
        <v>0</v>
      </c>
      <c r="R142" s="1">
        <f>JMS!M145</f>
        <v>0</v>
      </c>
      <c r="S142" s="39">
        <f>'Door Comparison'!R142</f>
        <v>0</v>
      </c>
      <c r="U142" s="39">
        <f t="shared" si="13"/>
        <v>0</v>
      </c>
      <c r="V142" s="252">
        <v>0</v>
      </c>
      <c r="X142" s="40">
        <f t="shared" si="14"/>
        <v>0</v>
      </c>
      <c r="Y142" s="38" t="str">
        <f>'Door Comparison'!S142</f>
        <v>By others</v>
      </c>
    </row>
    <row r="143" spans="1:25" x14ac:dyDescent="0.25">
      <c r="A143" s="74" t="str">
        <f>'Door Comparison'!A143</f>
        <v>EX-DG.09</v>
      </c>
      <c r="B143" s="85" t="str">
        <f>'Door Comparison'!B143</f>
        <v>(External)</v>
      </c>
      <c r="C143" s="85">
        <f>'Door Comparison'!C143</f>
        <v>0</v>
      </c>
      <c r="D143" s="34">
        <f>'Door Comparison'!D143</f>
        <v>0</v>
      </c>
      <c r="E143" s="34">
        <f>'Door Comparison'!E143</f>
        <v>0</v>
      </c>
      <c r="G143" s="37">
        <f>'Door Comparison'!G143</f>
        <v>0</v>
      </c>
      <c r="H143" s="37">
        <f>'Door Comparison'!H143</f>
        <v>0</v>
      </c>
      <c r="J143" s="37">
        <f>'Door Comparison'!J143</f>
        <v>0</v>
      </c>
      <c r="K143" s="37">
        <f>'Door Comparison'!K143</f>
        <v>0</v>
      </c>
      <c r="L143" s="37">
        <f>'Door Comparison'!L143</f>
        <v>0</v>
      </c>
      <c r="M143" s="120"/>
      <c r="N143" s="39">
        <f t="shared" si="11"/>
        <v>0</v>
      </c>
      <c r="P143" s="39">
        <f t="shared" si="12"/>
        <v>0</v>
      </c>
      <c r="R143" s="1">
        <f>JMS!M146</f>
        <v>0</v>
      </c>
      <c r="S143" s="39">
        <f>'Door Comparison'!R143</f>
        <v>0</v>
      </c>
      <c r="U143" s="39">
        <f t="shared" si="13"/>
        <v>0</v>
      </c>
      <c r="V143" s="252">
        <v>0</v>
      </c>
      <c r="X143" s="40">
        <f t="shared" si="14"/>
        <v>0</v>
      </c>
      <c r="Y143" s="38" t="str">
        <f>'Door Comparison'!S143</f>
        <v>By others</v>
      </c>
    </row>
    <row r="144" spans="1:25" x14ac:dyDescent="0.25">
      <c r="A144" s="74" t="str">
        <f>'Door Comparison'!A144</f>
        <v>EX-DG.10</v>
      </c>
      <c r="B144" s="85" t="str">
        <f>'Door Comparison'!B144</f>
        <v>(External)</v>
      </c>
      <c r="C144" s="85">
        <f>'Door Comparison'!C144</f>
        <v>0</v>
      </c>
      <c r="D144" s="34">
        <f>'Door Comparison'!D144</f>
        <v>0</v>
      </c>
      <c r="E144" s="34">
        <f>'Door Comparison'!E144</f>
        <v>0</v>
      </c>
      <c r="G144" s="37">
        <f>'Door Comparison'!G144</f>
        <v>0</v>
      </c>
      <c r="H144" s="37">
        <f>'Door Comparison'!H144</f>
        <v>0</v>
      </c>
      <c r="J144" s="37">
        <f>'Door Comparison'!J144</f>
        <v>0</v>
      </c>
      <c r="K144" s="37">
        <f>'Door Comparison'!K144</f>
        <v>0</v>
      </c>
      <c r="L144" s="37">
        <f>'Door Comparison'!L144</f>
        <v>0</v>
      </c>
      <c r="M144" s="120"/>
      <c r="N144" s="39">
        <f t="shared" si="11"/>
        <v>0</v>
      </c>
      <c r="P144" s="39">
        <f t="shared" si="12"/>
        <v>0</v>
      </c>
      <c r="R144" s="1">
        <f>JMS!M147</f>
        <v>0</v>
      </c>
      <c r="S144" s="39">
        <f>'Door Comparison'!R144</f>
        <v>0</v>
      </c>
      <c r="U144" s="39">
        <f t="shared" si="13"/>
        <v>0</v>
      </c>
      <c r="V144" s="252">
        <v>0</v>
      </c>
      <c r="X144" s="40">
        <f t="shared" si="14"/>
        <v>0</v>
      </c>
      <c r="Y144" s="38" t="str">
        <f>'Door Comparison'!S144</f>
        <v>By others</v>
      </c>
    </row>
    <row r="145" spans="1:25" x14ac:dyDescent="0.25">
      <c r="A145" s="74" t="str">
        <f>'Door Comparison'!A145</f>
        <v>EX-DG.11</v>
      </c>
      <c r="B145" s="85" t="str">
        <f>'Door Comparison'!B145</f>
        <v>(External)</v>
      </c>
      <c r="C145" s="85">
        <f>'Door Comparison'!C145</f>
        <v>0</v>
      </c>
      <c r="D145" s="34">
        <f>'Door Comparison'!D145</f>
        <v>0</v>
      </c>
      <c r="E145" s="34">
        <f>'Door Comparison'!E145</f>
        <v>0</v>
      </c>
      <c r="G145" s="37">
        <f>'Door Comparison'!G145</f>
        <v>0</v>
      </c>
      <c r="H145" s="37">
        <f>'Door Comparison'!H145</f>
        <v>0</v>
      </c>
      <c r="J145" s="37">
        <f>'Door Comparison'!J145</f>
        <v>0</v>
      </c>
      <c r="K145" s="37">
        <f>'Door Comparison'!K145</f>
        <v>0</v>
      </c>
      <c r="L145" s="37">
        <f>'Door Comparison'!L145</f>
        <v>0</v>
      </c>
      <c r="M145" s="120"/>
      <c r="N145" s="39">
        <f t="shared" si="11"/>
        <v>0</v>
      </c>
      <c r="P145" s="39">
        <f t="shared" si="12"/>
        <v>0</v>
      </c>
      <c r="R145" s="1">
        <f>JMS!M148</f>
        <v>0</v>
      </c>
      <c r="S145" s="39">
        <f>'Door Comparison'!R145</f>
        <v>0</v>
      </c>
      <c r="U145" s="39">
        <f t="shared" si="13"/>
        <v>0</v>
      </c>
      <c r="V145" s="252">
        <v>0</v>
      </c>
      <c r="X145" s="40">
        <f t="shared" si="14"/>
        <v>0</v>
      </c>
      <c r="Y145" s="38" t="str">
        <f>'Door Comparison'!S145</f>
        <v>By others</v>
      </c>
    </row>
    <row r="146" spans="1:25" x14ac:dyDescent="0.25">
      <c r="A146" s="74" t="str">
        <f>'Door Comparison'!A146</f>
        <v>EX-DG.12</v>
      </c>
      <c r="B146" s="85" t="str">
        <f>'Door Comparison'!B146</f>
        <v>(External)</v>
      </c>
      <c r="C146" s="85">
        <f>'Door Comparison'!C146</f>
        <v>0</v>
      </c>
      <c r="D146" s="34">
        <f>'Door Comparison'!D146</f>
        <v>0</v>
      </c>
      <c r="E146" s="34">
        <f>'Door Comparison'!E146</f>
        <v>0</v>
      </c>
      <c r="G146" s="37">
        <f>'Door Comparison'!G146</f>
        <v>0</v>
      </c>
      <c r="H146" s="37">
        <f>'Door Comparison'!H146</f>
        <v>0</v>
      </c>
      <c r="J146" s="37">
        <f>'Door Comparison'!J146</f>
        <v>0</v>
      </c>
      <c r="K146" s="37">
        <f>'Door Comparison'!K146</f>
        <v>0</v>
      </c>
      <c r="L146" s="37">
        <f>'Door Comparison'!L146</f>
        <v>0</v>
      </c>
      <c r="M146" s="120"/>
      <c r="N146" s="39">
        <f t="shared" si="11"/>
        <v>0</v>
      </c>
      <c r="P146" s="39">
        <f t="shared" si="12"/>
        <v>0</v>
      </c>
      <c r="R146" s="1">
        <f>JMS!M149</f>
        <v>0</v>
      </c>
      <c r="S146" s="39">
        <f>'Door Comparison'!R146</f>
        <v>0</v>
      </c>
      <c r="U146" s="39">
        <f t="shared" si="13"/>
        <v>0</v>
      </c>
      <c r="V146" s="252">
        <v>0</v>
      </c>
      <c r="X146" s="40">
        <f t="shared" si="14"/>
        <v>0</v>
      </c>
      <c r="Y146" s="38" t="str">
        <f>'Door Comparison'!S146</f>
        <v>By others</v>
      </c>
    </row>
    <row r="147" spans="1:25" x14ac:dyDescent="0.25">
      <c r="A147" s="74" t="str">
        <f>'Door Comparison'!A147</f>
        <v>D1.01</v>
      </c>
      <c r="B147" s="85" t="str">
        <f>'Door Comparison'!B147</f>
        <v>E1</v>
      </c>
      <c r="C147" s="85">
        <f>'Door Comparison'!C147</f>
        <v>0</v>
      </c>
      <c r="D147" s="34">
        <f>'Door Comparison'!D147</f>
        <v>0</v>
      </c>
      <c r="E147" s="34">
        <f>'Door Comparison'!E147</f>
        <v>0</v>
      </c>
      <c r="G147" s="37">
        <f>'Door Comparison'!G147</f>
        <v>0</v>
      </c>
      <c r="H147" s="37">
        <f>'Door Comparison'!H147</f>
        <v>0</v>
      </c>
      <c r="J147" s="37">
        <f>'Door Comparison'!J147</f>
        <v>0</v>
      </c>
      <c r="K147" s="37">
        <f>'Door Comparison'!K147</f>
        <v>0</v>
      </c>
      <c r="L147" s="37">
        <f>'Door Comparison'!L147</f>
        <v>0</v>
      </c>
      <c r="M147" s="120"/>
      <c r="N147" s="39">
        <f t="shared" si="11"/>
        <v>0</v>
      </c>
      <c r="P147" s="39">
        <f t="shared" si="12"/>
        <v>0</v>
      </c>
      <c r="R147" s="1">
        <f>JMS!M150</f>
        <v>0</v>
      </c>
      <c r="S147" s="39">
        <f>'Door Comparison'!R147</f>
        <v>0</v>
      </c>
      <c r="U147" s="39">
        <f t="shared" si="13"/>
        <v>0</v>
      </c>
      <c r="V147" s="252">
        <v>0</v>
      </c>
      <c r="X147" s="40">
        <f t="shared" si="14"/>
        <v>0</v>
      </c>
      <c r="Y147" s="246" t="s">
        <v>750</v>
      </c>
    </row>
    <row r="148" spans="1:25" x14ac:dyDescent="0.25">
      <c r="A148" s="74" t="str">
        <f>'Door Comparison'!A148</f>
        <v>D1.02</v>
      </c>
      <c r="B148" s="85" t="str">
        <f>'Door Comparison'!B148</f>
        <v>E1</v>
      </c>
      <c r="C148" s="85">
        <f>'Door Comparison'!C148</f>
        <v>0</v>
      </c>
      <c r="D148" s="34">
        <f>'Door Comparison'!D148</f>
        <v>0</v>
      </c>
      <c r="E148" s="34">
        <f>'Door Comparison'!E148</f>
        <v>0</v>
      </c>
      <c r="G148" s="37">
        <f>'Door Comparison'!G148</f>
        <v>0</v>
      </c>
      <c r="H148" s="37">
        <f>'Door Comparison'!H148</f>
        <v>0</v>
      </c>
      <c r="J148" s="37">
        <f>'Door Comparison'!J148</f>
        <v>0</v>
      </c>
      <c r="K148" s="37">
        <f>'Door Comparison'!K148</f>
        <v>0</v>
      </c>
      <c r="L148" s="37">
        <f>'Door Comparison'!L148</f>
        <v>0</v>
      </c>
      <c r="M148" s="120"/>
      <c r="N148" s="39">
        <f t="shared" si="11"/>
        <v>0</v>
      </c>
      <c r="P148" s="39">
        <f t="shared" si="12"/>
        <v>0</v>
      </c>
      <c r="R148" s="1">
        <f>JMS!M151</f>
        <v>0</v>
      </c>
      <c r="S148" s="39">
        <f>'Door Comparison'!R148</f>
        <v>0</v>
      </c>
      <c r="U148" s="39">
        <f t="shared" si="13"/>
        <v>0</v>
      </c>
      <c r="V148" s="252">
        <v>0</v>
      </c>
      <c r="X148" s="40">
        <f t="shared" si="14"/>
        <v>0</v>
      </c>
      <c r="Y148" s="246" t="s">
        <v>750</v>
      </c>
    </row>
    <row r="149" spans="1:25" x14ac:dyDescent="0.25">
      <c r="A149" s="74" t="str">
        <f>'Door Comparison'!A149</f>
        <v>D1.03</v>
      </c>
      <c r="B149" s="85" t="str">
        <f>'Door Comparison'!B149</f>
        <v>D2</v>
      </c>
      <c r="C149" s="85">
        <f>'Door Comparison'!C149</f>
        <v>0</v>
      </c>
      <c r="D149" s="34">
        <f>'Door Comparison'!D149</f>
        <v>1110</v>
      </c>
      <c r="E149" s="34">
        <f>'Door Comparison'!E149</f>
        <v>2000</v>
      </c>
      <c r="G149" s="37">
        <f>'Door Comparison'!G149</f>
        <v>0</v>
      </c>
      <c r="H149" s="37">
        <f>'Door Comparison'!H149</f>
        <v>1</v>
      </c>
      <c r="J149" s="37">
        <f>'Door Comparison'!J149</f>
        <v>1</v>
      </c>
      <c r="K149" s="37">
        <f>'Door Comparison'!K149</f>
        <v>0</v>
      </c>
      <c r="L149" s="37">
        <f>'Door Comparison'!L149</f>
        <v>0</v>
      </c>
      <c r="M149" s="120"/>
      <c r="N149" s="39">
        <f t="shared" si="11"/>
        <v>0.46</v>
      </c>
      <c r="P149" s="39">
        <f t="shared" si="12"/>
        <v>4.09</v>
      </c>
      <c r="R149" s="1">
        <f>JMS!M152</f>
        <v>0</v>
      </c>
      <c r="S149" s="39">
        <f>'Door Comparison'!R149</f>
        <v>611.16999999999996</v>
      </c>
      <c r="T149" s="79">
        <v>39.44</v>
      </c>
      <c r="U149" s="39">
        <f t="shared" si="13"/>
        <v>10.220000000000001</v>
      </c>
      <c r="V149" s="252">
        <v>0</v>
      </c>
      <c r="X149" s="40">
        <f t="shared" si="14"/>
        <v>665.38</v>
      </c>
    </row>
    <row r="150" spans="1:25" x14ac:dyDescent="0.25">
      <c r="A150" s="74" t="str">
        <f>'Door Comparison'!A150</f>
        <v>D1.04</v>
      </c>
      <c r="B150" s="85" t="str">
        <f>'Door Comparison'!B150</f>
        <v>D2</v>
      </c>
      <c r="C150" s="85">
        <f>'Door Comparison'!C150</f>
        <v>0</v>
      </c>
      <c r="D150" s="34">
        <f>'Door Comparison'!D150</f>
        <v>1110</v>
      </c>
      <c r="E150" s="34">
        <f>'Door Comparison'!E150</f>
        <v>2000</v>
      </c>
      <c r="G150" s="37">
        <f>'Door Comparison'!G150</f>
        <v>0</v>
      </c>
      <c r="H150" s="37">
        <f>'Door Comparison'!H150</f>
        <v>1</v>
      </c>
      <c r="J150" s="37">
        <f>'Door Comparison'!J150</f>
        <v>1</v>
      </c>
      <c r="K150" s="37">
        <f>'Door Comparison'!K150</f>
        <v>0</v>
      </c>
      <c r="L150" s="37">
        <f>'Door Comparison'!L150</f>
        <v>0</v>
      </c>
      <c r="M150" s="120"/>
      <c r="N150" s="39">
        <f t="shared" si="11"/>
        <v>0.46</v>
      </c>
      <c r="P150" s="39">
        <f t="shared" si="12"/>
        <v>4.09</v>
      </c>
      <c r="R150" s="1">
        <f>JMS!M153</f>
        <v>0</v>
      </c>
      <c r="S150" s="39">
        <f>'Door Comparison'!R150</f>
        <v>611.16999999999996</v>
      </c>
      <c r="T150" s="79">
        <v>39.44</v>
      </c>
      <c r="U150" s="39">
        <f t="shared" si="13"/>
        <v>10.220000000000001</v>
      </c>
      <c r="V150" s="252">
        <v>0</v>
      </c>
      <c r="X150" s="40">
        <f t="shared" si="14"/>
        <v>665.38</v>
      </c>
    </row>
    <row r="151" spans="1:25" x14ac:dyDescent="0.25">
      <c r="A151" s="74" t="str">
        <f>'Door Comparison'!A151</f>
        <v>D1.05</v>
      </c>
      <c r="B151" s="85" t="str">
        <f>'Door Comparison'!B151</f>
        <v>D2</v>
      </c>
      <c r="C151" s="85">
        <f>'Door Comparison'!C151</f>
        <v>0</v>
      </c>
      <c r="D151" s="34">
        <f>'Door Comparison'!D151</f>
        <v>1110</v>
      </c>
      <c r="E151" s="34">
        <f>'Door Comparison'!E151</f>
        <v>2000</v>
      </c>
      <c r="G151" s="37">
        <f>'Door Comparison'!G151</f>
        <v>0</v>
      </c>
      <c r="H151" s="37">
        <f>'Door Comparison'!H151</f>
        <v>1</v>
      </c>
      <c r="J151" s="37">
        <f>'Door Comparison'!J151</f>
        <v>1</v>
      </c>
      <c r="K151" s="37">
        <f>'Door Comparison'!K151</f>
        <v>0</v>
      </c>
      <c r="L151" s="37">
        <f>'Door Comparison'!L151</f>
        <v>0</v>
      </c>
      <c r="M151" s="120"/>
      <c r="N151" s="39">
        <f t="shared" si="11"/>
        <v>0.46</v>
      </c>
      <c r="P151" s="39">
        <f t="shared" si="12"/>
        <v>4.09</v>
      </c>
      <c r="R151" s="1">
        <f>JMS!M154</f>
        <v>0</v>
      </c>
      <c r="S151" s="39">
        <f>'Door Comparison'!R151</f>
        <v>611.16999999999996</v>
      </c>
      <c r="T151" s="79">
        <v>39.44</v>
      </c>
      <c r="U151" s="39">
        <f t="shared" si="13"/>
        <v>10.220000000000001</v>
      </c>
      <c r="V151" s="252">
        <v>0</v>
      </c>
      <c r="X151" s="40">
        <f t="shared" si="14"/>
        <v>665.38</v>
      </c>
    </row>
    <row r="152" spans="1:25" x14ac:dyDescent="0.25">
      <c r="A152" s="74" t="str">
        <f>'Door Comparison'!A152</f>
        <v>D1.06</v>
      </c>
      <c r="B152" s="85" t="str">
        <f>'Door Comparison'!B152</f>
        <v>D2</v>
      </c>
      <c r="C152" s="85">
        <f>'Door Comparison'!C152</f>
        <v>0</v>
      </c>
      <c r="D152" s="34">
        <f>'Door Comparison'!D152</f>
        <v>1110</v>
      </c>
      <c r="E152" s="34">
        <f>'Door Comparison'!E152</f>
        <v>2000</v>
      </c>
      <c r="G152" s="37">
        <f>'Door Comparison'!G152</f>
        <v>0</v>
      </c>
      <c r="H152" s="37">
        <f>'Door Comparison'!H152</f>
        <v>1</v>
      </c>
      <c r="J152" s="37">
        <f>'Door Comparison'!J152</f>
        <v>1</v>
      </c>
      <c r="K152" s="37">
        <f>'Door Comparison'!K152</f>
        <v>0</v>
      </c>
      <c r="L152" s="37">
        <f>'Door Comparison'!L152</f>
        <v>0</v>
      </c>
      <c r="M152" s="120"/>
      <c r="N152" s="39">
        <f t="shared" si="11"/>
        <v>0.46</v>
      </c>
      <c r="P152" s="39">
        <f t="shared" si="12"/>
        <v>4.09</v>
      </c>
      <c r="R152" s="1">
        <f>JMS!M155</f>
        <v>0</v>
      </c>
      <c r="S152" s="39">
        <f>'Door Comparison'!R152</f>
        <v>611.16999999999996</v>
      </c>
      <c r="T152" s="79">
        <v>39.44</v>
      </c>
      <c r="U152" s="39">
        <f t="shared" si="13"/>
        <v>10.220000000000001</v>
      </c>
      <c r="V152" s="252">
        <v>0</v>
      </c>
      <c r="X152" s="40">
        <f t="shared" si="14"/>
        <v>665.38</v>
      </c>
    </row>
    <row r="153" spans="1:25" x14ac:dyDescent="0.25">
      <c r="A153" s="74" t="str">
        <f>'Door Comparison'!A153</f>
        <v>D1.07</v>
      </c>
      <c r="B153" s="85" t="str">
        <f>'Door Comparison'!B153</f>
        <v>D2</v>
      </c>
      <c r="C153" s="85">
        <f>'Door Comparison'!C153</f>
        <v>0</v>
      </c>
      <c r="D153" s="34">
        <f>'Door Comparison'!D153</f>
        <v>1110</v>
      </c>
      <c r="E153" s="34">
        <f>'Door Comparison'!E153</f>
        <v>2000</v>
      </c>
      <c r="G153" s="37">
        <f>'Door Comparison'!G153</f>
        <v>0</v>
      </c>
      <c r="H153" s="37">
        <f>'Door Comparison'!H153</f>
        <v>1</v>
      </c>
      <c r="J153" s="37">
        <f>'Door Comparison'!J153</f>
        <v>1</v>
      </c>
      <c r="K153" s="37">
        <f>'Door Comparison'!K153</f>
        <v>0</v>
      </c>
      <c r="L153" s="37">
        <f>'Door Comparison'!L153</f>
        <v>0</v>
      </c>
      <c r="M153" s="120"/>
      <c r="N153" s="39">
        <f t="shared" si="11"/>
        <v>0.46</v>
      </c>
      <c r="P153" s="39">
        <f t="shared" si="12"/>
        <v>4.09</v>
      </c>
      <c r="R153" s="1">
        <f>JMS!M156</f>
        <v>0</v>
      </c>
      <c r="S153" s="39">
        <f>'Door Comparison'!R153</f>
        <v>611.16999999999996</v>
      </c>
      <c r="T153" s="79">
        <v>39.44</v>
      </c>
      <c r="U153" s="39">
        <f t="shared" si="13"/>
        <v>10.220000000000001</v>
      </c>
      <c r="V153" s="252">
        <v>0</v>
      </c>
      <c r="X153" s="40">
        <f t="shared" si="14"/>
        <v>665.38</v>
      </c>
    </row>
    <row r="154" spans="1:25" x14ac:dyDescent="0.25">
      <c r="A154" s="74" t="str">
        <f>'Door Comparison'!A154</f>
        <v>D1.08</v>
      </c>
      <c r="B154" s="85" t="str">
        <f>'Door Comparison'!B154</f>
        <v>D2</v>
      </c>
      <c r="C154" s="85">
        <f>'Door Comparison'!C154</f>
        <v>0</v>
      </c>
      <c r="D154" s="34">
        <f>'Door Comparison'!D154</f>
        <v>1110</v>
      </c>
      <c r="E154" s="34">
        <f>'Door Comparison'!E154</f>
        <v>2000</v>
      </c>
      <c r="G154" s="37">
        <f>'Door Comparison'!G154</f>
        <v>0</v>
      </c>
      <c r="H154" s="37">
        <f>'Door Comparison'!H154</f>
        <v>1</v>
      </c>
      <c r="J154" s="37">
        <f>'Door Comparison'!J154</f>
        <v>1</v>
      </c>
      <c r="K154" s="37">
        <f>'Door Comparison'!K154</f>
        <v>0</v>
      </c>
      <c r="L154" s="37">
        <f>'Door Comparison'!L154</f>
        <v>0</v>
      </c>
      <c r="M154" s="120"/>
      <c r="N154" s="39">
        <f t="shared" si="11"/>
        <v>0.46</v>
      </c>
      <c r="P154" s="39">
        <f t="shared" si="12"/>
        <v>4.09</v>
      </c>
      <c r="R154" s="1">
        <f>JMS!M157</f>
        <v>0</v>
      </c>
      <c r="S154" s="39">
        <f>'Door Comparison'!R154</f>
        <v>611.16999999999996</v>
      </c>
      <c r="T154" s="79">
        <v>39.44</v>
      </c>
      <c r="U154" s="39">
        <f t="shared" si="13"/>
        <v>10.220000000000001</v>
      </c>
      <c r="V154" s="252">
        <v>0</v>
      </c>
      <c r="X154" s="40">
        <f t="shared" si="14"/>
        <v>665.38</v>
      </c>
    </row>
    <row r="155" spans="1:25" x14ac:dyDescent="0.25">
      <c r="A155" s="74" t="str">
        <f>'Door Comparison'!A155</f>
        <v>D1.09</v>
      </c>
      <c r="B155" s="85" t="str">
        <f>'Door Comparison'!B155</f>
        <v>D2</v>
      </c>
      <c r="C155" s="85">
        <f>'Door Comparison'!C155</f>
        <v>0</v>
      </c>
      <c r="D155" s="34">
        <f>'Door Comparison'!D155</f>
        <v>1110</v>
      </c>
      <c r="E155" s="34">
        <f>'Door Comparison'!E155</f>
        <v>2000</v>
      </c>
      <c r="G155" s="37">
        <f>'Door Comparison'!G155</f>
        <v>0</v>
      </c>
      <c r="H155" s="37">
        <f>'Door Comparison'!H155</f>
        <v>1</v>
      </c>
      <c r="J155" s="37">
        <f>'Door Comparison'!J155</f>
        <v>1</v>
      </c>
      <c r="K155" s="37">
        <f>'Door Comparison'!K155</f>
        <v>0</v>
      </c>
      <c r="L155" s="37">
        <f>'Door Comparison'!L155</f>
        <v>0</v>
      </c>
      <c r="M155" s="120"/>
      <c r="N155" s="39">
        <f t="shared" si="11"/>
        <v>0.46</v>
      </c>
      <c r="P155" s="39">
        <f t="shared" si="12"/>
        <v>4.09</v>
      </c>
      <c r="R155" s="1">
        <f>JMS!M158</f>
        <v>0</v>
      </c>
      <c r="S155" s="39">
        <f>'Door Comparison'!R155</f>
        <v>611.16999999999996</v>
      </c>
      <c r="T155" s="79">
        <v>39.44</v>
      </c>
      <c r="U155" s="39">
        <f t="shared" si="13"/>
        <v>10.220000000000001</v>
      </c>
      <c r="V155" s="252">
        <v>0</v>
      </c>
      <c r="X155" s="40">
        <f t="shared" si="14"/>
        <v>665.38</v>
      </c>
    </row>
    <row r="156" spans="1:25" x14ac:dyDescent="0.25">
      <c r="A156" s="74" t="str">
        <f>'Door Comparison'!A156</f>
        <v>D1.10</v>
      </c>
      <c r="B156" s="85" t="str">
        <f>'Door Comparison'!B156</f>
        <v>D2</v>
      </c>
      <c r="C156" s="85">
        <f>'Door Comparison'!C156</f>
        <v>0</v>
      </c>
      <c r="D156" s="34">
        <f>'Door Comparison'!D156</f>
        <v>1110</v>
      </c>
      <c r="E156" s="34">
        <f>'Door Comparison'!E156</f>
        <v>2000</v>
      </c>
      <c r="G156" s="37">
        <f>'Door Comparison'!G156</f>
        <v>0</v>
      </c>
      <c r="H156" s="37">
        <f>'Door Comparison'!H156</f>
        <v>1</v>
      </c>
      <c r="J156" s="37">
        <f>'Door Comparison'!J156</f>
        <v>1</v>
      </c>
      <c r="K156" s="37">
        <f>'Door Comparison'!K156</f>
        <v>0</v>
      </c>
      <c r="L156" s="37">
        <f>'Door Comparison'!L156</f>
        <v>0</v>
      </c>
      <c r="M156" s="120"/>
      <c r="N156" s="39">
        <f t="shared" si="11"/>
        <v>0.46</v>
      </c>
      <c r="P156" s="39">
        <f t="shared" si="12"/>
        <v>4.09</v>
      </c>
      <c r="R156" s="1">
        <f>JMS!M159</f>
        <v>0</v>
      </c>
      <c r="S156" s="39">
        <f>'Door Comparison'!R156</f>
        <v>611.16999999999996</v>
      </c>
      <c r="T156" s="79">
        <v>39.44</v>
      </c>
      <c r="U156" s="39">
        <f t="shared" si="13"/>
        <v>10.220000000000001</v>
      </c>
      <c r="V156" s="252">
        <v>0</v>
      </c>
      <c r="X156" s="40">
        <f t="shared" si="14"/>
        <v>665.38</v>
      </c>
    </row>
    <row r="157" spans="1:25" x14ac:dyDescent="0.25">
      <c r="A157" s="74" t="str">
        <f>'Door Comparison'!A157</f>
        <v>D1.11</v>
      </c>
      <c r="B157" s="85" t="str">
        <f>'Door Comparison'!B157</f>
        <v>D2</v>
      </c>
      <c r="C157" s="85">
        <f>'Door Comparison'!C157</f>
        <v>0</v>
      </c>
      <c r="D157" s="34">
        <f>'Door Comparison'!D157</f>
        <v>1110</v>
      </c>
      <c r="E157" s="34">
        <f>'Door Comparison'!E157</f>
        <v>2000</v>
      </c>
      <c r="G157" s="37">
        <f>'Door Comparison'!G157</f>
        <v>0</v>
      </c>
      <c r="H157" s="37">
        <f>'Door Comparison'!H157</f>
        <v>1</v>
      </c>
      <c r="J157" s="37">
        <f>'Door Comparison'!J157</f>
        <v>1</v>
      </c>
      <c r="K157" s="37">
        <f>'Door Comparison'!K157</f>
        <v>0</v>
      </c>
      <c r="L157" s="37">
        <f>'Door Comparison'!L157</f>
        <v>0</v>
      </c>
      <c r="M157" s="120"/>
      <c r="N157" s="39">
        <f t="shared" si="11"/>
        <v>0.46</v>
      </c>
      <c r="P157" s="39">
        <f t="shared" si="12"/>
        <v>4.09</v>
      </c>
      <c r="R157" s="1">
        <f>JMS!M160</f>
        <v>0</v>
      </c>
      <c r="S157" s="39">
        <f>'Door Comparison'!R157</f>
        <v>611.16999999999996</v>
      </c>
      <c r="T157" s="79">
        <v>39.44</v>
      </c>
      <c r="U157" s="39">
        <f t="shared" si="13"/>
        <v>10.220000000000001</v>
      </c>
      <c r="V157" s="252">
        <v>0</v>
      </c>
      <c r="X157" s="40">
        <f t="shared" si="14"/>
        <v>665.38</v>
      </c>
    </row>
    <row r="158" spans="1:25" x14ac:dyDescent="0.25">
      <c r="A158" s="74" t="str">
        <f>'Door Comparison'!A158</f>
        <v>D1.12</v>
      </c>
      <c r="B158" s="85" t="str">
        <f>'Door Comparison'!B158</f>
        <v>D2</v>
      </c>
      <c r="C158" s="85">
        <f>'Door Comparison'!C158</f>
        <v>0</v>
      </c>
      <c r="D158" s="34">
        <f>'Door Comparison'!D158</f>
        <v>1110</v>
      </c>
      <c r="E158" s="34">
        <f>'Door Comparison'!E158</f>
        <v>2000</v>
      </c>
      <c r="G158" s="37">
        <f>'Door Comparison'!G158</f>
        <v>0</v>
      </c>
      <c r="H158" s="37">
        <f>'Door Comparison'!H158</f>
        <v>1</v>
      </c>
      <c r="J158" s="37">
        <f>'Door Comparison'!J158</f>
        <v>1</v>
      </c>
      <c r="K158" s="37">
        <f>'Door Comparison'!K158</f>
        <v>0</v>
      </c>
      <c r="L158" s="37">
        <f>'Door Comparison'!L158</f>
        <v>0</v>
      </c>
      <c r="M158" s="120"/>
      <c r="N158" s="39">
        <f t="shared" si="11"/>
        <v>0.46</v>
      </c>
      <c r="P158" s="39">
        <f t="shared" si="12"/>
        <v>4.09</v>
      </c>
      <c r="R158" s="1">
        <f>JMS!M161</f>
        <v>0</v>
      </c>
      <c r="S158" s="39">
        <f>'Door Comparison'!R158</f>
        <v>611.16999999999996</v>
      </c>
      <c r="T158" s="79">
        <v>39.44</v>
      </c>
      <c r="U158" s="39">
        <f t="shared" si="13"/>
        <v>10.220000000000001</v>
      </c>
      <c r="V158" s="252">
        <v>0</v>
      </c>
      <c r="X158" s="40">
        <f t="shared" si="14"/>
        <v>665.38</v>
      </c>
    </row>
    <row r="159" spans="1:25" x14ac:dyDescent="0.25">
      <c r="A159" s="74" t="str">
        <f>'Door Comparison'!A159</f>
        <v>D1.13</v>
      </c>
      <c r="B159" s="85" t="str">
        <f>'Door Comparison'!B159</f>
        <v>A7</v>
      </c>
      <c r="C159" s="85">
        <f>'Door Comparison'!C159</f>
        <v>0</v>
      </c>
      <c r="D159" s="34">
        <f>'Door Comparison'!D159</f>
        <v>1233</v>
      </c>
      <c r="E159" s="34">
        <f>'Door Comparison'!E159</f>
        <v>2700</v>
      </c>
      <c r="G159" s="37">
        <f>'Door Comparison'!G159</f>
        <v>0</v>
      </c>
      <c r="H159" s="37">
        <f>'Door Comparison'!H159</f>
        <v>1</v>
      </c>
      <c r="J159" s="37">
        <f>'Door Comparison'!J159</f>
        <v>0</v>
      </c>
      <c r="K159" s="37">
        <f>'Door Comparison'!K159</f>
        <v>1</v>
      </c>
      <c r="L159" s="37">
        <f>'Door Comparison'!L159</f>
        <v>0</v>
      </c>
      <c r="M159" s="120"/>
      <c r="N159" s="39">
        <f t="shared" si="11"/>
        <v>0.6</v>
      </c>
      <c r="P159" s="39">
        <f t="shared" si="12"/>
        <v>5.31</v>
      </c>
      <c r="R159" s="1">
        <f>JMS!M162</f>
        <v>694.55</v>
      </c>
      <c r="S159" s="39">
        <f>'Door Comparison'!R159</f>
        <v>1691.61</v>
      </c>
      <c r="U159" s="39">
        <f t="shared" si="13"/>
        <v>13.27</v>
      </c>
      <c r="V159" s="252">
        <v>31.24</v>
      </c>
      <c r="X159" s="40">
        <f t="shared" si="14"/>
        <v>2436.58</v>
      </c>
    </row>
    <row r="160" spans="1:25" x14ac:dyDescent="0.25">
      <c r="A160" s="74" t="str">
        <f>'Door Comparison'!A160</f>
        <v>D1.14</v>
      </c>
      <c r="B160" s="85" t="str">
        <f>'Door Comparison'!B160</f>
        <v>H</v>
      </c>
      <c r="C160" s="85">
        <f>'Door Comparison'!C160</f>
        <v>0</v>
      </c>
      <c r="D160" s="34">
        <f>'Door Comparison'!D160</f>
        <v>628</v>
      </c>
      <c r="E160" s="34">
        <f>'Door Comparison'!E160</f>
        <v>1308</v>
      </c>
      <c r="G160" s="37">
        <f>'Door Comparison'!G160</f>
        <v>0</v>
      </c>
      <c r="H160" s="37">
        <f>'Door Comparison'!H160</f>
        <v>1</v>
      </c>
      <c r="J160" s="37">
        <f>'Door Comparison'!J160</f>
        <v>1</v>
      </c>
      <c r="K160" s="37">
        <f>'Door Comparison'!K160</f>
        <v>0</v>
      </c>
      <c r="L160" s="37">
        <f>'Door Comparison'!L160</f>
        <v>0</v>
      </c>
      <c r="M160" s="120"/>
      <c r="N160" s="39">
        <f t="shared" si="11"/>
        <v>0.28999999999999998</v>
      </c>
      <c r="P160" s="39">
        <f t="shared" si="12"/>
        <v>2.6</v>
      </c>
      <c r="R160" s="1">
        <f>JMS!M163</f>
        <v>220.27</v>
      </c>
      <c r="S160" s="39">
        <f>'Door Comparison'!R160</f>
        <v>258.60000000000002</v>
      </c>
      <c r="U160" s="39">
        <f t="shared" si="13"/>
        <v>6.49</v>
      </c>
      <c r="V160" s="252">
        <v>31.24</v>
      </c>
      <c r="X160" s="40">
        <f t="shared" si="14"/>
        <v>519.49</v>
      </c>
    </row>
    <row r="161" spans="1:25" x14ac:dyDescent="0.25">
      <c r="A161" s="74" t="str">
        <f>'Door Comparison'!A161</f>
        <v>D1.15</v>
      </c>
      <c r="B161" s="85" t="str">
        <f>'Door Comparison'!B161</f>
        <v>A8</v>
      </c>
      <c r="C161" s="85">
        <f>'Door Comparison'!C161</f>
        <v>0</v>
      </c>
      <c r="D161" s="34">
        <f>'Door Comparison'!D161</f>
        <v>1110</v>
      </c>
      <c r="E161" s="34">
        <f>'Door Comparison'!E161</f>
        <v>2700</v>
      </c>
      <c r="G161" s="37">
        <f>'Door Comparison'!G161</f>
        <v>0</v>
      </c>
      <c r="H161" s="37">
        <f>'Door Comparison'!H161</f>
        <v>1</v>
      </c>
      <c r="J161" s="37">
        <f>'Door Comparison'!J161</f>
        <v>0</v>
      </c>
      <c r="K161" s="37">
        <f>'Door Comparison'!K161</f>
        <v>0</v>
      </c>
      <c r="L161" s="37">
        <f>'Door Comparison'!L161</f>
        <v>0</v>
      </c>
      <c r="M161" s="120"/>
      <c r="N161" s="39">
        <f t="shared" si="11"/>
        <v>0.59</v>
      </c>
      <c r="P161" s="39">
        <f t="shared" si="12"/>
        <v>5.21</v>
      </c>
      <c r="R161" s="1">
        <f>JMS!M164</f>
        <v>626.66</v>
      </c>
      <c r="S161" s="39">
        <f>'Door Comparison'!R161</f>
        <v>1093.4000000000001</v>
      </c>
      <c r="U161" s="39">
        <f t="shared" si="13"/>
        <v>0</v>
      </c>
      <c r="V161" s="252">
        <v>31.24</v>
      </c>
      <c r="X161" s="40">
        <f t="shared" si="14"/>
        <v>1757.1</v>
      </c>
    </row>
    <row r="162" spans="1:25" x14ac:dyDescent="0.25">
      <c r="A162" s="74" t="str">
        <f>'Door Comparison'!A162</f>
        <v>D1.16</v>
      </c>
      <c r="B162" s="85" t="str">
        <f>'Door Comparison'!B162</f>
        <v>A7</v>
      </c>
      <c r="C162" s="85">
        <f>'Door Comparison'!C162</f>
        <v>0</v>
      </c>
      <c r="D162" s="34">
        <f>'Door Comparison'!D162</f>
        <v>1233</v>
      </c>
      <c r="E162" s="34">
        <f>'Door Comparison'!E162</f>
        <v>2700</v>
      </c>
      <c r="G162" s="37">
        <f>'Door Comparison'!G162</f>
        <v>0</v>
      </c>
      <c r="H162" s="37">
        <f>'Door Comparison'!H162</f>
        <v>1</v>
      </c>
      <c r="J162" s="37">
        <f>'Door Comparison'!J162</f>
        <v>1</v>
      </c>
      <c r="K162" s="37">
        <f>'Door Comparison'!K162</f>
        <v>0</v>
      </c>
      <c r="L162" s="37">
        <f>'Door Comparison'!L162</f>
        <v>0</v>
      </c>
      <c r="M162" s="120"/>
      <c r="N162" s="39">
        <f t="shared" si="11"/>
        <v>0.6</v>
      </c>
      <c r="P162" s="39">
        <f t="shared" si="12"/>
        <v>5.31</v>
      </c>
      <c r="R162" s="1">
        <f>JMS!M165</f>
        <v>658.63</v>
      </c>
      <c r="S162" s="39">
        <f>'Door Comparison'!R162</f>
        <v>1288.1500000000001</v>
      </c>
      <c r="U162" s="39">
        <f t="shared" si="13"/>
        <v>13.27</v>
      </c>
      <c r="V162" s="252">
        <v>31.24</v>
      </c>
      <c r="X162" s="40">
        <f t="shared" si="14"/>
        <v>1997.2</v>
      </c>
    </row>
    <row r="163" spans="1:25" x14ac:dyDescent="0.25">
      <c r="A163" s="74" t="str">
        <f>'Door Comparison'!A163</f>
        <v>D1.17</v>
      </c>
      <c r="B163" s="85" t="str">
        <f>'Door Comparison'!B163</f>
        <v>A7</v>
      </c>
      <c r="C163" s="85">
        <f>'Door Comparison'!C163</f>
        <v>0</v>
      </c>
      <c r="D163" s="34">
        <f>'Door Comparison'!D163</f>
        <v>1110</v>
      </c>
      <c r="E163" s="34">
        <f>'Door Comparison'!E163</f>
        <v>2700</v>
      </c>
      <c r="G163" s="37">
        <f>'Door Comparison'!G163</f>
        <v>0</v>
      </c>
      <c r="H163" s="37">
        <f>'Door Comparison'!H163</f>
        <v>1</v>
      </c>
      <c r="J163" s="37">
        <f>'Door Comparison'!J163</f>
        <v>0</v>
      </c>
      <c r="K163" s="37">
        <f>'Door Comparison'!K163</f>
        <v>1</v>
      </c>
      <c r="L163" s="37">
        <f>'Door Comparison'!L163</f>
        <v>0</v>
      </c>
      <c r="M163" s="120"/>
      <c r="N163" s="39">
        <f t="shared" si="11"/>
        <v>0.59</v>
      </c>
      <c r="P163" s="39">
        <f t="shared" si="12"/>
        <v>5.21</v>
      </c>
      <c r="R163" s="1">
        <f>JMS!M166</f>
        <v>667.61</v>
      </c>
      <c r="S163" s="39">
        <f>'Door Comparison'!R163</f>
        <v>1306</v>
      </c>
      <c r="U163" s="39">
        <f t="shared" si="13"/>
        <v>13.02</v>
      </c>
      <c r="V163" s="252">
        <v>31.24</v>
      </c>
      <c r="X163" s="40">
        <f t="shared" si="14"/>
        <v>2023.67</v>
      </c>
    </row>
    <row r="164" spans="1:25" x14ac:dyDescent="0.25">
      <c r="A164" s="74" t="str">
        <f>'Door Comparison'!A164</f>
        <v>D1.18</v>
      </c>
      <c r="B164" s="85" t="str">
        <f>'Door Comparison'!B164</f>
        <v>G</v>
      </c>
      <c r="C164" s="85">
        <f>'Door Comparison'!C164</f>
        <v>0</v>
      </c>
      <c r="D164" s="34">
        <f>'Door Comparison'!D164</f>
        <v>628</v>
      </c>
      <c r="E164" s="34">
        <f>'Door Comparison'!E164</f>
        <v>1123</v>
      </c>
      <c r="G164" s="37">
        <f>'Door Comparison'!G164</f>
        <v>0</v>
      </c>
      <c r="H164" s="37">
        <f>'Door Comparison'!H164</f>
        <v>1</v>
      </c>
      <c r="J164" s="37">
        <f>'Door Comparison'!J164</f>
        <v>0</v>
      </c>
      <c r="K164" s="37">
        <f>'Door Comparison'!K164</f>
        <v>0</v>
      </c>
      <c r="L164" s="37">
        <f>'Door Comparison'!L164</f>
        <v>0</v>
      </c>
      <c r="M164" s="120"/>
      <c r="N164" s="39">
        <f t="shared" si="11"/>
        <v>0.26</v>
      </c>
      <c r="P164" s="39">
        <f t="shared" si="12"/>
        <v>2.2999999999999998</v>
      </c>
      <c r="R164" s="1">
        <f>JMS!M167</f>
        <v>198.28</v>
      </c>
      <c r="S164" s="39">
        <f>'Door Comparison'!R164</f>
        <v>242.55</v>
      </c>
      <c r="U164" s="39">
        <f t="shared" si="13"/>
        <v>0</v>
      </c>
      <c r="V164" s="252">
        <v>31.24</v>
      </c>
      <c r="X164" s="40">
        <f t="shared" si="14"/>
        <v>474.63</v>
      </c>
    </row>
    <row r="165" spans="1:25" x14ac:dyDescent="0.25">
      <c r="A165" s="74" t="str">
        <f>'Door Comparison'!A165</f>
        <v>D1.19</v>
      </c>
      <c r="B165" s="85" t="str">
        <f>'Door Comparison'!B165</f>
        <v>D2</v>
      </c>
      <c r="C165" s="85">
        <f>'Door Comparison'!C165</f>
        <v>0</v>
      </c>
      <c r="D165" s="34">
        <f>'Door Comparison'!D165</f>
        <v>1110</v>
      </c>
      <c r="E165" s="34">
        <f>'Door Comparison'!E165</f>
        <v>2000</v>
      </c>
      <c r="G165" s="37">
        <f>'Door Comparison'!G165</f>
        <v>0</v>
      </c>
      <c r="H165" s="37">
        <f>'Door Comparison'!H165</f>
        <v>1</v>
      </c>
      <c r="J165" s="37">
        <f>'Door Comparison'!J165</f>
        <v>1</v>
      </c>
      <c r="K165" s="37">
        <f>'Door Comparison'!K165</f>
        <v>0</v>
      </c>
      <c r="L165" s="37">
        <f>'Door Comparison'!L165</f>
        <v>0</v>
      </c>
      <c r="M165" s="120"/>
      <c r="N165" s="39">
        <f t="shared" si="11"/>
        <v>0.46</v>
      </c>
      <c r="P165" s="39">
        <f t="shared" si="12"/>
        <v>4.09</v>
      </c>
      <c r="R165" s="1">
        <f>JMS!M168</f>
        <v>0</v>
      </c>
      <c r="S165" s="39">
        <f>'Door Comparison'!R165</f>
        <v>611.16999999999996</v>
      </c>
      <c r="T165" s="79">
        <v>39.44</v>
      </c>
      <c r="U165" s="39">
        <f t="shared" si="13"/>
        <v>10.220000000000001</v>
      </c>
      <c r="V165" s="252">
        <v>0</v>
      </c>
      <c r="X165" s="40">
        <f t="shared" si="14"/>
        <v>665.38</v>
      </c>
    </row>
    <row r="166" spans="1:25" x14ac:dyDescent="0.25">
      <c r="A166" s="74" t="str">
        <f>'Door Comparison'!A166</f>
        <v>D1.20</v>
      </c>
      <c r="B166" s="85" t="str">
        <f>'Door Comparison'!B166</f>
        <v>A7</v>
      </c>
      <c r="C166" s="85">
        <f>'Door Comparison'!C166</f>
        <v>0</v>
      </c>
      <c r="D166" s="34">
        <f>'Door Comparison'!D166</f>
        <v>1010</v>
      </c>
      <c r="E166" s="34">
        <f>'Door Comparison'!E166</f>
        <v>2700</v>
      </c>
      <c r="G166" s="37">
        <f>'Door Comparison'!G166</f>
        <v>0</v>
      </c>
      <c r="H166" s="37">
        <f>'Door Comparison'!H166</f>
        <v>1</v>
      </c>
      <c r="J166" s="37">
        <f>'Door Comparison'!J166</f>
        <v>0</v>
      </c>
      <c r="K166" s="37">
        <f>'Door Comparison'!K166</f>
        <v>0</v>
      </c>
      <c r="L166" s="37">
        <f>'Door Comparison'!L166</f>
        <v>0</v>
      </c>
      <c r="M166" s="120"/>
      <c r="N166" s="39">
        <f t="shared" si="11"/>
        <v>0.57999999999999996</v>
      </c>
      <c r="P166" s="39">
        <f t="shared" si="12"/>
        <v>5.13</v>
      </c>
      <c r="R166" s="1">
        <f>JMS!M169</f>
        <v>626.66</v>
      </c>
      <c r="S166" s="39">
        <f>'Door Comparison'!R166</f>
        <v>916.17</v>
      </c>
      <c r="U166" s="39">
        <f t="shared" si="13"/>
        <v>0</v>
      </c>
      <c r="V166" s="252">
        <v>31.24</v>
      </c>
      <c r="X166" s="40">
        <f t="shared" si="14"/>
        <v>1579.78</v>
      </c>
    </row>
    <row r="167" spans="1:25" x14ac:dyDescent="0.25">
      <c r="A167" s="74" t="str">
        <f>'Door Comparison'!A167</f>
        <v>D1.21</v>
      </c>
      <c r="B167" s="85" t="str">
        <f>'Door Comparison'!B167</f>
        <v>A4</v>
      </c>
      <c r="C167" s="85">
        <f>'Door Comparison'!C167</f>
        <v>0</v>
      </c>
      <c r="D167" s="34">
        <f>'Door Comparison'!D167</f>
        <v>1100</v>
      </c>
      <c r="E167" s="34">
        <f>'Door Comparison'!E167</f>
        <v>2300</v>
      </c>
      <c r="G167" s="37">
        <f>'Door Comparison'!G167</f>
        <v>0</v>
      </c>
      <c r="H167" s="37">
        <f>'Door Comparison'!H167</f>
        <v>1</v>
      </c>
      <c r="J167" s="37">
        <f>'Door Comparison'!J167</f>
        <v>1</v>
      </c>
      <c r="K167" s="37">
        <f>'Door Comparison'!K167</f>
        <v>0</v>
      </c>
      <c r="L167" s="37">
        <f>'Door Comparison'!L167</f>
        <v>0</v>
      </c>
      <c r="M167" s="120"/>
      <c r="N167" s="39">
        <f t="shared" si="11"/>
        <v>0.51</v>
      </c>
      <c r="P167" s="39">
        <f t="shared" si="12"/>
        <v>4.5599999999999996</v>
      </c>
      <c r="R167" s="1">
        <f>JMS!M170</f>
        <v>550.45000000000005</v>
      </c>
      <c r="S167" s="39">
        <f>'Door Comparison'!R167</f>
        <v>688.96</v>
      </c>
      <c r="U167" s="39">
        <f t="shared" si="13"/>
        <v>11.4</v>
      </c>
      <c r="V167" s="252">
        <v>31.24</v>
      </c>
      <c r="X167" s="40">
        <f t="shared" si="14"/>
        <v>1287.1199999999999</v>
      </c>
    </row>
    <row r="168" spans="1:25" x14ac:dyDescent="0.25">
      <c r="A168" s="74" t="str">
        <f>'Door Comparison'!A168</f>
        <v>D1.22</v>
      </c>
      <c r="B168" s="85" t="str">
        <f>'Door Comparison'!B168</f>
        <v>A4</v>
      </c>
      <c r="C168" s="85">
        <f>'Door Comparison'!C168</f>
        <v>0</v>
      </c>
      <c r="D168" s="34">
        <f>'Door Comparison'!D168</f>
        <v>1100</v>
      </c>
      <c r="E168" s="34">
        <f>'Door Comparison'!E168</f>
        <v>2300</v>
      </c>
      <c r="G168" s="37">
        <f>'Door Comparison'!G168</f>
        <v>0</v>
      </c>
      <c r="H168" s="37">
        <f>'Door Comparison'!H168</f>
        <v>1</v>
      </c>
      <c r="J168" s="37">
        <f>'Door Comparison'!J168</f>
        <v>1</v>
      </c>
      <c r="K168" s="37">
        <f>'Door Comparison'!K168</f>
        <v>0</v>
      </c>
      <c r="L168" s="37">
        <f>'Door Comparison'!L168</f>
        <v>0</v>
      </c>
      <c r="M168" s="120"/>
      <c r="N168" s="39">
        <f t="shared" si="11"/>
        <v>0.51</v>
      </c>
      <c r="P168" s="39">
        <f t="shared" si="12"/>
        <v>4.5599999999999996</v>
      </c>
      <c r="R168" s="1">
        <f>JMS!M171</f>
        <v>550.45000000000005</v>
      </c>
      <c r="S168" s="39">
        <f>'Door Comparison'!R168</f>
        <v>688.96</v>
      </c>
      <c r="U168" s="39">
        <f t="shared" si="13"/>
        <v>11.4</v>
      </c>
      <c r="V168" s="252">
        <v>31.24</v>
      </c>
      <c r="X168" s="40">
        <f t="shared" si="14"/>
        <v>1287.1199999999999</v>
      </c>
    </row>
    <row r="169" spans="1:25" x14ac:dyDescent="0.25">
      <c r="A169" s="74" t="str">
        <f>'Door Comparison'!A169</f>
        <v>D1.23</v>
      </c>
      <c r="B169" s="85" t="str">
        <f>'Door Comparison'!B169</f>
        <v>A7</v>
      </c>
      <c r="C169" s="85">
        <f>'Door Comparison'!C169</f>
        <v>0</v>
      </c>
      <c r="D169" s="34">
        <f>'Door Comparison'!D169</f>
        <v>1010</v>
      </c>
      <c r="E169" s="34">
        <f>'Door Comparison'!E169</f>
        <v>2700</v>
      </c>
      <c r="G169" s="37">
        <f>'Door Comparison'!G169</f>
        <v>0</v>
      </c>
      <c r="H169" s="37">
        <f>'Door Comparison'!H169</f>
        <v>1</v>
      </c>
      <c r="J169" s="37">
        <f>'Door Comparison'!J169</f>
        <v>0</v>
      </c>
      <c r="K169" s="37">
        <f>'Door Comparison'!K169</f>
        <v>0</v>
      </c>
      <c r="L169" s="37">
        <f>'Door Comparison'!L169</f>
        <v>0</v>
      </c>
      <c r="M169" s="120"/>
      <c r="N169" s="39">
        <f t="shared" si="11"/>
        <v>0.57999999999999996</v>
      </c>
      <c r="P169" s="39">
        <f t="shared" si="12"/>
        <v>5.13</v>
      </c>
      <c r="R169" s="1">
        <f>JMS!M172</f>
        <v>626.66</v>
      </c>
      <c r="S169" s="39">
        <f>'Door Comparison'!R169</f>
        <v>1018.98</v>
      </c>
      <c r="U169" s="39">
        <f t="shared" si="13"/>
        <v>0</v>
      </c>
      <c r="V169" s="252">
        <v>31.24</v>
      </c>
      <c r="X169" s="40">
        <f t="shared" si="14"/>
        <v>1682.59</v>
      </c>
    </row>
    <row r="170" spans="1:25" x14ac:dyDescent="0.25">
      <c r="A170" s="74" t="str">
        <f>'Door Comparison'!A170</f>
        <v>D1.24</v>
      </c>
      <c r="B170" s="85" t="str">
        <f>'Door Comparison'!B170</f>
        <v>D2</v>
      </c>
      <c r="C170" s="85">
        <f>'Door Comparison'!C170</f>
        <v>0</v>
      </c>
      <c r="D170" s="34">
        <f>'Door Comparison'!D170</f>
        <v>1110</v>
      </c>
      <c r="E170" s="34">
        <f>'Door Comparison'!E170</f>
        <v>2000</v>
      </c>
      <c r="G170" s="37">
        <f>'Door Comparison'!G170</f>
        <v>0</v>
      </c>
      <c r="H170" s="37">
        <f>'Door Comparison'!H170</f>
        <v>1</v>
      </c>
      <c r="J170" s="37">
        <f>'Door Comparison'!J170</f>
        <v>1</v>
      </c>
      <c r="K170" s="37">
        <f>'Door Comparison'!K170</f>
        <v>0</v>
      </c>
      <c r="L170" s="37">
        <f>'Door Comparison'!L170</f>
        <v>0</v>
      </c>
      <c r="M170" s="120"/>
      <c r="N170" s="39">
        <f t="shared" si="11"/>
        <v>0.46</v>
      </c>
      <c r="P170" s="39">
        <f t="shared" si="12"/>
        <v>4.09</v>
      </c>
      <c r="R170" s="1">
        <f>JMS!M173</f>
        <v>0</v>
      </c>
      <c r="S170" s="39">
        <f>'Door Comparison'!R170</f>
        <v>611.16999999999996</v>
      </c>
      <c r="T170" s="79">
        <v>39.44</v>
      </c>
      <c r="U170" s="39">
        <f t="shared" si="13"/>
        <v>10.220000000000001</v>
      </c>
      <c r="V170" s="252">
        <v>0</v>
      </c>
      <c r="X170" s="40">
        <f t="shared" si="14"/>
        <v>665.38</v>
      </c>
    </row>
    <row r="171" spans="1:25" x14ac:dyDescent="0.25">
      <c r="A171" s="74" t="str">
        <f>'Door Comparison'!A171</f>
        <v>D1.25</v>
      </c>
      <c r="B171" s="85" t="str">
        <f>'Door Comparison'!B171</f>
        <v>D2</v>
      </c>
      <c r="C171" s="85">
        <f>'Door Comparison'!C171</f>
        <v>0</v>
      </c>
      <c r="D171" s="34">
        <f>'Door Comparison'!D171</f>
        <v>1000</v>
      </c>
      <c r="E171" s="34">
        <f>'Door Comparison'!E171</f>
        <v>2000</v>
      </c>
      <c r="G171" s="37">
        <f>'Door Comparison'!G171</f>
        <v>0</v>
      </c>
      <c r="H171" s="37">
        <f>'Door Comparison'!H171</f>
        <v>1</v>
      </c>
      <c r="J171" s="37">
        <f>'Door Comparison'!J171</f>
        <v>0</v>
      </c>
      <c r="K171" s="37">
        <f>'Door Comparison'!K171</f>
        <v>0</v>
      </c>
      <c r="L171" s="37">
        <f>'Door Comparison'!L171</f>
        <v>0</v>
      </c>
      <c r="M171" s="120"/>
      <c r="N171" s="39">
        <f t="shared" si="11"/>
        <v>0.45</v>
      </c>
      <c r="P171" s="39">
        <f t="shared" si="12"/>
        <v>4</v>
      </c>
      <c r="R171" s="1">
        <f>JMS!M174</f>
        <v>0</v>
      </c>
      <c r="S171" s="39">
        <f>'Door Comparison'!R171</f>
        <v>668.01</v>
      </c>
      <c r="T171" s="79">
        <v>39.44</v>
      </c>
      <c r="U171" s="39">
        <f t="shared" si="13"/>
        <v>0</v>
      </c>
      <c r="V171" s="252">
        <v>0</v>
      </c>
      <c r="X171" s="40">
        <f t="shared" si="14"/>
        <v>711.9</v>
      </c>
    </row>
    <row r="172" spans="1:25" x14ac:dyDescent="0.25">
      <c r="A172" s="74" t="str">
        <f>'Door Comparison'!A172</f>
        <v>D1.26</v>
      </c>
      <c r="B172" s="85" t="str">
        <f>'Door Comparison'!B172</f>
        <v>A7</v>
      </c>
      <c r="C172" s="85">
        <f>'Door Comparison'!C172</f>
        <v>0</v>
      </c>
      <c r="D172" s="34">
        <f>'Door Comparison'!D172</f>
        <v>1233</v>
      </c>
      <c r="E172" s="34">
        <f>'Door Comparison'!E172</f>
        <v>2700</v>
      </c>
      <c r="G172" s="37">
        <f>'Door Comparison'!G172</f>
        <v>0</v>
      </c>
      <c r="H172" s="37">
        <f>'Door Comparison'!H172</f>
        <v>1</v>
      </c>
      <c r="J172" s="37">
        <f>'Door Comparison'!J172</f>
        <v>1</v>
      </c>
      <c r="K172" s="37">
        <f>'Door Comparison'!K172</f>
        <v>0</v>
      </c>
      <c r="L172" s="37">
        <f>'Door Comparison'!L172</f>
        <v>0</v>
      </c>
      <c r="M172" s="120"/>
      <c r="N172" s="39">
        <f t="shared" si="11"/>
        <v>0.6</v>
      </c>
      <c r="P172" s="39">
        <f t="shared" si="12"/>
        <v>5.31</v>
      </c>
      <c r="R172" s="1">
        <f>JMS!M175</f>
        <v>658.63</v>
      </c>
      <c r="S172" s="39">
        <f>'Door Comparison'!R172</f>
        <v>1288.1500000000001</v>
      </c>
      <c r="U172" s="39">
        <f t="shared" si="13"/>
        <v>13.27</v>
      </c>
      <c r="V172" s="252">
        <v>31.24</v>
      </c>
      <c r="X172" s="40">
        <f t="shared" si="14"/>
        <v>1997.2</v>
      </c>
    </row>
    <row r="173" spans="1:25" x14ac:dyDescent="0.25">
      <c r="A173" s="74" t="str">
        <f>'Door Comparison'!A173</f>
        <v>D1.27</v>
      </c>
      <c r="B173" s="85" t="str">
        <f>'Door Comparison'!B173</f>
        <v>G</v>
      </c>
      <c r="C173" s="85">
        <f>'Door Comparison'!C173</f>
        <v>0</v>
      </c>
      <c r="D173" s="34">
        <f>'Door Comparison'!D173</f>
        <v>628</v>
      </c>
      <c r="E173" s="34">
        <f>'Door Comparison'!E173</f>
        <v>1123</v>
      </c>
      <c r="G173" s="37">
        <f>'Door Comparison'!G173</f>
        <v>0</v>
      </c>
      <c r="H173" s="37">
        <f>'Door Comparison'!H173</f>
        <v>1</v>
      </c>
      <c r="J173" s="37">
        <f>'Door Comparison'!J173</f>
        <v>0</v>
      </c>
      <c r="K173" s="37">
        <f>'Door Comparison'!K173</f>
        <v>0</v>
      </c>
      <c r="L173" s="37">
        <f>'Door Comparison'!L173</f>
        <v>0</v>
      </c>
      <c r="M173" s="120"/>
      <c r="N173" s="39">
        <f t="shared" si="11"/>
        <v>0.26</v>
      </c>
      <c r="P173" s="39">
        <f t="shared" si="12"/>
        <v>2.2999999999999998</v>
      </c>
      <c r="R173" s="1">
        <f>JMS!M176</f>
        <v>198.28</v>
      </c>
      <c r="S173" s="39">
        <f>'Door Comparison'!R173</f>
        <v>242.55</v>
      </c>
      <c r="U173" s="39">
        <f t="shared" si="13"/>
        <v>0</v>
      </c>
      <c r="V173" s="252">
        <v>31.24</v>
      </c>
      <c r="X173" s="40">
        <f t="shared" si="14"/>
        <v>474.63</v>
      </c>
    </row>
    <row r="174" spans="1:25" x14ac:dyDescent="0.25">
      <c r="A174" s="74" t="str">
        <f>'Door Comparison'!A174</f>
        <v>D1.28</v>
      </c>
      <c r="B174" s="85" t="str">
        <f>'Door Comparison'!B174</f>
        <v>H</v>
      </c>
      <c r="C174" s="85">
        <f>'Door Comparison'!C174</f>
        <v>0</v>
      </c>
      <c r="D174" s="34">
        <f>'Door Comparison'!D174</f>
        <v>628</v>
      </c>
      <c r="E174" s="34">
        <f>'Door Comparison'!E174</f>
        <v>1308</v>
      </c>
      <c r="G174" s="37">
        <f>'Door Comparison'!G174</f>
        <v>0</v>
      </c>
      <c r="H174" s="37">
        <f>'Door Comparison'!H174</f>
        <v>1</v>
      </c>
      <c r="J174" s="37">
        <f>'Door Comparison'!J174</f>
        <v>1</v>
      </c>
      <c r="K174" s="37">
        <f>'Door Comparison'!K174</f>
        <v>0</v>
      </c>
      <c r="L174" s="37">
        <f>'Door Comparison'!L174</f>
        <v>0</v>
      </c>
      <c r="M174" s="120"/>
      <c r="N174" s="39">
        <f t="shared" si="11"/>
        <v>0.28999999999999998</v>
      </c>
      <c r="P174" s="39">
        <f t="shared" si="12"/>
        <v>2.6</v>
      </c>
      <c r="R174" s="1">
        <f>JMS!M177</f>
        <v>220.27</v>
      </c>
      <c r="S174" s="39">
        <f>'Door Comparison'!R174</f>
        <v>258.60000000000002</v>
      </c>
      <c r="U174" s="39">
        <f t="shared" si="13"/>
        <v>6.49</v>
      </c>
      <c r="V174" s="252">
        <v>31.24</v>
      </c>
      <c r="X174" s="40">
        <f t="shared" si="14"/>
        <v>519.49</v>
      </c>
    </row>
    <row r="175" spans="1:25" x14ac:dyDescent="0.25">
      <c r="A175" s="74" t="str">
        <f>'Door Comparison'!A175</f>
        <v>D1.29</v>
      </c>
      <c r="B175" s="85" t="str">
        <f>'Door Comparison'!B175</f>
        <v>A7</v>
      </c>
      <c r="C175" s="85">
        <f>'Door Comparison'!C175</f>
        <v>0</v>
      </c>
      <c r="D175" s="34">
        <f>'Door Comparison'!D175</f>
        <v>1233</v>
      </c>
      <c r="E175" s="34">
        <f>'Door Comparison'!E175</f>
        <v>2700</v>
      </c>
      <c r="G175" s="37">
        <f>'Door Comparison'!G175</f>
        <v>0</v>
      </c>
      <c r="H175" s="37">
        <f>'Door Comparison'!H175</f>
        <v>1</v>
      </c>
      <c r="J175" s="37">
        <f>'Door Comparison'!J175</f>
        <v>1</v>
      </c>
      <c r="K175" s="37">
        <f>'Door Comparison'!K175</f>
        <v>0</v>
      </c>
      <c r="L175" s="37">
        <f>'Door Comparison'!L175</f>
        <v>0</v>
      </c>
      <c r="M175" s="120"/>
      <c r="N175" s="39">
        <f t="shared" si="11"/>
        <v>0.6</v>
      </c>
      <c r="P175" s="39">
        <f t="shared" si="12"/>
        <v>5.31</v>
      </c>
      <c r="R175" s="1">
        <f>JMS!M178</f>
        <v>658.63</v>
      </c>
      <c r="S175" s="39">
        <f>'Door Comparison'!R175</f>
        <v>1288.1500000000001</v>
      </c>
      <c r="U175" s="39">
        <f t="shared" si="13"/>
        <v>13.27</v>
      </c>
      <c r="V175" s="252">
        <v>31.24</v>
      </c>
      <c r="X175" s="40">
        <f t="shared" si="14"/>
        <v>1997.2</v>
      </c>
    </row>
    <row r="176" spans="1:25" x14ac:dyDescent="0.25">
      <c r="A176" s="74" t="str">
        <f>'Door Comparison'!A176</f>
        <v>D1WC.01</v>
      </c>
      <c r="B176" s="85">
        <f>'Door Comparison'!B176</f>
        <v>0</v>
      </c>
      <c r="C176" s="85">
        <f>'Door Comparison'!C176</f>
        <v>0</v>
      </c>
      <c r="D176" s="34">
        <f>'Door Comparison'!D176</f>
        <v>0</v>
      </c>
      <c r="E176" s="34">
        <f>'Door Comparison'!E176</f>
        <v>0</v>
      </c>
      <c r="G176" s="37">
        <f>'Door Comparison'!G176</f>
        <v>0</v>
      </c>
      <c r="H176" s="37">
        <f>'Door Comparison'!H176</f>
        <v>0</v>
      </c>
      <c r="J176" s="37">
        <f>'Door Comparison'!J176</f>
        <v>0</v>
      </c>
      <c r="K176" s="37">
        <f>'Door Comparison'!K176</f>
        <v>0</v>
      </c>
      <c r="L176" s="37">
        <f>'Door Comparison'!L176</f>
        <v>0</v>
      </c>
      <c r="M176" s="120"/>
      <c r="N176" s="39">
        <f t="shared" si="11"/>
        <v>0</v>
      </c>
      <c r="P176" s="39">
        <f t="shared" si="12"/>
        <v>0</v>
      </c>
      <c r="R176" s="1">
        <f>JMS!M179</f>
        <v>0</v>
      </c>
      <c r="S176" s="39">
        <f>'Door Comparison'!R176</f>
        <v>0</v>
      </c>
      <c r="U176" s="39">
        <f t="shared" si="13"/>
        <v>0</v>
      </c>
      <c r="V176" s="252">
        <v>0</v>
      </c>
      <c r="X176" s="40">
        <f t="shared" si="14"/>
        <v>0</v>
      </c>
      <c r="Y176" s="38" t="str">
        <f>'Door Comparison'!S176</f>
        <v>WC cubicle</v>
      </c>
    </row>
    <row r="177" spans="1:25" x14ac:dyDescent="0.25">
      <c r="A177" s="74" t="str">
        <f>'Door Comparison'!A177</f>
        <v>D1WC.02</v>
      </c>
      <c r="B177" s="85">
        <f>'Door Comparison'!B177</f>
        <v>0</v>
      </c>
      <c r="C177" s="85">
        <f>'Door Comparison'!C177</f>
        <v>0</v>
      </c>
      <c r="D177" s="34">
        <f>'Door Comparison'!D177</f>
        <v>0</v>
      </c>
      <c r="E177" s="34">
        <f>'Door Comparison'!E177</f>
        <v>0</v>
      </c>
      <c r="G177" s="37">
        <f>'Door Comparison'!G177</f>
        <v>0</v>
      </c>
      <c r="H177" s="37">
        <f>'Door Comparison'!H177</f>
        <v>0</v>
      </c>
      <c r="J177" s="37">
        <f>'Door Comparison'!J177</f>
        <v>0</v>
      </c>
      <c r="K177" s="37">
        <f>'Door Comparison'!K177</f>
        <v>0</v>
      </c>
      <c r="L177" s="37">
        <f>'Door Comparison'!L177</f>
        <v>0</v>
      </c>
      <c r="M177" s="120"/>
      <c r="N177" s="39">
        <f t="shared" si="11"/>
        <v>0</v>
      </c>
      <c r="P177" s="39">
        <f t="shared" si="12"/>
        <v>0</v>
      </c>
      <c r="R177" s="1">
        <f>JMS!M180</f>
        <v>0</v>
      </c>
      <c r="S177" s="39">
        <f>'Door Comparison'!R177</f>
        <v>0</v>
      </c>
      <c r="U177" s="39">
        <f t="shared" si="13"/>
        <v>0</v>
      </c>
      <c r="V177" s="252">
        <v>0</v>
      </c>
      <c r="X177" s="40">
        <f t="shared" si="14"/>
        <v>0</v>
      </c>
      <c r="Y177" s="38" t="str">
        <f>'Door Comparison'!S177</f>
        <v>WC cubicle</v>
      </c>
    </row>
    <row r="178" spans="1:25" x14ac:dyDescent="0.25">
      <c r="A178" s="74" t="str">
        <f>'Door Comparison'!A178</f>
        <v>D1WC.03</v>
      </c>
      <c r="B178" s="85">
        <f>'Door Comparison'!B178</f>
        <v>0</v>
      </c>
      <c r="C178" s="85">
        <f>'Door Comparison'!C178</f>
        <v>0</v>
      </c>
      <c r="D178" s="34">
        <f>'Door Comparison'!D178</f>
        <v>0</v>
      </c>
      <c r="E178" s="34">
        <f>'Door Comparison'!E178</f>
        <v>0</v>
      </c>
      <c r="G178" s="37">
        <f>'Door Comparison'!G178</f>
        <v>0</v>
      </c>
      <c r="H178" s="37">
        <f>'Door Comparison'!H178</f>
        <v>0</v>
      </c>
      <c r="J178" s="37">
        <f>'Door Comparison'!J178</f>
        <v>0</v>
      </c>
      <c r="K178" s="37">
        <f>'Door Comparison'!K178</f>
        <v>0</v>
      </c>
      <c r="L178" s="37">
        <f>'Door Comparison'!L178</f>
        <v>0</v>
      </c>
      <c r="M178" s="120"/>
      <c r="N178" s="39">
        <f t="shared" si="11"/>
        <v>0</v>
      </c>
      <c r="P178" s="39">
        <f t="shared" si="12"/>
        <v>0</v>
      </c>
      <c r="R178" s="1">
        <f>JMS!M181</f>
        <v>0</v>
      </c>
      <c r="S178" s="39">
        <f>'Door Comparison'!R178</f>
        <v>0</v>
      </c>
      <c r="U178" s="39">
        <f t="shared" si="13"/>
        <v>0</v>
      </c>
      <c r="V178" s="252">
        <v>0</v>
      </c>
      <c r="X178" s="40">
        <f t="shared" si="14"/>
        <v>0</v>
      </c>
      <c r="Y178" s="38" t="str">
        <f>'Door Comparison'!S178</f>
        <v>WC cubicle</v>
      </c>
    </row>
    <row r="179" spans="1:25" x14ac:dyDescent="0.25">
      <c r="A179" s="74" t="str">
        <f>'Door Comparison'!A179</f>
        <v>D1WC.04</v>
      </c>
      <c r="B179" s="85">
        <f>'Door Comparison'!B179</f>
        <v>0</v>
      </c>
      <c r="C179" s="85">
        <f>'Door Comparison'!C179</f>
        <v>0</v>
      </c>
      <c r="D179" s="34">
        <f>'Door Comparison'!D179</f>
        <v>0</v>
      </c>
      <c r="E179" s="34">
        <f>'Door Comparison'!E179</f>
        <v>0</v>
      </c>
      <c r="G179" s="37">
        <f>'Door Comparison'!G179</f>
        <v>0</v>
      </c>
      <c r="H179" s="37">
        <f>'Door Comparison'!H179</f>
        <v>0</v>
      </c>
      <c r="J179" s="37">
        <f>'Door Comparison'!J179</f>
        <v>0</v>
      </c>
      <c r="K179" s="37">
        <f>'Door Comparison'!K179</f>
        <v>0</v>
      </c>
      <c r="L179" s="37">
        <f>'Door Comparison'!L179</f>
        <v>0</v>
      </c>
      <c r="M179" s="120"/>
      <c r="N179" s="39">
        <f t="shared" si="11"/>
        <v>0</v>
      </c>
      <c r="P179" s="39">
        <f t="shared" si="12"/>
        <v>0</v>
      </c>
      <c r="R179" s="1">
        <f>JMS!M182</f>
        <v>0</v>
      </c>
      <c r="S179" s="39">
        <f>'Door Comparison'!R179</f>
        <v>0</v>
      </c>
      <c r="U179" s="39">
        <f t="shared" si="13"/>
        <v>0</v>
      </c>
      <c r="V179" s="252">
        <v>0</v>
      </c>
      <c r="X179" s="40">
        <f t="shared" si="14"/>
        <v>0</v>
      </c>
      <c r="Y179" s="38" t="str">
        <f>'Door Comparison'!S179</f>
        <v>WC cubicle</v>
      </c>
    </row>
    <row r="180" spans="1:25" x14ac:dyDescent="0.25">
      <c r="A180" s="74" t="str">
        <f>'Door Comparison'!A180</f>
        <v>D1WC.05</v>
      </c>
      <c r="B180" s="85">
        <f>'Door Comparison'!B180</f>
        <v>0</v>
      </c>
      <c r="C180" s="85">
        <f>'Door Comparison'!C180</f>
        <v>0</v>
      </c>
      <c r="D180" s="34">
        <f>'Door Comparison'!D180</f>
        <v>0</v>
      </c>
      <c r="E180" s="34">
        <f>'Door Comparison'!E180</f>
        <v>0</v>
      </c>
      <c r="G180" s="37">
        <f>'Door Comparison'!G180</f>
        <v>0</v>
      </c>
      <c r="H180" s="37">
        <f>'Door Comparison'!H180</f>
        <v>0</v>
      </c>
      <c r="J180" s="37">
        <f>'Door Comparison'!J180</f>
        <v>0</v>
      </c>
      <c r="K180" s="37">
        <f>'Door Comparison'!K180</f>
        <v>0</v>
      </c>
      <c r="L180" s="37">
        <f>'Door Comparison'!L180</f>
        <v>0</v>
      </c>
      <c r="M180" s="120"/>
      <c r="N180" s="39">
        <f t="shared" si="11"/>
        <v>0</v>
      </c>
      <c r="P180" s="39">
        <f t="shared" si="12"/>
        <v>0</v>
      </c>
      <c r="R180" s="1">
        <f>JMS!M183</f>
        <v>0</v>
      </c>
      <c r="S180" s="39">
        <f>'Door Comparison'!R180</f>
        <v>0</v>
      </c>
      <c r="U180" s="39">
        <f t="shared" si="13"/>
        <v>0</v>
      </c>
      <c r="V180" s="252">
        <v>0</v>
      </c>
      <c r="X180" s="40">
        <f t="shared" si="14"/>
        <v>0</v>
      </c>
      <c r="Y180" s="38" t="str">
        <f>'Door Comparison'!S180</f>
        <v>WC cubicle</v>
      </c>
    </row>
    <row r="181" spans="1:25" x14ac:dyDescent="0.25">
      <c r="A181" s="74" t="str">
        <f>'Door Comparison'!A181</f>
        <v>D1WC.06</v>
      </c>
      <c r="B181" s="85">
        <f>'Door Comparison'!B181</f>
        <v>0</v>
      </c>
      <c r="C181" s="85">
        <f>'Door Comparison'!C181</f>
        <v>0</v>
      </c>
      <c r="D181" s="34">
        <f>'Door Comparison'!D181</f>
        <v>0</v>
      </c>
      <c r="E181" s="34">
        <f>'Door Comparison'!E181</f>
        <v>0</v>
      </c>
      <c r="G181" s="37">
        <f>'Door Comparison'!G181</f>
        <v>0</v>
      </c>
      <c r="H181" s="37">
        <f>'Door Comparison'!H181</f>
        <v>0</v>
      </c>
      <c r="J181" s="37">
        <f>'Door Comparison'!J181</f>
        <v>0</v>
      </c>
      <c r="K181" s="37">
        <f>'Door Comparison'!K181</f>
        <v>0</v>
      </c>
      <c r="L181" s="37">
        <f>'Door Comparison'!L181</f>
        <v>0</v>
      </c>
      <c r="M181" s="120"/>
      <c r="N181" s="39">
        <f t="shared" si="11"/>
        <v>0</v>
      </c>
      <c r="P181" s="39">
        <f t="shared" si="12"/>
        <v>0</v>
      </c>
      <c r="R181" s="1">
        <f>JMS!M184</f>
        <v>0</v>
      </c>
      <c r="S181" s="39">
        <f>'Door Comparison'!R181</f>
        <v>0</v>
      </c>
      <c r="U181" s="39">
        <f t="shared" si="13"/>
        <v>0</v>
      </c>
      <c r="V181" s="252">
        <v>0</v>
      </c>
      <c r="X181" s="40">
        <f t="shared" si="14"/>
        <v>0</v>
      </c>
      <c r="Y181" s="38" t="str">
        <f>'Door Comparison'!S181</f>
        <v>WC cubicle</v>
      </c>
    </row>
    <row r="182" spans="1:25" x14ac:dyDescent="0.25">
      <c r="A182" s="74" t="str">
        <f>'Door Comparison'!A182</f>
        <v>D1WC.07</v>
      </c>
      <c r="B182" s="85">
        <f>'Door Comparison'!B182</f>
        <v>0</v>
      </c>
      <c r="C182" s="85">
        <f>'Door Comparison'!C182</f>
        <v>0</v>
      </c>
      <c r="D182" s="34">
        <f>'Door Comparison'!D182</f>
        <v>0</v>
      </c>
      <c r="E182" s="34">
        <f>'Door Comparison'!E182</f>
        <v>0</v>
      </c>
      <c r="G182" s="37">
        <f>'Door Comparison'!G182</f>
        <v>0</v>
      </c>
      <c r="H182" s="37">
        <f>'Door Comparison'!H182</f>
        <v>0</v>
      </c>
      <c r="J182" s="37">
        <f>'Door Comparison'!J182</f>
        <v>0</v>
      </c>
      <c r="K182" s="37">
        <f>'Door Comparison'!K182</f>
        <v>0</v>
      </c>
      <c r="L182" s="37">
        <f>'Door Comparison'!L182</f>
        <v>0</v>
      </c>
      <c r="M182" s="120"/>
      <c r="N182" s="39">
        <f t="shared" si="11"/>
        <v>0</v>
      </c>
      <c r="P182" s="39">
        <f t="shared" si="12"/>
        <v>0</v>
      </c>
      <c r="R182" s="1">
        <f>JMS!M185</f>
        <v>0</v>
      </c>
      <c r="S182" s="39">
        <f>'Door Comparison'!R182</f>
        <v>0</v>
      </c>
      <c r="U182" s="39">
        <f t="shared" si="13"/>
        <v>0</v>
      </c>
      <c r="V182" s="252">
        <v>0</v>
      </c>
      <c r="X182" s="40">
        <f t="shared" si="14"/>
        <v>0</v>
      </c>
      <c r="Y182" s="38" t="str">
        <f>'Door Comparison'!S182</f>
        <v>WC cubicle</v>
      </c>
    </row>
    <row r="183" spans="1:25" x14ac:dyDescent="0.25">
      <c r="A183" s="74" t="str">
        <f>'Door Comparison'!A183</f>
        <v>D1WC.08</v>
      </c>
      <c r="B183" s="85">
        <f>'Door Comparison'!B183</f>
        <v>0</v>
      </c>
      <c r="C183" s="85">
        <f>'Door Comparison'!C183</f>
        <v>0</v>
      </c>
      <c r="D183" s="34">
        <f>'Door Comparison'!D183</f>
        <v>0</v>
      </c>
      <c r="E183" s="34">
        <f>'Door Comparison'!E183</f>
        <v>0</v>
      </c>
      <c r="G183" s="37">
        <f>'Door Comparison'!G183</f>
        <v>0</v>
      </c>
      <c r="H183" s="37">
        <f>'Door Comparison'!H183</f>
        <v>0</v>
      </c>
      <c r="J183" s="37">
        <f>'Door Comparison'!J183</f>
        <v>0</v>
      </c>
      <c r="K183" s="37">
        <f>'Door Comparison'!K183</f>
        <v>0</v>
      </c>
      <c r="L183" s="37">
        <f>'Door Comparison'!L183</f>
        <v>0</v>
      </c>
      <c r="M183" s="120"/>
      <c r="N183" s="39">
        <f t="shared" si="11"/>
        <v>0</v>
      </c>
      <c r="P183" s="39">
        <f t="shared" si="12"/>
        <v>0</v>
      </c>
      <c r="R183" s="1">
        <f>JMS!M186</f>
        <v>0</v>
      </c>
      <c r="S183" s="39">
        <f>'Door Comparison'!R183</f>
        <v>0</v>
      </c>
      <c r="U183" s="39">
        <f t="shared" si="13"/>
        <v>0</v>
      </c>
      <c r="V183" s="252">
        <v>0</v>
      </c>
      <c r="X183" s="40">
        <f t="shared" si="14"/>
        <v>0</v>
      </c>
      <c r="Y183" s="38" t="str">
        <f>'Door Comparison'!S183</f>
        <v>WC cubicle</v>
      </c>
    </row>
    <row r="184" spans="1:25" x14ac:dyDescent="0.25">
      <c r="A184" s="74" t="str">
        <f>'Door Comparison'!A184</f>
        <v>D1WC.09</v>
      </c>
      <c r="B184" s="85">
        <f>'Door Comparison'!B184</f>
        <v>0</v>
      </c>
      <c r="C184" s="85">
        <f>'Door Comparison'!C184</f>
        <v>0</v>
      </c>
      <c r="D184" s="34">
        <f>'Door Comparison'!D184</f>
        <v>0</v>
      </c>
      <c r="E184" s="34">
        <f>'Door Comparison'!E184</f>
        <v>0</v>
      </c>
      <c r="G184" s="37">
        <f>'Door Comparison'!G184</f>
        <v>0</v>
      </c>
      <c r="H184" s="37">
        <f>'Door Comparison'!H184</f>
        <v>0</v>
      </c>
      <c r="J184" s="37">
        <f>'Door Comparison'!J184</f>
        <v>0</v>
      </c>
      <c r="K184" s="37">
        <f>'Door Comparison'!K184</f>
        <v>0</v>
      </c>
      <c r="L184" s="37">
        <f>'Door Comparison'!L184</f>
        <v>0</v>
      </c>
      <c r="M184" s="120"/>
      <c r="N184" s="39">
        <f t="shared" si="11"/>
        <v>0</v>
      </c>
      <c r="P184" s="39">
        <f t="shared" si="12"/>
        <v>0</v>
      </c>
      <c r="R184" s="1">
        <f>JMS!M187</f>
        <v>0</v>
      </c>
      <c r="S184" s="39">
        <f>'Door Comparison'!R184</f>
        <v>0</v>
      </c>
      <c r="U184" s="39">
        <f t="shared" si="13"/>
        <v>0</v>
      </c>
      <c r="V184" s="252">
        <v>0</v>
      </c>
      <c r="X184" s="40">
        <f t="shared" si="14"/>
        <v>0</v>
      </c>
      <c r="Y184" s="38" t="str">
        <f>'Door Comparison'!S184</f>
        <v>WC cubicle</v>
      </c>
    </row>
    <row r="185" spans="1:25" x14ac:dyDescent="0.25">
      <c r="A185" s="74" t="str">
        <f>'Door Comparison'!A185</f>
        <v>D1WC.10</v>
      </c>
      <c r="B185" s="85">
        <f>'Door Comparison'!B185</f>
        <v>0</v>
      </c>
      <c r="C185" s="85">
        <f>'Door Comparison'!C185</f>
        <v>0</v>
      </c>
      <c r="D185" s="34">
        <f>'Door Comparison'!D185</f>
        <v>0</v>
      </c>
      <c r="E185" s="34">
        <f>'Door Comparison'!E185</f>
        <v>0</v>
      </c>
      <c r="G185" s="37">
        <f>'Door Comparison'!G185</f>
        <v>0</v>
      </c>
      <c r="H185" s="37">
        <f>'Door Comparison'!H185</f>
        <v>0</v>
      </c>
      <c r="J185" s="37">
        <f>'Door Comparison'!J185</f>
        <v>0</v>
      </c>
      <c r="K185" s="37">
        <f>'Door Comparison'!K185</f>
        <v>0</v>
      </c>
      <c r="L185" s="37">
        <f>'Door Comparison'!L185</f>
        <v>0</v>
      </c>
      <c r="M185" s="120"/>
      <c r="N185" s="39">
        <f t="shared" si="11"/>
        <v>0</v>
      </c>
      <c r="P185" s="39">
        <f t="shared" si="12"/>
        <v>0</v>
      </c>
      <c r="R185" s="1">
        <f>JMS!M188</f>
        <v>0</v>
      </c>
      <c r="S185" s="39">
        <f>'Door Comparison'!R185</f>
        <v>0</v>
      </c>
      <c r="U185" s="39">
        <f t="shared" si="13"/>
        <v>0</v>
      </c>
      <c r="V185" s="252">
        <v>0</v>
      </c>
      <c r="X185" s="40">
        <f t="shared" si="14"/>
        <v>0</v>
      </c>
      <c r="Y185" s="38" t="str">
        <f>'Door Comparison'!S185</f>
        <v>WC cubicle</v>
      </c>
    </row>
    <row r="186" spans="1:25" x14ac:dyDescent="0.25">
      <c r="A186" s="74" t="str">
        <f>'Door Comparison'!A186</f>
        <v>D1WC.11</v>
      </c>
      <c r="B186" s="85">
        <f>'Door Comparison'!B186</f>
        <v>0</v>
      </c>
      <c r="C186" s="85">
        <f>'Door Comparison'!C186</f>
        <v>0</v>
      </c>
      <c r="D186" s="34">
        <f>'Door Comparison'!D186</f>
        <v>0</v>
      </c>
      <c r="E186" s="34">
        <f>'Door Comparison'!E186</f>
        <v>0</v>
      </c>
      <c r="G186" s="37">
        <f>'Door Comparison'!G186</f>
        <v>0</v>
      </c>
      <c r="H186" s="37">
        <f>'Door Comparison'!H186</f>
        <v>0</v>
      </c>
      <c r="J186" s="37">
        <f>'Door Comparison'!J186</f>
        <v>0</v>
      </c>
      <c r="K186" s="37">
        <f>'Door Comparison'!K186</f>
        <v>0</v>
      </c>
      <c r="L186" s="37">
        <f>'Door Comparison'!L186</f>
        <v>0</v>
      </c>
      <c r="M186" s="120"/>
      <c r="N186" s="39">
        <f t="shared" si="11"/>
        <v>0</v>
      </c>
      <c r="P186" s="39">
        <f t="shared" si="12"/>
        <v>0</v>
      </c>
      <c r="R186" s="1">
        <f>JMS!M189</f>
        <v>0</v>
      </c>
      <c r="S186" s="39">
        <f>'Door Comparison'!R186</f>
        <v>0</v>
      </c>
      <c r="U186" s="39">
        <f t="shared" si="13"/>
        <v>0</v>
      </c>
      <c r="V186" s="252">
        <v>0</v>
      </c>
      <c r="X186" s="40">
        <f t="shared" si="14"/>
        <v>0</v>
      </c>
      <c r="Y186" s="38" t="str">
        <f>'Door Comparison'!S186</f>
        <v>WC cubicle</v>
      </c>
    </row>
    <row r="187" spans="1:25" x14ac:dyDescent="0.25">
      <c r="A187" s="74" t="str">
        <f>'Door Comparison'!A187</f>
        <v>D1WC.12</v>
      </c>
      <c r="B187" s="85">
        <f>'Door Comparison'!B187</f>
        <v>0</v>
      </c>
      <c r="C187" s="85">
        <f>'Door Comparison'!C187</f>
        <v>0</v>
      </c>
      <c r="D187" s="34">
        <f>'Door Comparison'!D187</f>
        <v>0</v>
      </c>
      <c r="E187" s="34">
        <f>'Door Comparison'!E187</f>
        <v>0</v>
      </c>
      <c r="G187" s="37">
        <f>'Door Comparison'!G187</f>
        <v>0</v>
      </c>
      <c r="H187" s="37">
        <f>'Door Comparison'!H187</f>
        <v>0</v>
      </c>
      <c r="J187" s="37">
        <f>'Door Comparison'!J187</f>
        <v>0</v>
      </c>
      <c r="K187" s="37">
        <f>'Door Comparison'!K187</f>
        <v>0</v>
      </c>
      <c r="L187" s="37">
        <f>'Door Comparison'!L187</f>
        <v>0</v>
      </c>
      <c r="M187" s="120"/>
      <c r="N187" s="39">
        <f t="shared" si="11"/>
        <v>0</v>
      </c>
      <c r="P187" s="39">
        <f t="shared" si="12"/>
        <v>0</v>
      </c>
      <c r="R187" s="1">
        <f>JMS!M190</f>
        <v>0</v>
      </c>
      <c r="S187" s="39">
        <f>'Door Comparison'!R187</f>
        <v>0</v>
      </c>
      <c r="U187" s="39">
        <f t="shared" si="13"/>
        <v>0</v>
      </c>
      <c r="V187" s="252">
        <v>0</v>
      </c>
      <c r="X187" s="40">
        <f t="shared" si="14"/>
        <v>0</v>
      </c>
      <c r="Y187" s="38" t="str">
        <f>'Door Comparison'!S187</f>
        <v>WC cubicle</v>
      </c>
    </row>
    <row r="188" spans="1:25" x14ac:dyDescent="0.25">
      <c r="A188" s="74" t="str">
        <f>'Door Comparison'!A188</f>
        <v>D1WC.13</v>
      </c>
      <c r="B188" s="85">
        <f>'Door Comparison'!B188</f>
        <v>0</v>
      </c>
      <c r="C188" s="85">
        <f>'Door Comparison'!C188</f>
        <v>0</v>
      </c>
      <c r="D188" s="34">
        <f>'Door Comparison'!D188</f>
        <v>0</v>
      </c>
      <c r="E188" s="34">
        <f>'Door Comparison'!E188</f>
        <v>0</v>
      </c>
      <c r="G188" s="37">
        <f>'Door Comparison'!G188</f>
        <v>0</v>
      </c>
      <c r="H188" s="37">
        <f>'Door Comparison'!H188</f>
        <v>0</v>
      </c>
      <c r="J188" s="37">
        <f>'Door Comparison'!J188</f>
        <v>0</v>
      </c>
      <c r="K188" s="37">
        <f>'Door Comparison'!K188</f>
        <v>0</v>
      </c>
      <c r="L188" s="37">
        <f>'Door Comparison'!L188</f>
        <v>0</v>
      </c>
      <c r="M188" s="120"/>
      <c r="N188" s="39">
        <f t="shared" si="11"/>
        <v>0</v>
      </c>
      <c r="P188" s="39">
        <f t="shared" si="12"/>
        <v>0</v>
      </c>
      <c r="R188" s="1">
        <f>JMS!M191</f>
        <v>0</v>
      </c>
      <c r="S188" s="39">
        <f>'Door Comparison'!R188</f>
        <v>0</v>
      </c>
      <c r="U188" s="39">
        <f t="shared" si="13"/>
        <v>0</v>
      </c>
      <c r="V188" s="252">
        <v>0</v>
      </c>
      <c r="X188" s="40">
        <f t="shared" si="14"/>
        <v>0</v>
      </c>
      <c r="Y188" s="38" t="str">
        <f>'Door Comparison'!S188</f>
        <v>WC cubicle</v>
      </c>
    </row>
    <row r="189" spans="1:25" x14ac:dyDescent="0.25">
      <c r="A189" s="74" t="str">
        <f>'Door Comparison'!A189</f>
        <v>D1WC.14</v>
      </c>
      <c r="B189" s="85">
        <f>'Door Comparison'!B189</f>
        <v>0</v>
      </c>
      <c r="C189" s="85">
        <f>'Door Comparison'!C189</f>
        <v>0</v>
      </c>
      <c r="D189" s="34">
        <f>'Door Comparison'!D189</f>
        <v>0</v>
      </c>
      <c r="E189" s="34">
        <f>'Door Comparison'!E189</f>
        <v>0</v>
      </c>
      <c r="G189" s="37">
        <f>'Door Comparison'!G189</f>
        <v>0</v>
      </c>
      <c r="H189" s="37">
        <f>'Door Comparison'!H189</f>
        <v>0</v>
      </c>
      <c r="J189" s="37">
        <f>'Door Comparison'!J189</f>
        <v>0</v>
      </c>
      <c r="K189" s="37">
        <f>'Door Comparison'!K189</f>
        <v>0</v>
      </c>
      <c r="L189" s="37">
        <f>'Door Comparison'!L189</f>
        <v>0</v>
      </c>
      <c r="M189" s="120"/>
      <c r="N189" s="39">
        <f t="shared" si="11"/>
        <v>0</v>
      </c>
      <c r="P189" s="39">
        <f t="shared" si="12"/>
        <v>0</v>
      </c>
      <c r="R189" s="1">
        <f>JMS!M192</f>
        <v>0</v>
      </c>
      <c r="S189" s="39">
        <f>'Door Comparison'!R189</f>
        <v>0</v>
      </c>
      <c r="U189" s="39">
        <f t="shared" si="13"/>
        <v>0</v>
      </c>
      <c r="V189" s="252">
        <v>0</v>
      </c>
      <c r="X189" s="40">
        <f t="shared" si="14"/>
        <v>0</v>
      </c>
      <c r="Y189" s="38" t="str">
        <f>'Door Comparison'!S189</f>
        <v>WC cubicle</v>
      </c>
    </row>
    <row r="190" spans="1:25" x14ac:dyDescent="0.25">
      <c r="A190" s="74" t="str">
        <f>'Door Comparison'!A190</f>
        <v>D2.01</v>
      </c>
      <c r="B190" s="85" t="str">
        <f>'Door Comparison'!B190</f>
        <v>E1</v>
      </c>
      <c r="C190" s="85">
        <f>'Door Comparison'!C190</f>
        <v>0</v>
      </c>
      <c r="D190" s="34">
        <f>'Door Comparison'!D190</f>
        <v>0</v>
      </c>
      <c r="E190" s="34">
        <f>'Door Comparison'!E190</f>
        <v>0</v>
      </c>
      <c r="G190" s="37">
        <f>'Door Comparison'!G190</f>
        <v>0</v>
      </c>
      <c r="H190" s="37">
        <f>'Door Comparison'!H190</f>
        <v>0</v>
      </c>
      <c r="J190" s="37">
        <f>'Door Comparison'!J190</f>
        <v>0</v>
      </c>
      <c r="K190" s="37">
        <f>'Door Comparison'!K190</f>
        <v>0</v>
      </c>
      <c r="L190" s="37">
        <f>'Door Comparison'!L190</f>
        <v>0</v>
      </c>
      <c r="M190" s="120"/>
      <c r="N190" s="39">
        <f t="shared" si="11"/>
        <v>0</v>
      </c>
      <c r="P190" s="39">
        <f t="shared" si="12"/>
        <v>0</v>
      </c>
      <c r="R190" s="1">
        <f>JMS!M193</f>
        <v>0</v>
      </c>
      <c r="S190" s="39">
        <f>'Door Comparison'!R190</f>
        <v>0</v>
      </c>
      <c r="U190" s="39">
        <f t="shared" si="13"/>
        <v>0</v>
      </c>
      <c r="V190" s="252">
        <v>0</v>
      </c>
      <c r="X190" s="40">
        <f t="shared" si="14"/>
        <v>0</v>
      </c>
      <c r="Y190" s="246" t="s">
        <v>750</v>
      </c>
    </row>
    <row r="191" spans="1:25" x14ac:dyDescent="0.25">
      <c r="A191" s="74" t="str">
        <f>'Door Comparison'!A191</f>
        <v>D2.02</v>
      </c>
      <c r="B191" s="85" t="str">
        <f>'Door Comparison'!B191</f>
        <v>E1</v>
      </c>
      <c r="C191" s="85">
        <f>'Door Comparison'!C191</f>
        <v>0</v>
      </c>
      <c r="D191" s="34">
        <f>'Door Comparison'!D191</f>
        <v>0</v>
      </c>
      <c r="E191" s="34">
        <f>'Door Comparison'!E191</f>
        <v>0</v>
      </c>
      <c r="G191" s="37">
        <f>'Door Comparison'!G191</f>
        <v>0</v>
      </c>
      <c r="H191" s="37">
        <f>'Door Comparison'!H191</f>
        <v>0</v>
      </c>
      <c r="J191" s="37">
        <f>'Door Comparison'!J191</f>
        <v>0</v>
      </c>
      <c r="K191" s="37">
        <f>'Door Comparison'!K191</f>
        <v>0</v>
      </c>
      <c r="L191" s="37">
        <f>'Door Comparison'!L191</f>
        <v>0</v>
      </c>
      <c r="M191" s="120"/>
      <c r="N191" s="39">
        <f t="shared" si="11"/>
        <v>0</v>
      </c>
      <c r="P191" s="39">
        <f t="shared" si="12"/>
        <v>0</v>
      </c>
      <c r="R191" s="1">
        <f>JMS!M194</f>
        <v>0</v>
      </c>
      <c r="S191" s="39">
        <f>'Door Comparison'!R191</f>
        <v>0</v>
      </c>
      <c r="U191" s="39">
        <f t="shared" si="13"/>
        <v>0</v>
      </c>
      <c r="V191" s="252">
        <v>0</v>
      </c>
      <c r="X191" s="40">
        <f t="shared" si="14"/>
        <v>0</v>
      </c>
      <c r="Y191" s="246" t="s">
        <v>750</v>
      </c>
    </row>
    <row r="192" spans="1:25" x14ac:dyDescent="0.25">
      <c r="A192" s="74" t="str">
        <f>'Door Comparison'!A192</f>
        <v>D2.03</v>
      </c>
      <c r="B192" s="85" t="str">
        <f>'Door Comparison'!B192</f>
        <v>D2</v>
      </c>
      <c r="C192" s="85">
        <f>'Door Comparison'!C192</f>
        <v>0</v>
      </c>
      <c r="D192" s="34">
        <f>'Door Comparison'!D192</f>
        <v>1110</v>
      </c>
      <c r="E192" s="34">
        <f>'Door Comparison'!E192</f>
        <v>2000</v>
      </c>
      <c r="G192" s="37">
        <f>'Door Comparison'!G192</f>
        <v>0</v>
      </c>
      <c r="H192" s="37">
        <f>'Door Comparison'!H192</f>
        <v>1</v>
      </c>
      <c r="J192" s="37">
        <f>'Door Comparison'!J192</f>
        <v>1</v>
      </c>
      <c r="K192" s="37">
        <f>'Door Comparison'!K192</f>
        <v>0</v>
      </c>
      <c r="L192" s="37">
        <f>'Door Comparison'!L192</f>
        <v>0</v>
      </c>
      <c r="M192" s="120"/>
      <c r="N192" s="39">
        <f t="shared" si="11"/>
        <v>0.46</v>
      </c>
      <c r="P192" s="39">
        <f t="shared" si="12"/>
        <v>4.09</v>
      </c>
      <c r="R192" s="1">
        <f>JMS!M195</f>
        <v>0</v>
      </c>
      <c r="S192" s="39">
        <f>'Door Comparison'!R192</f>
        <v>611.16999999999996</v>
      </c>
      <c r="T192" s="79">
        <v>39.44</v>
      </c>
      <c r="U192" s="39">
        <f t="shared" si="13"/>
        <v>10.220000000000001</v>
      </c>
      <c r="V192" s="252">
        <v>0</v>
      </c>
      <c r="X192" s="40">
        <f t="shared" si="14"/>
        <v>665.38</v>
      </c>
    </row>
    <row r="193" spans="1:24" x14ac:dyDescent="0.25">
      <c r="A193" s="74" t="str">
        <f>'Door Comparison'!A193</f>
        <v>D2.04</v>
      </c>
      <c r="B193" s="85" t="str">
        <f>'Door Comparison'!B193</f>
        <v>D2</v>
      </c>
      <c r="C193" s="85">
        <f>'Door Comparison'!C193</f>
        <v>0</v>
      </c>
      <c r="D193" s="34">
        <f>'Door Comparison'!D193</f>
        <v>1110</v>
      </c>
      <c r="E193" s="34">
        <f>'Door Comparison'!E193</f>
        <v>2000</v>
      </c>
      <c r="G193" s="37">
        <f>'Door Comparison'!G193</f>
        <v>0</v>
      </c>
      <c r="H193" s="37">
        <f>'Door Comparison'!H193</f>
        <v>1</v>
      </c>
      <c r="J193" s="37">
        <f>'Door Comparison'!J193</f>
        <v>1</v>
      </c>
      <c r="K193" s="37">
        <f>'Door Comparison'!K193</f>
        <v>0</v>
      </c>
      <c r="L193" s="37">
        <f>'Door Comparison'!L193</f>
        <v>0</v>
      </c>
      <c r="M193" s="120"/>
      <c r="N193" s="39">
        <f t="shared" si="11"/>
        <v>0.46</v>
      </c>
      <c r="P193" s="39">
        <f t="shared" si="12"/>
        <v>4.09</v>
      </c>
      <c r="R193" s="1">
        <f>JMS!M196</f>
        <v>0</v>
      </c>
      <c r="S193" s="39">
        <f>'Door Comparison'!R193</f>
        <v>611.16999999999996</v>
      </c>
      <c r="T193" s="79">
        <v>39.44</v>
      </c>
      <c r="U193" s="39">
        <f t="shared" si="13"/>
        <v>10.220000000000001</v>
      </c>
      <c r="V193" s="252">
        <v>0</v>
      </c>
      <c r="X193" s="40">
        <f t="shared" si="14"/>
        <v>665.38</v>
      </c>
    </row>
    <row r="194" spans="1:24" x14ac:dyDescent="0.25">
      <c r="A194" s="74" t="str">
        <f>'Door Comparison'!A194</f>
        <v>D2.05</v>
      </c>
      <c r="B194" s="85" t="str">
        <f>'Door Comparison'!B194</f>
        <v>D2</v>
      </c>
      <c r="C194" s="85">
        <f>'Door Comparison'!C194</f>
        <v>0</v>
      </c>
      <c r="D194" s="34">
        <f>'Door Comparison'!D194</f>
        <v>1110</v>
      </c>
      <c r="E194" s="34">
        <f>'Door Comparison'!E194</f>
        <v>2000</v>
      </c>
      <c r="G194" s="37">
        <f>'Door Comparison'!G194</f>
        <v>0</v>
      </c>
      <c r="H194" s="37">
        <f>'Door Comparison'!H194</f>
        <v>1</v>
      </c>
      <c r="J194" s="37">
        <f>'Door Comparison'!J194</f>
        <v>1</v>
      </c>
      <c r="K194" s="37">
        <f>'Door Comparison'!K194</f>
        <v>0</v>
      </c>
      <c r="L194" s="37">
        <f>'Door Comparison'!L194</f>
        <v>0</v>
      </c>
      <c r="M194" s="120"/>
      <c r="N194" s="39">
        <f t="shared" si="11"/>
        <v>0.46</v>
      </c>
      <c r="P194" s="39">
        <f t="shared" si="12"/>
        <v>4.09</v>
      </c>
      <c r="R194" s="1">
        <f>JMS!M197</f>
        <v>0</v>
      </c>
      <c r="S194" s="39">
        <f>'Door Comparison'!R194</f>
        <v>611.16999999999996</v>
      </c>
      <c r="T194" s="79">
        <v>39.44</v>
      </c>
      <c r="U194" s="39">
        <f t="shared" si="13"/>
        <v>10.220000000000001</v>
      </c>
      <c r="V194" s="252">
        <v>0</v>
      </c>
      <c r="X194" s="40">
        <f t="shared" si="14"/>
        <v>665.38</v>
      </c>
    </row>
    <row r="195" spans="1:24" x14ac:dyDescent="0.25">
      <c r="A195" s="74" t="str">
        <f>'Door Comparison'!A195</f>
        <v>D2.06</v>
      </c>
      <c r="B195" s="85" t="str">
        <f>'Door Comparison'!B195</f>
        <v>D2</v>
      </c>
      <c r="C195" s="85">
        <f>'Door Comparison'!C195</f>
        <v>0</v>
      </c>
      <c r="D195" s="34">
        <f>'Door Comparison'!D195</f>
        <v>1110</v>
      </c>
      <c r="E195" s="34">
        <f>'Door Comparison'!E195</f>
        <v>2000</v>
      </c>
      <c r="G195" s="37">
        <f>'Door Comparison'!G195</f>
        <v>0</v>
      </c>
      <c r="H195" s="37">
        <f>'Door Comparison'!H195</f>
        <v>1</v>
      </c>
      <c r="J195" s="37">
        <f>'Door Comparison'!J195</f>
        <v>1</v>
      </c>
      <c r="K195" s="37">
        <f>'Door Comparison'!K195</f>
        <v>0</v>
      </c>
      <c r="L195" s="37">
        <f>'Door Comparison'!L195</f>
        <v>0</v>
      </c>
      <c r="M195" s="120"/>
      <c r="N195" s="39">
        <f t="shared" si="11"/>
        <v>0.46</v>
      </c>
      <c r="P195" s="39">
        <f t="shared" si="12"/>
        <v>4.09</v>
      </c>
      <c r="R195" s="1">
        <f>JMS!M198</f>
        <v>0</v>
      </c>
      <c r="S195" s="39">
        <f>'Door Comparison'!R195</f>
        <v>611.16999999999996</v>
      </c>
      <c r="T195" s="79">
        <v>39.44</v>
      </c>
      <c r="U195" s="39">
        <f t="shared" si="13"/>
        <v>10.220000000000001</v>
      </c>
      <c r="V195" s="252">
        <v>0</v>
      </c>
      <c r="X195" s="40">
        <f t="shared" si="14"/>
        <v>665.38</v>
      </c>
    </row>
    <row r="196" spans="1:24" x14ac:dyDescent="0.25">
      <c r="A196" s="74" t="str">
        <f>'Door Comparison'!A196</f>
        <v>D2.07</v>
      </c>
      <c r="B196" s="85" t="str">
        <f>'Door Comparison'!B196</f>
        <v>D2</v>
      </c>
      <c r="C196" s="85">
        <f>'Door Comparison'!C196</f>
        <v>0</v>
      </c>
      <c r="D196" s="34">
        <f>'Door Comparison'!D196</f>
        <v>1110</v>
      </c>
      <c r="E196" s="34">
        <f>'Door Comparison'!E196</f>
        <v>2000</v>
      </c>
      <c r="G196" s="37">
        <f>'Door Comparison'!G196</f>
        <v>0</v>
      </c>
      <c r="H196" s="37">
        <f>'Door Comparison'!H196</f>
        <v>1</v>
      </c>
      <c r="J196" s="37">
        <f>'Door Comparison'!J196</f>
        <v>1</v>
      </c>
      <c r="K196" s="37">
        <f>'Door Comparison'!K196</f>
        <v>0</v>
      </c>
      <c r="L196" s="37">
        <f>'Door Comparison'!L196</f>
        <v>0</v>
      </c>
      <c r="M196" s="120"/>
      <c r="N196" s="39">
        <f t="shared" si="11"/>
        <v>0.46</v>
      </c>
      <c r="P196" s="39">
        <f t="shared" si="12"/>
        <v>4.09</v>
      </c>
      <c r="R196" s="1">
        <f>JMS!M199</f>
        <v>0</v>
      </c>
      <c r="S196" s="39">
        <f>'Door Comparison'!R196</f>
        <v>611.16999999999996</v>
      </c>
      <c r="T196" s="79">
        <v>39.44</v>
      </c>
      <c r="U196" s="39">
        <f t="shared" si="13"/>
        <v>10.220000000000001</v>
      </c>
      <c r="V196" s="252">
        <v>0</v>
      </c>
      <c r="X196" s="40">
        <f t="shared" si="14"/>
        <v>665.38</v>
      </c>
    </row>
    <row r="197" spans="1:24" x14ac:dyDescent="0.25">
      <c r="A197" s="74" t="str">
        <f>'Door Comparison'!A197</f>
        <v>D2.08</v>
      </c>
      <c r="B197" s="85" t="str">
        <f>'Door Comparison'!B197</f>
        <v>D2</v>
      </c>
      <c r="C197" s="85">
        <f>'Door Comparison'!C197</f>
        <v>0</v>
      </c>
      <c r="D197" s="34">
        <f>'Door Comparison'!D197</f>
        <v>1110</v>
      </c>
      <c r="E197" s="34">
        <f>'Door Comparison'!E197</f>
        <v>2000</v>
      </c>
      <c r="G197" s="37">
        <f>'Door Comparison'!G197</f>
        <v>0</v>
      </c>
      <c r="H197" s="37">
        <f>'Door Comparison'!H197</f>
        <v>1</v>
      </c>
      <c r="J197" s="37">
        <f>'Door Comparison'!J197</f>
        <v>1</v>
      </c>
      <c r="K197" s="37">
        <f>'Door Comparison'!K197</f>
        <v>0</v>
      </c>
      <c r="L197" s="37">
        <f>'Door Comparison'!L197</f>
        <v>0</v>
      </c>
      <c r="M197" s="120"/>
      <c r="N197" s="39">
        <f t="shared" si="11"/>
        <v>0.46</v>
      </c>
      <c r="P197" s="39">
        <f t="shared" si="12"/>
        <v>4.09</v>
      </c>
      <c r="R197" s="1">
        <f>JMS!M200</f>
        <v>0</v>
      </c>
      <c r="S197" s="39">
        <f>'Door Comparison'!R197</f>
        <v>611.16999999999996</v>
      </c>
      <c r="T197" s="79">
        <v>39.44</v>
      </c>
      <c r="U197" s="39">
        <f t="shared" si="13"/>
        <v>10.220000000000001</v>
      </c>
      <c r="V197" s="252">
        <v>0</v>
      </c>
      <c r="X197" s="40">
        <f t="shared" si="14"/>
        <v>665.38</v>
      </c>
    </row>
    <row r="198" spans="1:24" x14ac:dyDescent="0.25">
      <c r="A198" s="74" t="str">
        <f>'Door Comparison'!A198</f>
        <v>D2.09</v>
      </c>
      <c r="B198" s="85" t="str">
        <f>'Door Comparison'!B198</f>
        <v>D2</v>
      </c>
      <c r="C198" s="85">
        <f>'Door Comparison'!C198</f>
        <v>0</v>
      </c>
      <c r="D198" s="34">
        <f>'Door Comparison'!D198</f>
        <v>1110</v>
      </c>
      <c r="E198" s="34">
        <f>'Door Comparison'!E198</f>
        <v>2000</v>
      </c>
      <c r="G198" s="37">
        <f>'Door Comparison'!G198</f>
        <v>0</v>
      </c>
      <c r="H198" s="37">
        <f>'Door Comparison'!H198</f>
        <v>1</v>
      </c>
      <c r="J198" s="37">
        <f>'Door Comparison'!J198</f>
        <v>1</v>
      </c>
      <c r="K198" s="37">
        <f>'Door Comparison'!K198</f>
        <v>0</v>
      </c>
      <c r="L198" s="37">
        <f>'Door Comparison'!L198</f>
        <v>0</v>
      </c>
      <c r="M198" s="120"/>
      <c r="N198" s="39">
        <f t="shared" si="11"/>
        <v>0.46</v>
      </c>
      <c r="P198" s="39">
        <f t="shared" si="12"/>
        <v>4.09</v>
      </c>
      <c r="R198" s="1">
        <f>JMS!M201</f>
        <v>0</v>
      </c>
      <c r="S198" s="39">
        <f>'Door Comparison'!R198</f>
        <v>611.16999999999996</v>
      </c>
      <c r="T198" s="79">
        <v>39.44</v>
      </c>
      <c r="U198" s="39">
        <f t="shared" si="13"/>
        <v>10.220000000000001</v>
      </c>
      <c r="V198" s="252">
        <v>0</v>
      </c>
      <c r="X198" s="40">
        <f t="shared" si="14"/>
        <v>665.38</v>
      </c>
    </row>
    <row r="199" spans="1:24" x14ac:dyDescent="0.25">
      <c r="A199" s="74" t="str">
        <f>'Door Comparison'!A199</f>
        <v>D2.10</v>
      </c>
      <c r="B199" s="85" t="str">
        <f>'Door Comparison'!B199</f>
        <v>D2</v>
      </c>
      <c r="C199" s="85">
        <f>'Door Comparison'!C199</f>
        <v>0</v>
      </c>
      <c r="D199" s="34">
        <f>'Door Comparison'!D199</f>
        <v>1110</v>
      </c>
      <c r="E199" s="34">
        <f>'Door Comparison'!E199</f>
        <v>2000</v>
      </c>
      <c r="G199" s="37">
        <f>'Door Comparison'!G199</f>
        <v>0</v>
      </c>
      <c r="H199" s="37">
        <f>'Door Comparison'!H199</f>
        <v>1</v>
      </c>
      <c r="J199" s="37">
        <f>'Door Comparison'!J199</f>
        <v>1</v>
      </c>
      <c r="K199" s="37">
        <f>'Door Comparison'!K199</f>
        <v>0</v>
      </c>
      <c r="L199" s="37">
        <f>'Door Comparison'!L199</f>
        <v>0</v>
      </c>
      <c r="M199" s="120"/>
      <c r="N199" s="39">
        <f t="shared" si="11"/>
        <v>0.46</v>
      </c>
      <c r="P199" s="39">
        <f t="shared" si="12"/>
        <v>4.09</v>
      </c>
      <c r="R199" s="1">
        <f>JMS!M202</f>
        <v>0</v>
      </c>
      <c r="S199" s="39">
        <f>'Door Comparison'!R199</f>
        <v>611.16999999999996</v>
      </c>
      <c r="T199" s="79">
        <v>39.44</v>
      </c>
      <c r="U199" s="39">
        <f t="shared" si="13"/>
        <v>10.220000000000001</v>
      </c>
      <c r="V199" s="252">
        <v>0</v>
      </c>
      <c r="X199" s="40">
        <f t="shared" si="14"/>
        <v>665.38</v>
      </c>
    </row>
    <row r="200" spans="1:24" x14ac:dyDescent="0.25">
      <c r="A200" s="74" t="str">
        <f>'Door Comparison'!A200</f>
        <v>D2.11</v>
      </c>
      <c r="B200" s="85" t="str">
        <f>'Door Comparison'!B200</f>
        <v>D2</v>
      </c>
      <c r="C200" s="85">
        <f>'Door Comparison'!C200</f>
        <v>0</v>
      </c>
      <c r="D200" s="34">
        <f>'Door Comparison'!D200</f>
        <v>1110</v>
      </c>
      <c r="E200" s="34">
        <f>'Door Comparison'!E200</f>
        <v>2000</v>
      </c>
      <c r="G200" s="37">
        <f>'Door Comparison'!G200</f>
        <v>0</v>
      </c>
      <c r="H200" s="37">
        <f>'Door Comparison'!H200</f>
        <v>1</v>
      </c>
      <c r="J200" s="37">
        <f>'Door Comparison'!J200</f>
        <v>1</v>
      </c>
      <c r="K200" s="37">
        <f>'Door Comparison'!K200</f>
        <v>0</v>
      </c>
      <c r="L200" s="37">
        <f>'Door Comparison'!L200</f>
        <v>0</v>
      </c>
      <c r="M200" s="120"/>
      <c r="N200" s="39">
        <f t="shared" si="11"/>
        <v>0.46</v>
      </c>
      <c r="P200" s="39">
        <f t="shared" si="12"/>
        <v>4.09</v>
      </c>
      <c r="R200" s="1">
        <f>JMS!M203</f>
        <v>0</v>
      </c>
      <c r="S200" s="39">
        <f>'Door Comparison'!R200</f>
        <v>611.16999999999996</v>
      </c>
      <c r="T200" s="79">
        <v>39.44</v>
      </c>
      <c r="U200" s="39">
        <f t="shared" si="13"/>
        <v>10.220000000000001</v>
      </c>
      <c r="V200" s="252">
        <v>0</v>
      </c>
      <c r="X200" s="40">
        <f t="shared" si="14"/>
        <v>665.38</v>
      </c>
    </row>
    <row r="201" spans="1:24" x14ac:dyDescent="0.25">
      <c r="A201" s="74" t="str">
        <f>'Door Comparison'!A201</f>
        <v>D2.12</v>
      </c>
      <c r="B201" s="85" t="str">
        <f>'Door Comparison'!B201</f>
        <v>D2</v>
      </c>
      <c r="C201" s="85">
        <f>'Door Comparison'!C201</f>
        <v>0</v>
      </c>
      <c r="D201" s="34">
        <f>'Door Comparison'!D201</f>
        <v>1110</v>
      </c>
      <c r="E201" s="34">
        <f>'Door Comparison'!E201</f>
        <v>2000</v>
      </c>
      <c r="G201" s="37">
        <f>'Door Comparison'!G201</f>
        <v>0</v>
      </c>
      <c r="H201" s="37">
        <f>'Door Comparison'!H201</f>
        <v>1</v>
      </c>
      <c r="J201" s="37">
        <f>'Door Comparison'!J201</f>
        <v>1</v>
      </c>
      <c r="K201" s="37">
        <f>'Door Comparison'!K201</f>
        <v>0</v>
      </c>
      <c r="L201" s="37">
        <f>'Door Comparison'!L201</f>
        <v>0</v>
      </c>
      <c r="M201" s="120"/>
      <c r="N201" s="39">
        <f t="shared" si="11"/>
        <v>0.46</v>
      </c>
      <c r="P201" s="39">
        <f t="shared" si="12"/>
        <v>4.09</v>
      </c>
      <c r="R201" s="1">
        <f>JMS!M204</f>
        <v>0</v>
      </c>
      <c r="S201" s="39">
        <f>'Door Comparison'!R201</f>
        <v>611.16999999999996</v>
      </c>
      <c r="T201" s="79">
        <v>39.44</v>
      </c>
      <c r="U201" s="39">
        <f t="shared" si="13"/>
        <v>10.220000000000001</v>
      </c>
      <c r="V201" s="252">
        <v>0</v>
      </c>
      <c r="X201" s="40">
        <f t="shared" si="14"/>
        <v>665.38</v>
      </c>
    </row>
    <row r="202" spans="1:24" x14ac:dyDescent="0.25">
      <c r="A202" s="74" t="str">
        <f>'Door Comparison'!A202</f>
        <v>D2.13</v>
      </c>
      <c r="B202" s="85" t="str">
        <f>'Door Comparison'!B202</f>
        <v>A7</v>
      </c>
      <c r="C202" s="85">
        <f>'Door Comparison'!C202</f>
        <v>0</v>
      </c>
      <c r="D202" s="34">
        <f>'Door Comparison'!D202</f>
        <v>1233</v>
      </c>
      <c r="E202" s="34">
        <f>'Door Comparison'!E202</f>
        <v>2700</v>
      </c>
      <c r="G202" s="37">
        <f>'Door Comparison'!G202</f>
        <v>0</v>
      </c>
      <c r="H202" s="37">
        <f>'Door Comparison'!H202</f>
        <v>1</v>
      </c>
      <c r="J202" s="37">
        <f>'Door Comparison'!J202</f>
        <v>0</v>
      </c>
      <c r="K202" s="37">
        <f>'Door Comparison'!K202</f>
        <v>1</v>
      </c>
      <c r="L202" s="37">
        <f>'Door Comparison'!L202</f>
        <v>0</v>
      </c>
      <c r="M202" s="120"/>
      <c r="N202" s="39">
        <f t="shared" ref="N202:N265" si="15">(D202+2*E202)*((G202*0.04)+(H202*0.09))/1000</f>
        <v>0.6</v>
      </c>
      <c r="P202" s="39">
        <f t="shared" ref="P202:P265" si="16">((D202+2*E202)*0.8)/1000</f>
        <v>5.31</v>
      </c>
      <c r="R202" s="1">
        <f>JMS!M205</f>
        <v>694.55</v>
      </c>
      <c r="S202" s="39">
        <f>'Door Comparison'!R202</f>
        <v>1691.61</v>
      </c>
      <c r="U202" s="39">
        <f t="shared" ref="U202:U265" si="17">(J202+K202+L202)*(2*((D202+2*E202)*1/1000))</f>
        <v>13.27</v>
      </c>
      <c r="V202" s="252">
        <v>31.24</v>
      </c>
      <c r="X202" s="40">
        <f t="shared" ref="X202:X265" si="18">SUM(N202:W202)</f>
        <v>2436.58</v>
      </c>
    </row>
    <row r="203" spans="1:24" x14ac:dyDescent="0.25">
      <c r="A203" s="74" t="str">
        <f>'Door Comparison'!A203</f>
        <v>D2.14</v>
      </c>
      <c r="B203" s="85" t="str">
        <f>'Door Comparison'!B203</f>
        <v>H</v>
      </c>
      <c r="C203" s="85">
        <f>'Door Comparison'!C203</f>
        <v>0</v>
      </c>
      <c r="D203" s="34">
        <f>'Door Comparison'!D203</f>
        <v>628</v>
      </c>
      <c r="E203" s="34">
        <f>'Door Comparison'!E203</f>
        <v>1308</v>
      </c>
      <c r="G203" s="37">
        <f>'Door Comparison'!G203</f>
        <v>0</v>
      </c>
      <c r="H203" s="37">
        <f>'Door Comparison'!H203</f>
        <v>1</v>
      </c>
      <c r="J203" s="37">
        <f>'Door Comparison'!J203</f>
        <v>1</v>
      </c>
      <c r="K203" s="37">
        <f>'Door Comparison'!K203</f>
        <v>0</v>
      </c>
      <c r="L203" s="37">
        <f>'Door Comparison'!L203</f>
        <v>0</v>
      </c>
      <c r="M203" s="120"/>
      <c r="N203" s="39">
        <f t="shared" si="15"/>
        <v>0.28999999999999998</v>
      </c>
      <c r="P203" s="39">
        <f t="shared" si="16"/>
        <v>2.6</v>
      </c>
      <c r="R203" s="1">
        <f>JMS!M206</f>
        <v>220.27</v>
      </c>
      <c r="S203" s="39">
        <f>'Door Comparison'!R203</f>
        <v>258.60000000000002</v>
      </c>
      <c r="U203" s="39">
        <f t="shared" si="17"/>
        <v>6.49</v>
      </c>
      <c r="V203" s="252">
        <v>31.24</v>
      </c>
      <c r="X203" s="40">
        <f t="shared" si="18"/>
        <v>519.49</v>
      </c>
    </row>
    <row r="204" spans="1:24" x14ac:dyDescent="0.25">
      <c r="A204" s="74" t="str">
        <f>'Door Comparison'!A204</f>
        <v>D2.15</v>
      </c>
      <c r="B204" s="85" t="str">
        <f>'Door Comparison'!B204</f>
        <v>A8</v>
      </c>
      <c r="C204" s="85">
        <f>'Door Comparison'!C204</f>
        <v>0</v>
      </c>
      <c r="D204" s="34">
        <f>'Door Comparison'!D204</f>
        <v>1110</v>
      </c>
      <c r="E204" s="34">
        <f>'Door Comparison'!E204</f>
        <v>2700</v>
      </c>
      <c r="G204" s="37">
        <f>'Door Comparison'!G204</f>
        <v>0</v>
      </c>
      <c r="H204" s="37">
        <f>'Door Comparison'!H204</f>
        <v>1</v>
      </c>
      <c r="J204" s="37">
        <f>'Door Comparison'!J204</f>
        <v>0</v>
      </c>
      <c r="K204" s="37">
        <f>'Door Comparison'!K204</f>
        <v>0</v>
      </c>
      <c r="L204" s="37">
        <f>'Door Comparison'!L204</f>
        <v>0</v>
      </c>
      <c r="M204" s="120"/>
      <c r="N204" s="39">
        <f t="shared" si="15"/>
        <v>0.59</v>
      </c>
      <c r="P204" s="39">
        <f t="shared" si="16"/>
        <v>5.21</v>
      </c>
      <c r="R204" s="1">
        <f>JMS!M207</f>
        <v>626.66</v>
      </c>
      <c r="S204" s="39">
        <f>'Door Comparison'!R204</f>
        <v>1093.4000000000001</v>
      </c>
      <c r="U204" s="39">
        <f t="shared" si="17"/>
        <v>0</v>
      </c>
      <c r="V204" s="252">
        <v>31.24</v>
      </c>
      <c r="X204" s="40">
        <f t="shared" si="18"/>
        <v>1757.1</v>
      </c>
    </row>
    <row r="205" spans="1:24" x14ac:dyDescent="0.25">
      <c r="A205" s="74" t="str">
        <f>'Door Comparison'!A205</f>
        <v>D2.16</v>
      </c>
      <c r="B205" s="85" t="str">
        <f>'Door Comparison'!B205</f>
        <v>A7</v>
      </c>
      <c r="C205" s="85">
        <f>'Door Comparison'!C205</f>
        <v>0</v>
      </c>
      <c r="D205" s="34">
        <f>'Door Comparison'!D205</f>
        <v>1233</v>
      </c>
      <c r="E205" s="34">
        <f>'Door Comparison'!E205</f>
        <v>2700</v>
      </c>
      <c r="G205" s="37">
        <f>'Door Comparison'!G205</f>
        <v>0</v>
      </c>
      <c r="H205" s="37">
        <f>'Door Comparison'!H205</f>
        <v>1</v>
      </c>
      <c r="J205" s="37">
        <f>'Door Comparison'!J205</f>
        <v>1</v>
      </c>
      <c r="K205" s="37">
        <f>'Door Comparison'!K205</f>
        <v>0</v>
      </c>
      <c r="L205" s="37">
        <f>'Door Comparison'!L205</f>
        <v>0</v>
      </c>
      <c r="M205" s="120"/>
      <c r="N205" s="39">
        <f t="shared" si="15"/>
        <v>0.6</v>
      </c>
      <c r="P205" s="39">
        <f t="shared" si="16"/>
        <v>5.31</v>
      </c>
      <c r="R205" s="1">
        <f>JMS!M208</f>
        <v>658.63</v>
      </c>
      <c r="S205" s="39">
        <f>'Door Comparison'!R205</f>
        <v>1288.1500000000001</v>
      </c>
      <c r="U205" s="39">
        <f t="shared" si="17"/>
        <v>13.27</v>
      </c>
      <c r="V205" s="252">
        <v>31.24</v>
      </c>
      <c r="X205" s="40">
        <f t="shared" si="18"/>
        <v>1997.2</v>
      </c>
    </row>
    <row r="206" spans="1:24" x14ac:dyDescent="0.25">
      <c r="A206" s="74" t="str">
        <f>'Door Comparison'!A206</f>
        <v>D2.17</v>
      </c>
      <c r="B206" s="85" t="str">
        <f>'Door Comparison'!B206</f>
        <v>A7</v>
      </c>
      <c r="C206" s="85">
        <f>'Door Comparison'!C206</f>
        <v>0</v>
      </c>
      <c r="D206" s="34">
        <f>'Door Comparison'!D206</f>
        <v>1110</v>
      </c>
      <c r="E206" s="34">
        <f>'Door Comparison'!E206</f>
        <v>2700</v>
      </c>
      <c r="G206" s="37">
        <f>'Door Comparison'!G206</f>
        <v>0</v>
      </c>
      <c r="H206" s="37">
        <f>'Door Comparison'!H206</f>
        <v>1</v>
      </c>
      <c r="J206" s="37">
        <f>'Door Comparison'!J206</f>
        <v>0</v>
      </c>
      <c r="K206" s="37">
        <f>'Door Comparison'!K206</f>
        <v>1</v>
      </c>
      <c r="L206" s="37">
        <f>'Door Comparison'!L206</f>
        <v>0</v>
      </c>
      <c r="M206" s="120"/>
      <c r="N206" s="39">
        <f t="shared" si="15"/>
        <v>0.59</v>
      </c>
      <c r="P206" s="39">
        <f t="shared" si="16"/>
        <v>5.21</v>
      </c>
      <c r="R206" s="1">
        <f>JMS!M209</f>
        <v>667.61</v>
      </c>
      <c r="S206" s="39">
        <f>'Door Comparison'!R206</f>
        <v>1306</v>
      </c>
      <c r="U206" s="39">
        <f t="shared" si="17"/>
        <v>13.02</v>
      </c>
      <c r="V206" s="252">
        <v>31.24</v>
      </c>
      <c r="X206" s="40">
        <f t="shared" si="18"/>
        <v>2023.67</v>
      </c>
    </row>
    <row r="207" spans="1:24" x14ac:dyDescent="0.25">
      <c r="A207" s="74" t="str">
        <f>'Door Comparison'!A207</f>
        <v>D2.18</v>
      </c>
      <c r="B207" s="85" t="str">
        <f>'Door Comparison'!B207</f>
        <v>G</v>
      </c>
      <c r="C207" s="85">
        <f>'Door Comparison'!C207</f>
        <v>0</v>
      </c>
      <c r="D207" s="34">
        <f>'Door Comparison'!D207</f>
        <v>628</v>
      </c>
      <c r="E207" s="34">
        <f>'Door Comparison'!E207</f>
        <v>1123</v>
      </c>
      <c r="G207" s="37">
        <f>'Door Comparison'!G207</f>
        <v>0</v>
      </c>
      <c r="H207" s="37">
        <f>'Door Comparison'!H207</f>
        <v>1</v>
      </c>
      <c r="J207" s="37">
        <f>'Door Comparison'!J207</f>
        <v>0</v>
      </c>
      <c r="K207" s="37">
        <f>'Door Comparison'!K207</f>
        <v>0</v>
      </c>
      <c r="L207" s="37">
        <f>'Door Comparison'!L207</f>
        <v>0</v>
      </c>
      <c r="M207" s="120"/>
      <c r="N207" s="39">
        <f t="shared" si="15"/>
        <v>0.26</v>
      </c>
      <c r="P207" s="39">
        <f t="shared" si="16"/>
        <v>2.2999999999999998</v>
      </c>
      <c r="R207" s="1">
        <f>JMS!M210</f>
        <v>198.28</v>
      </c>
      <c r="S207" s="39">
        <f>'Door Comparison'!R207</f>
        <v>242.55</v>
      </c>
      <c r="U207" s="39">
        <f t="shared" si="17"/>
        <v>0</v>
      </c>
      <c r="V207" s="252">
        <v>31.24</v>
      </c>
      <c r="X207" s="40">
        <f t="shared" si="18"/>
        <v>474.63</v>
      </c>
    </row>
    <row r="208" spans="1:24" x14ac:dyDescent="0.25">
      <c r="A208" s="74" t="str">
        <f>'Door Comparison'!A208</f>
        <v>D2.19</v>
      </c>
      <c r="B208" s="85" t="str">
        <f>'Door Comparison'!B208</f>
        <v>D2</v>
      </c>
      <c r="C208" s="85">
        <f>'Door Comparison'!C208</f>
        <v>0</v>
      </c>
      <c r="D208" s="34">
        <f>'Door Comparison'!D208</f>
        <v>1110</v>
      </c>
      <c r="E208" s="34">
        <f>'Door Comparison'!E208</f>
        <v>2000</v>
      </c>
      <c r="G208" s="37">
        <f>'Door Comparison'!G208</f>
        <v>0</v>
      </c>
      <c r="H208" s="37">
        <f>'Door Comparison'!H208</f>
        <v>1</v>
      </c>
      <c r="J208" s="37">
        <f>'Door Comparison'!J208</f>
        <v>1</v>
      </c>
      <c r="K208" s="37">
        <f>'Door Comparison'!K208</f>
        <v>0</v>
      </c>
      <c r="L208" s="37">
        <f>'Door Comparison'!L208</f>
        <v>0</v>
      </c>
      <c r="M208" s="120"/>
      <c r="N208" s="39">
        <f t="shared" si="15"/>
        <v>0.46</v>
      </c>
      <c r="P208" s="39">
        <f t="shared" si="16"/>
        <v>4.09</v>
      </c>
      <c r="R208" s="1">
        <f>JMS!M211</f>
        <v>0</v>
      </c>
      <c r="S208" s="39">
        <f>'Door Comparison'!R208</f>
        <v>611.16999999999996</v>
      </c>
      <c r="T208" s="79">
        <v>39.44</v>
      </c>
      <c r="U208" s="39">
        <f t="shared" si="17"/>
        <v>10.220000000000001</v>
      </c>
      <c r="V208" s="252">
        <v>0</v>
      </c>
      <c r="X208" s="40">
        <f t="shared" si="18"/>
        <v>665.38</v>
      </c>
    </row>
    <row r="209" spans="1:25" x14ac:dyDescent="0.25">
      <c r="A209" s="74" t="str">
        <f>'Door Comparison'!A209</f>
        <v>D2.20</v>
      </c>
      <c r="B209" s="85" t="str">
        <f>'Door Comparison'!B209</f>
        <v>A7</v>
      </c>
      <c r="C209" s="85">
        <f>'Door Comparison'!C209</f>
        <v>0</v>
      </c>
      <c r="D209" s="34">
        <f>'Door Comparison'!D209</f>
        <v>1010</v>
      </c>
      <c r="E209" s="34">
        <f>'Door Comparison'!E209</f>
        <v>2700</v>
      </c>
      <c r="G209" s="37">
        <f>'Door Comparison'!G209</f>
        <v>0</v>
      </c>
      <c r="H209" s="37">
        <f>'Door Comparison'!H209</f>
        <v>1</v>
      </c>
      <c r="J209" s="37">
        <f>'Door Comparison'!J209</f>
        <v>0</v>
      </c>
      <c r="K209" s="37">
        <f>'Door Comparison'!K209</f>
        <v>0</v>
      </c>
      <c r="L209" s="37">
        <f>'Door Comparison'!L209</f>
        <v>0</v>
      </c>
      <c r="M209" s="120"/>
      <c r="N209" s="39">
        <f t="shared" si="15"/>
        <v>0.57999999999999996</v>
      </c>
      <c r="P209" s="39">
        <f t="shared" si="16"/>
        <v>5.13</v>
      </c>
      <c r="R209" s="1">
        <f>JMS!M212</f>
        <v>626.66</v>
      </c>
      <c r="S209" s="39">
        <f>'Door Comparison'!R209</f>
        <v>916.17</v>
      </c>
      <c r="U209" s="39">
        <f t="shared" si="17"/>
        <v>0</v>
      </c>
      <c r="V209" s="252">
        <v>31.24</v>
      </c>
      <c r="X209" s="40">
        <f t="shared" si="18"/>
        <v>1579.78</v>
      </c>
    </row>
    <row r="210" spans="1:25" x14ac:dyDescent="0.25">
      <c r="A210" s="74" t="str">
        <f>'Door Comparison'!A210</f>
        <v>D2.21</v>
      </c>
      <c r="B210" s="85" t="str">
        <f>'Door Comparison'!B210</f>
        <v>A4</v>
      </c>
      <c r="C210" s="85">
        <f>'Door Comparison'!C210</f>
        <v>0</v>
      </c>
      <c r="D210" s="34">
        <f>'Door Comparison'!D210</f>
        <v>1100</v>
      </c>
      <c r="E210" s="34">
        <f>'Door Comparison'!E210</f>
        <v>2300</v>
      </c>
      <c r="G210" s="37">
        <f>'Door Comparison'!G210</f>
        <v>0</v>
      </c>
      <c r="H210" s="37">
        <f>'Door Comparison'!H210</f>
        <v>1</v>
      </c>
      <c r="J210" s="37">
        <f>'Door Comparison'!J210</f>
        <v>1</v>
      </c>
      <c r="K210" s="37">
        <f>'Door Comparison'!K210</f>
        <v>0</v>
      </c>
      <c r="L210" s="37">
        <f>'Door Comparison'!L210</f>
        <v>0</v>
      </c>
      <c r="M210" s="120"/>
      <c r="N210" s="39">
        <f t="shared" si="15"/>
        <v>0.51</v>
      </c>
      <c r="P210" s="39">
        <f t="shared" si="16"/>
        <v>4.5599999999999996</v>
      </c>
      <c r="R210" s="1">
        <f>JMS!M213</f>
        <v>550.45000000000005</v>
      </c>
      <c r="S210" s="39">
        <f>'Door Comparison'!R210</f>
        <v>688.96</v>
      </c>
      <c r="U210" s="39">
        <f t="shared" si="17"/>
        <v>11.4</v>
      </c>
      <c r="V210" s="252">
        <v>31.24</v>
      </c>
      <c r="X210" s="40">
        <f t="shared" si="18"/>
        <v>1287.1199999999999</v>
      </c>
    </row>
    <row r="211" spans="1:25" x14ac:dyDescent="0.25">
      <c r="A211" s="74" t="str">
        <f>'Door Comparison'!A211</f>
        <v>D2.22</v>
      </c>
      <c r="B211" s="85" t="str">
        <f>'Door Comparison'!B211</f>
        <v>A4</v>
      </c>
      <c r="C211" s="85">
        <f>'Door Comparison'!C211</f>
        <v>0</v>
      </c>
      <c r="D211" s="34">
        <f>'Door Comparison'!D211</f>
        <v>1100</v>
      </c>
      <c r="E211" s="34">
        <f>'Door Comparison'!E211</f>
        <v>2300</v>
      </c>
      <c r="G211" s="37">
        <f>'Door Comparison'!G211</f>
        <v>0</v>
      </c>
      <c r="H211" s="37">
        <f>'Door Comparison'!H211</f>
        <v>1</v>
      </c>
      <c r="J211" s="37">
        <f>'Door Comparison'!J211</f>
        <v>1</v>
      </c>
      <c r="K211" s="37">
        <f>'Door Comparison'!K211</f>
        <v>0</v>
      </c>
      <c r="L211" s="37">
        <f>'Door Comparison'!L211</f>
        <v>0</v>
      </c>
      <c r="M211" s="120"/>
      <c r="N211" s="39">
        <f t="shared" si="15"/>
        <v>0.51</v>
      </c>
      <c r="P211" s="39">
        <f t="shared" si="16"/>
        <v>4.5599999999999996</v>
      </c>
      <c r="R211" s="1">
        <f>JMS!M214</f>
        <v>550.45000000000005</v>
      </c>
      <c r="S211" s="39">
        <f>'Door Comparison'!R211</f>
        <v>688.96</v>
      </c>
      <c r="U211" s="39">
        <f t="shared" si="17"/>
        <v>11.4</v>
      </c>
      <c r="V211" s="252">
        <v>31.24</v>
      </c>
      <c r="X211" s="40">
        <f t="shared" si="18"/>
        <v>1287.1199999999999</v>
      </c>
    </row>
    <row r="212" spans="1:25" x14ac:dyDescent="0.25">
      <c r="A212" s="74" t="str">
        <f>'Door Comparison'!A212</f>
        <v>D2.23</v>
      </c>
      <c r="B212" s="85" t="str">
        <f>'Door Comparison'!B212</f>
        <v>A7</v>
      </c>
      <c r="C212" s="85">
        <f>'Door Comparison'!C212</f>
        <v>0</v>
      </c>
      <c r="D212" s="34">
        <f>'Door Comparison'!D212</f>
        <v>1010</v>
      </c>
      <c r="E212" s="34">
        <f>'Door Comparison'!E212</f>
        <v>2700</v>
      </c>
      <c r="G212" s="37">
        <f>'Door Comparison'!G212</f>
        <v>0</v>
      </c>
      <c r="H212" s="37">
        <f>'Door Comparison'!H212</f>
        <v>1</v>
      </c>
      <c r="J212" s="37">
        <f>'Door Comparison'!J212</f>
        <v>0</v>
      </c>
      <c r="K212" s="37">
        <f>'Door Comparison'!K212</f>
        <v>0</v>
      </c>
      <c r="L212" s="37">
        <f>'Door Comparison'!L212</f>
        <v>0</v>
      </c>
      <c r="M212" s="120"/>
      <c r="N212" s="39">
        <f t="shared" si="15"/>
        <v>0.57999999999999996</v>
      </c>
      <c r="P212" s="39">
        <f t="shared" si="16"/>
        <v>5.13</v>
      </c>
      <c r="R212" s="1">
        <f>JMS!M215</f>
        <v>626.66</v>
      </c>
      <c r="S212" s="39">
        <f>'Door Comparison'!R212</f>
        <v>1018.98</v>
      </c>
      <c r="U212" s="39">
        <f t="shared" si="17"/>
        <v>0</v>
      </c>
      <c r="V212" s="252">
        <v>31.24</v>
      </c>
      <c r="X212" s="40">
        <f t="shared" si="18"/>
        <v>1682.59</v>
      </c>
    </row>
    <row r="213" spans="1:25" x14ac:dyDescent="0.25">
      <c r="A213" s="74" t="str">
        <f>'Door Comparison'!A213</f>
        <v>D2.24</v>
      </c>
      <c r="B213" s="85" t="str">
        <f>'Door Comparison'!B213</f>
        <v>D2</v>
      </c>
      <c r="C213" s="85">
        <f>'Door Comparison'!C213</f>
        <v>0</v>
      </c>
      <c r="D213" s="34">
        <f>'Door Comparison'!D213</f>
        <v>1110</v>
      </c>
      <c r="E213" s="34">
        <f>'Door Comparison'!E213</f>
        <v>2000</v>
      </c>
      <c r="G213" s="37">
        <f>'Door Comparison'!G213</f>
        <v>0</v>
      </c>
      <c r="H213" s="37">
        <f>'Door Comparison'!H213</f>
        <v>1</v>
      </c>
      <c r="J213" s="37">
        <f>'Door Comparison'!J213</f>
        <v>1</v>
      </c>
      <c r="K213" s="37">
        <f>'Door Comparison'!K213</f>
        <v>0</v>
      </c>
      <c r="L213" s="37">
        <f>'Door Comparison'!L213</f>
        <v>0</v>
      </c>
      <c r="M213" s="120"/>
      <c r="N213" s="39">
        <f t="shared" si="15"/>
        <v>0.46</v>
      </c>
      <c r="P213" s="39">
        <f t="shared" si="16"/>
        <v>4.09</v>
      </c>
      <c r="R213" s="1">
        <f>JMS!M216</f>
        <v>0</v>
      </c>
      <c r="S213" s="39">
        <f>'Door Comparison'!R213</f>
        <v>611.16999999999996</v>
      </c>
      <c r="T213" s="79">
        <v>39.44</v>
      </c>
      <c r="U213" s="39">
        <f t="shared" si="17"/>
        <v>10.220000000000001</v>
      </c>
      <c r="V213" s="252">
        <v>0</v>
      </c>
      <c r="X213" s="40">
        <f t="shared" si="18"/>
        <v>665.38</v>
      </c>
    </row>
    <row r="214" spans="1:25" x14ac:dyDescent="0.25">
      <c r="A214" s="74" t="str">
        <f>'Door Comparison'!A214</f>
        <v>D2.25</v>
      </c>
      <c r="B214" s="85" t="str">
        <f>'Door Comparison'!B214</f>
        <v>D2</v>
      </c>
      <c r="C214" s="85">
        <f>'Door Comparison'!C214</f>
        <v>0</v>
      </c>
      <c r="D214" s="34">
        <f>'Door Comparison'!D214</f>
        <v>1000</v>
      </c>
      <c r="E214" s="34">
        <f>'Door Comparison'!E214</f>
        <v>2000</v>
      </c>
      <c r="G214" s="37">
        <f>'Door Comparison'!G214</f>
        <v>0</v>
      </c>
      <c r="H214" s="37">
        <f>'Door Comparison'!H214</f>
        <v>1</v>
      </c>
      <c r="J214" s="37">
        <f>'Door Comparison'!J214</f>
        <v>0</v>
      </c>
      <c r="K214" s="37">
        <f>'Door Comparison'!K214</f>
        <v>0</v>
      </c>
      <c r="L214" s="37">
        <f>'Door Comparison'!L214</f>
        <v>0</v>
      </c>
      <c r="M214" s="120"/>
      <c r="N214" s="39">
        <f t="shared" si="15"/>
        <v>0.45</v>
      </c>
      <c r="P214" s="39">
        <f t="shared" si="16"/>
        <v>4</v>
      </c>
      <c r="R214" s="1">
        <f>JMS!M217</f>
        <v>0</v>
      </c>
      <c r="S214" s="39">
        <f>'Door Comparison'!R214</f>
        <v>668.01</v>
      </c>
      <c r="T214" s="79">
        <v>39.44</v>
      </c>
      <c r="U214" s="39">
        <f t="shared" si="17"/>
        <v>0</v>
      </c>
      <c r="V214" s="252">
        <v>0</v>
      </c>
      <c r="X214" s="40">
        <f t="shared" si="18"/>
        <v>711.9</v>
      </c>
    </row>
    <row r="215" spans="1:25" x14ac:dyDescent="0.25">
      <c r="A215" s="74" t="str">
        <f>'Door Comparison'!A215</f>
        <v>D2.26</v>
      </c>
      <c r="B215" s="85" t="str">
        <f>'Door Comparison'!B215</f>
        <v>A7</v>
      </c>
      <c r="C215" s="85">
        <f>'Door Comparison'!C215</f>
        <v>0</v>
      </c>
      <c r="D215" s="34">
        <f>'Door Comparison'!D215</f>
        <v>1233</v>
      </c>
      <c r="E215" s="34">
        <f>'Door Comparison'!E215</f>
        <v>2700</v>
      </c>
      <c r="G215" s="37">
        <f>'Door Comparison'!G215</f>
        <v>0</v>
      </c>
      <c r="H215" s="37">
        <f>'Door Comparison'!H215</f>
        <v>1</v>
      </c>
      <c r="J215" s="37">
        <f>'Door Comparison'!J215</f>
        <v>1</v>
      </c>
      <c r="K215" s="37">
        <f>'Door Comparison'!K215</f>
        <v>0</v>
      </c>
      <c r="L215" s="37">
        <f>'Door Comparison'!L215</f>
        <v>0</v>
      </c>
      <c r="M215" s="120"/>
      <c r="N215" s="39">
        <f t="shared" si="15"/>
        <v>0.6</v>
      </c>
      <c r="P215" s="39">
        <f t="shared" si="16"/>
        <v>5.31</v>
      </c>
      <c r="R215" s="1">
        <f>JMS!M218</f>
        <v>658.63</v>
      </c>
      <c r="S215" s="39">
        <f>'Door Comparison'!R215</f>
        <v>1288.1500000000001</v>
      </c>
      <c r="U215" s="39">
        <f t="shared" si="17"/>
        <v>13.27</v>
      </c>
      <c r="V215" s="252">
        <v>31.24</v>
      </c>
      <c r="X215" s="40">
        <f t="shared" si="18"/>
        <v>1997.2</v>
      </c>
    </row>
    <row r="216" spans="1:25" x14ac:dyDescent="0.25">
      <c r="A216" s="74" t="str">
        <f>'Door Comparison'!A216</f>
        <v>D2.27</v>
      </c>
      <c r="B216" s="85" t="str">
        <f>'Door Comparison'!B216</f>
        <v>G</v>
      </c>
      <c r="C216" s="85">
        <f>'Door Comparison'!C216</f>
        <v>0</v>
      </c>
      <c r="D216" s="34">
        <f>'Door Comparison'!D216</f>
        <v>628</v>
      </c>
      <c r="E216" s="34">
        <f>'Door Comparison'!E216</f>
        <v>1123</v>
      </c>
      <c r="G216" s="37">
        <f>'Door Comparison'!G216</f>
        <v>0</v>
      </c>
      <c r="H216" s="37">
        <f>'Door Comparison'!H216</f>
        <v>1</v>
      </c>
      <c r="J216" s="37">
        <f>'Door Comparison'!J216</f>
        <v>0</v>
      </c>
      <c r="K216" s="37">
        <f>'Door Comparison'!K216</f>
        <v>0</v>
      </c>
      <c r="L216" s="37">
        <f>'Door Comparison'!L216</f>
        <v>0</v>
      </c>
      <c r="M216" s="120"/>
      <c r="N216" s="39">
        <f t="shared" si="15"/>
        <v>0.26</v>
      </c>
      <c r="P216" s="39">
        <f t="shared" si="16"/>
        <v>2.2999999999999998</v>
      </c>
      <c r="R216" s="1">
        <f>JMS!M219</f>
        <v>198.28</v>
      </c>
      <c r="S216" s="39">
        <f>'Door Comparison'!R216</f>
        <v>242.55</v>
      </c>
      <c r="U216" s="39">
        <f t="shared" si="17"/>
        <v>0</v>
      </c>
      <c r="V216" s="252">
        <v>31.24</v>
      </c>
      <c r="X216" s="40">
        <f t="shared" si="18"/>
        <v>474.63</v>
      </c>
    </row>
    <row r="217" spans="1:25" x14ac:dyDescent="0.25">
      <c r="A217" s="74" t="str">
        <f>'Door Comparison'!A217</f>
        <v>D2.28</v>
      </c>
      <c r="B217" s="85" t="str">
        <f>'Door Comparison'!B217</f>
        <v>H</v>
      </c>
      <c r="C217" s="85">
        <f>'Door Comparison'!C217</f>
        <v>0</v>
      </c>
      <c r="D217" s="34">
        <f>'Door Comparison'!D217</f>
        <v>628</v>
      </c>
      <c r="E217" s="34">
        <f>'Door Comparison'!E217</f>
        <v>1308</v>
      </c>
      <c r="G217" s="37">
        <f>'Door Comparison'!G217</f>
        <v>0</v>
      </c>
      <c r="H217" s="37">
        <f>'Door Comparison'!H217</f>
        <v>1</v>
      </c>
      <c r="J217" s="37">
        <f>'Door Comparison'!J217</f>
        <v>1</v>
      </c>
      <c r="K217" s="37">
        <f>'Door Comparison'!K217</f>
        <v>0</v>
      </c>
      <c r="L217" s="37">
        <f>'Door Comparison'!L217</f>
        <v>0</v>
      </c>
      <c r="M217" s="120"/>
      <c r="N217" s="39">
        <f t="shared" si="15"/>
        <v>0.28999999999999998</v>
      </c>
      <c r="P217" s="39">
        <f t="shared" si="16"/>
        <v>2.6</v>
      </c>
      <c r="R217" s="1">
        <f>JMS!M220</f>
        <v>220.27</v>
      </c>
      <c r="S217" s="39">
        <f>'Door Comparison'!R217</f>
        <v>258.60000000000002</v>
      </c>
      <c r="U217" s="39">
        <f t="shared" si="17"/>
        <v>6.49</v>
      </c>
      <c r="V217" s="252">
        <v>31.24</v>
      </c>
      <c r="X217" s="40">
        <f t="shared" si="18"/>
        <v>519.49</v>
      </c>
    </row>
    <row r="218" spans="1:25" x14ac:dyDescent="0.25">
      <c r="A218" s="74" t="str">
        <f>'Door Comparison'!A218</f>
        <v>D2.29</v>
      </c>
      <c r="B218" s="85" t="str">
        <f>'Door Comparison'!B218</f>
        <v>A7</v>
      </c>
      <c r="C218" s="85">
        <f>'Door Comparison'!C218</f>
        <v>0</v>
      </c>
      <c r="D218" s="34">
        <f>'Door Comparison'!D218</f>
        <v>1233</v>
      </c>
      <c r="E218" s="34">
        <f>'Door Comparison'!E218</f>
        <v>2700</v>
      </c>
      <c r="G218" s="37">
        <f>'Door Comparison'!G218</f>
        <v>0</v>
      </c>
      <c r="H218" s="37">
        <f>'Door Comparison'!H218</f>
        <v>1</v>
      </c>
      <c r="J218" s="37">
        <f>'Door Comparison'!J218</f>
        <v>1</v>
      </c>
      <c r="K218" s="37">
        <f>'Door Comparison'!K218</f>
        <v>0</v>
      </c>
      <c r="L218" s="37">
        <f>'Door Comparison'!L218</f>
        <v>0</v>
      </c>
      <c r="M218" s="120"/>
      <c r="N218" s="39">
        <f t="shared" si="15"/>
        <v>0.6</v>
      </c>
      <c r="P218" s="39">
        <f t="shared" si="16"/>
        <v>5.31</v>
      </c>
      <c r="R218" s="1">
        <f>JMS!M221</f>
        <v>658.63</v>
      </c>
      <c r="S218" s="39">
        <f>'Door Comparison'!R218</f>
        <v>1288.1500000000001</v>
      </c>
      <c r="U218" s="39">
        <f t="shared" si="17"/>
        <v>13.27</v>
      </c>
      <c r="V218" s="252">
        <v>31.24</v>
      </c>
      <c r="X218" s="40">
        <f t="shared" si="18"/>
        <v>1997.2</v>
      </c>
    </row>
    <row r="219" spans="1:25" x14ac:dyDescent="0.25">
      <c r="A219" s="74" t="str">
        <f>'Door Comparison'!A219</f>
        <v>D2WC.01</v>
      </c>
      <c r="B219" s="85">
        <f>'Door Comparison'!B219</f>
        <v>0</v>
      </c>
      <c r="C219" s="85">
        <f>'Door Comparison'!C219</f>
        <v>0</v>
      </c>
      <c r="D219" s="34">
        <f>'Door Comparison'!D219</f>
        <v>0</v>
      </c>
      <c r="E219" s="34">
        <f>'Door Comparison'!E219</f>
        <v>0</v>
      </c>
      <c r="G219" s="37">
        <f>'Door Comparison'!G219</f>
        <v>0</v>
      </c>
      <c r="H219" s="37">
        <f>'Door Comparison'!H219</f>
        <v>0</v>
      </c>
      <c r="J219" s="37">
        <f>'Door Comparison'!J219</f>
        <v>0</v>
      </c>
      <c r="K219" s="37">
        <f>'Door Comparison'!K219</f>
        <v>0</v>
      </c>
      <c r="L219" s="37">
        <f>'Door Comparison'!L219</f>
        <v>0</v>
      </c>
      <c r="M219" s="120"/>
      <c r="N219" s="39">
        <f t="shared" si="15"/>
        <v>0</v>
      </c>
      <c r="P219" s="39">
        <f t="shared" si="16"/>
        <v>0</v>
      </c>
      <c r="R219" s="1">
        <f>JMS!M222</f>
        <v>0</v>
      </c>
      <c r="S219" s="39">
        <f>'Door Comparison'!R219</f>
        <v>0</v>
      </c>
      <c r="U219" s="39">
        <f t="shared" si="17"/>
        <v>0</v>
      </c>
      <c r="V219" s="252">
        <v>0</v>
      </c>
      <c r="X219" s="40">
        <f t="shared" si="18"/>
        <v>0</v>
      </c>
      <c r="Y219" s="38" t="str">
        <f>'Door Comparison'!S219</f>
        <v>WC cubicle</v>
      </c>
    </row>
    <row r="220" spans="1:25" x14ac:dyDescent="0.25">
      <c r="A220" s="74" t="str">
        <f>'Door Comparison'!A220</f>
        <v>D2WC.02</v>
      </c>
      <c r="B220" s="85">
        <f>'Door Comparison'!B220</f>
        <v>0</v>
      </c>
      <c r="C220" s="85">
        <f>'Door Comparison'!C220</f>
        <v>0</v>
      </c>
      <c r="D220" s="34">
        <f>'Door Comparison'!D220</f>
        <v>0</v>
      </c>
      <c r="E220" s="34">
        <f>'Door Comparison'!E220</f>
        <v>0</v>
      </c>
      <c r="G220" s="37">
        <f>'Door Comparison'!G220</f>
        <v>0</v>
      </c>
      <c r="H220" s="37">
        <f>'Door Comparison'!H220</f>
        <v>0</v>
      </c>
      <c r="J220" s="37">
        <f>'Door Comparison'!J220</f>
        <v>0</v>
      </c>
      <c r="K220" s="37">
        <f>'Door Comparison'!K220</f>
        <v>0</v>
      </c>
      <c r="L220" s="37">
        <f>'Door Comparison'!L220</f>
        <v>0</v>
      </c>
      <c r="M220" s="120"/>
      <c r="N220" s="39">
        <f t="shared" si="15"/>
        <v>0</v>
      </c>
      <c r="P220" s="39">
        <f t="shared" si="16"/>
        <v>0</v>
      </c>
      <c r="R220" s="1">
        <f>JMS!M223</f>
        <v>0</v>
      </c>
      <c r="S220" s="39">
        <f>'Door Comparison'!R220</f>
        <v>0</v>
      </c>
      <c r="U220" s="39">
        <f t="shared" si="17"/>
        <v>0</v>
      </c>
      <c r="V220" s="252">
        <v>0</v>
      </c>
      <c r="X220" s="40">
        <f t="shared" si="18"/>
        <v>0</v>
      </c>
      <c r="Y220" s="38" t="str">
        <f>'Door Comparison'!S220</f>
        <v>WC cubicle</v>
      </c>
    </row>
    <row r="221" spans="1:25" x14ac:dyDescent="0.25">
      <c r="A221" s="74" t="str">
        <f>'Door Comparison'!A221</f>
        <v>D2WC.03</v>
      </c>
      <c r="B221" s="85">
        <f>'Door Comparison'!B221</f>
        <v>0</v>
      </c>
      <c r="C221" s="85">
        <f>'Door Comparison'!C221</f>
        <v>0</v>
      </c>
      <c r="D221" s="34">
        <f>'Door Comparison'!D221</f>
        <v>0</v>
      </c>
      <c r="E221" s="34">
        <f>'Door Comparison'!E221</f>
        <v>0</v>
      </c>
      <c r="G221" s="37">
        <f>'Door Comparison'!G221</f>
        <v>0</v>
      </c>
      <c r="H221" s="37">
        <f>'Door Comparison'!H221</f>
        <v>0</v>
      </c>
      <c r="J221" s="37">
        <f>'Door Comparison'!J221</f>
        <v>0</v>
      </c>
      <c r="K221" s="37">
        <f>'Door Comparison'!K221</f>
        <v>0</v>
      </c>
      <c r="L221" s="37">
        <f>'Door Comparison'!L221</f>
        <v>0</v>
      </c>
      <c r="M221" s="120"/>
      <c r="N221" s="39">
        <f t="shared" si="15"/>
        <v>0</v>
      </c>
      <c r="P221" s="39">
        <f t="shared" si="16"/>
        <v>0</v>
      </c>
      <c r="R221" s="1">
        <f>JMS!M224</f>
        <v>0</v>
      </c>
      <c r="S221" s="39">
        <f>'Door Comparison'!R221</f>
        <v>0</v>
      </c>
      <c r="U221" s="39">
        <f t="shared" si="17"/>
        <v>0</v>
      </c>
      <c r="V221" s="252">
        <v>0</v>
      </c>
      <c r="X221" s="40">
        <f t="shared" si="18"/>
        <v>0</v>
      </c>
      <c r="Y221" s="38" t="str">
        <f>'Door Comparison'!S221</f>
        <v>WC cubicle</v>
      </c>
    </row>
    <row r="222" spans="1:25" x14ac:dyDescent="0.25">
      <c r="A222" s="74" t="str">
        <f>'Door Comparison'!A222</f>
        <v>D2WC.04</v>
      </c>
      <c r="B222" s="85">
        <f>'Door Comparison'!B222</f>
        <v>0</v>
      </c>
      <c r="C222" s="85">
        <f>'Door Comparison'!C222</f>
        <v>0</v>
      </c>
      <c r="D222" s="34">
        <f>'Door Comparison'!D222</f>
        <v>0</v>
      </c>
      <c r="E222" s="34">
        <f>'Door Comparison'!E222</f>
        <v>0</v>
      </c>
      <c r="G222" s="37">
        <f>'Door Comparison'!G222</f>
        <v>0</v>
      </c>
      <c r="H222" s="37">
        <f>'Door Comparison'!H222</f>
        <v>0</v>
      </c>
      <c r="J222" s="37">
        <f>'Door Comparison'!J222</f>
        <v>0</v>
      </c>
      <c r="K222" s="37">
        <f>'Door Comparison'!K222</f>
        <v>0</v>
      </c>
      <c r="L222" s="37">
        <f>'Door Comparison'!L222</f>
        <v>0</v>
      </c>
      <c r="M222" s="120"/>
      <c r="N222" s="39">
        <f t="shared" si="15"/>
        <v>0</v>
      </c>
      <c r="P222" s="39">
        <f t="shared" si="16"/>
        <v>0</v>
      </c>
      <c r="R222" s="1">
        <f>JMS!M225</f>
        <v>0</v>
      </c>
      <c r="S222" s="39">
        <f>'Door Comparison'!R222</f>
        <v>0</v>
      </c>
      <c r="U222" s="39">
        <f t="shared" si="17"/>
        <v>0</v>
      </c>
      <c r="V222" s="252">
        <v>0</v>
      </c>
      <c r="X222" s="40">
        <f t="shared" si="18"/>
        <v>0</v>
      </c>
      <c r="Y222" s="38" t="str">
        <f>'Door Comparison'!S222</f>
        <v>WC cubicle</v>
      </c>
    </row>
    <row r="223" spans="1:25" x14ac:dyDescent="0.25">
      <c r="A223" s="74" t="str">
        <f>'Door Comparison'!A223</f>
        <v>D2WC.05</v>
      </c>
      <c r="B223" s="85">
        <f>'Door Comparison'!B223</f>
        <v>0</v>
      </c>
      <c r="C223" s="85">
        <f>'Door Comparison'!C223</f>
        <v>0</v>
      </c>
      <c r="D223" s="34">
        <f>'Door Comparison'!D223</f>
        <v>0</v>
      </c>
      <c r="E223" s="34">
        <f>'Door Comparison'!E223</f>
        <v>0</v>
      </c>
      <c r="G223" s="37">
        <f>'Door Comparison'!G223</f>
        <v>0</v>
      </c>
      <c r="H223" s="37">
        <f>'Door Comparison'!H223</f>
        <v>0</v>
      </c>
      <c r="J223" s="37">
        <f>'Door Comparison'!J223</f>
        <v>0</v>
      </c>
      <c r="K223" s="37">
        <f>'Door Comparison'!K223</f>
        <v>0</v>
      </c>
      <c r="L223" s="37">
        <f>'Door Comparison'!L223</f>
        <v>0</v>
      </c>
      <c r="M223" s="120"/>
      <c r="N223" s="39">
        <f t="shared" si="15"/>
        <v>0</v>
      </c>
      <c r="P223" s="39">
        <f t="shared" si="16"/>
        <v>0</v>
      </c>
      <c r="R223" s="1">
        <f>JMS!M226</f>
        <v>0</v>
      </c>
      <c r="S223" s="39">
        <f>'Door Comparison'!R223</f>
        <v>0</v>
      </c>
      <c r="U223" s="39">
        <f t="shared" si="17"/>
        <v>0</v>
      </c>
      <c r="V223" s="252">
        <v>0</v>
      </c>
      <c r="X223" s="40">
        <f t="shared" si="18"/>
        <v>0</v>
      </c>
      <c r="Y223" s="38" t="str">
        <f>'Door Comparison'!S223</f>
        <v>WC cubicle</v>
      </c>
    </row>
    <row r="224" spans="1:25" x14ac:dyDescent="0.25">
      <c r="A224" s="74" t="str">
        <f>'Door Comparison'!A224</f>
        <v>D2WC.06</v>
      </c>
      <c r="B224" s="85">
        <f>'Door Comparison'!B224</f>
        <v>0</v>
      </c>
      <c r="C224" s="85">
        <f>'Door Comparison'!C224</f>
        <v>0</v>
      </c>
      <c r="D224" s="34">
        <f>'Door Comparison'!D224</f>
        <v>0</v>
      </c>
      <c r="E224" s="34">
        <f>'Door Comparison'!E224</f>
        <v>0</v>
      </c>
      <c r="G224" s="37">
        <f>'Door Comparison'!G224</f>
        <v>0</v>
      </c>
      <c r="H224" s="37">
        <f>'Door Comparison'!H224</f>
        <v>0</v>
      </c>
      <c r="J224" s="37">
        <f>'Door Comparison'!J224</f>
        <v>0</v>
      </c>
      <c r="K224" s="37">
        <f>'Door Comparison'!K224</f>
        <v>0</v>
      </c>
      <c r="L224" s="37">
        <f>'Door Comparison'!L224</f>
        <v>0</v>
      </c>
      <c r="M224" s="120"/>
      <c r="N224" s="39">
        <f t="shared" si="15"/>
        <v>0</v>
      </c>
      <c r="P224" s="39">
        <f t="shared" si="16"/>
        <v>0</v>
      </c>
      <c r="R224" s="1">
        <f>JMS!M227</f>
        <v>0</v>
      </c>
      <c r="S224" s="39">
        <f>'Door Comparison'!R224</f>
        <v>0</v>
      </c>
      <c r="U224" s="39">
        <f t="shared" si="17"/>
        <v>0</v>
      </c>
      <c r="V224" s="252">
        <v>0</v>
      </c>
      <c r="X224" s="40">
        <f t="shared" si="18"/>
        <v>0</v>
      </c>
      <c r="Y224" s="38" t="str">
        <f>'Door Comparison'!S224</f>
        <v>WC cubicle</v>
      </c>
    </row>
    <row r="225" spans="1:25" x14ac:dyDescent="0.25">
      <c r="A225" s="74" t="str">
        <f>'Door Comparison'!A225</f>
        <v>D2WC.07</v>
      </c>
      <c r="B225" s="85">
        <f>'Door Comparison'!B225</f>
        <v>0</v>
      </c>
      <c r="C225" s="85">
        <f>'Door Comparison'!C225</f>
        <v>0</v>
      </c>
      <c r="D225" s="34">
        <f>'Door Comparison'!D225</f>
        <v>0</v>
      </c>
      <c r="E225" s="34">
        <f>'Door Comparison'!E225</f>
        <v>0</v>
      </c>
      <c r="G225" s="37">
        <f>'Door Comparison'!G225</f>
        <v>0</v>
      </c>
      <c r="H225" s="37">
        <f>'Door Comparison'!H225</f>
        <v>0</v>
      </c>
      <c r="J225" s="37">
        <f>'Door Comparison'!J225</f>
        <v>0</v>
      </c>
      <c r="K225" s="37">
        <f>'Door Comparison'!K225</f>
        <v>0</v>
      </c>
      <c r="L225" s="37">
        <f>'Door Comparison'!L225</f>
        <v>0</v>
      </c>
      <c r="M225" s="120"/>
      <c r="N225" s="39">
        <f t="shared" si="15"/>
        <v>0</v>
      </c>
      <c r="P225" s="39">
        <f t="shared" si="16"/>
        <v>0</v>
      </c>
      <c r="R225" s="1">
        <f>JMS!M228</f>
        <v>0</v>
      </c>
      <c r="S225" s="39">
        <f>'Door Comparison'!R225</f>
        <v>0</v>
      </c>
      <c r="U225" s="39">
        <f t="shared" si="17"/>
        <v>0</v>
      </c>
      <c r="V225" s="252">
        <v>0</v>
      </c>
      <c r="X225" s="40">
        <f t="shared" si="18"/>
        <v>0</v>
      </c>
      <c r="Y225" s="38" t="str">
        <f>'Door Comparison'!S225</f>
        <v>WC cubicle</v>
      </c>
    </row>
    <row r="226" spans="1:25" x14ac:dyDescent="0.25">
      <c r="A226" s="74" t="str">
        <f>'Door Comparison'!A226</f>
        <v>D2WC.08</v>
      </c>
      <c r="B226" s="85">
        <f>'Door Comparison'!B226</f>
        <v>0</v>
      </c>
      <c r="C226" s="85">
        <f>'Door Comparison'!C226</f>
        <v>0</v>
      </c>
      <c r="D226" s="34">
        <f>'Door Comparison'!D226</f>
        <v>0</v>
      </c>
      <c r="E226" s="34">
        <f>'Door Comparison'!E226</f>
        <v>0</v>
      </c>
      <c r="G226" s="37">
        <f>'Door Comparison'!G226</f>
        <v>0</v>
      </c>
      <c r="H226" s="37">
        <f>'Door Comparison'!H226</f>
        <v>0</v>
      </c>
      <c r="J226" s="37">
        <f>'Door Comparison'!J226</f>
        <v>0</v>
      </c>
      <c r="K226" s="37">
        <f>'Door Comparison'!K226</f>
        <v>0</v>
      </c>
      <c r="L226" s="37">
        <f>'Door Comparison'!L226</f>
        <v>0</v>
      </c>
      <c r="M226" s="120"/>
      <c r="N226" s="39">
        <f t="shared" si="15"/>
        <v>0</v>
      </c>
      <c r="P226" s="39">
        <f t="shared" si="16"/>
        <v>0</v>
      </c>
      <c r="R226" s="1">
        <f>JMS!M229</f>
        <v>0</v>
      </c>
      <c r="S226" s="39">
        <f>'Door Comparison'!R226</f>
        <v>0</v>
      </c>
      <c r="U226" s="39">
        <f t="shared" si="17"/>
        <v>0</v>
      </c>
      <c r="V226" s="252">
        <v>0</v>
      </c>
      <c r="X226" s="40">
        <f t="shared" si="18"/>
        <v>0</v>
      </c>
      <c r="Y226" s="38" t="str">
        <f>'Door Comparison'!S226</f>
        <v>WC cubicle</v>
      </c>
    </row>
    <row r="227" spans="1:25" x14ac:dyDescent="0.25">
      <c r="A227" s="74" t="str">
        <f>'Door Comparison'!A227</f>
        <v>D2WC.09</v>
      </c>
      <c r="B227" s="85">
        <f>'Door Comparison'!B227</f>
        <v>0</v>
      </c>
      <c r="C227" s="85">
        <f>'Door Comparison'!C227</f>
        <v>0</v>
      </c>
      <c r="D227" s="34">
        <f>'Door Comparison'!D227</f>
        <v>0</v>
      </c>
      <c r="E227" s="34">
        <f>'Door Comparison'!E227</f>
        <v>0</v>
      </c>
      <c r="G227" s="37">
        <f>'Door Comparison'!G227</f>
        <v>0</v>
      </c>
      <c r="H227" s="37">
        <f>'Door Comparison'!H227</f>
        <v>0</v>
      </c>
      <c r="J227" s="37">
        <f>'Door Comparison'!J227</f>
        <v>0</v>
      </c>
      <c r="K227" s="37">
        <f>'Door Comparison'!K227</f>
        <v>0</v>
      </c>
      <c r="L227" s="37">
        <f>'Door Comparison'!L227</f>
        <v>0</v>
      </c>
      <c r="M227" s="120"/>
      <c r="N227" s="39">
        <f t="shared" si="15"/>
        <v>0</v>
      </c>
      <c r="P227" s="39">
        <f t="shared" si="16"/>
        <v>0</v>
      </c>
      <c r="R227" s="1">
        <f>JMS!M230</f>
        <v>0</v>
      </c>
      <c r="S227" s="39">
        <f>'Door Comparison'!R227</f>
        <v>0</v>
      </c>
      <c r="U227" s="39">
        <f t="shared" si="17"/>
        <v>0</v>
      </c>
      <c r="V227" s="252">
        <v>0</v>
      </c>
      <c r="X227" s="40">
        <f t="shared" si="18"/>
        <v>0</v>
      </c>
      <c r="Y227" s="38" t="str">
        <f>'Door Comparison'!S227</f>
        <v>WC cubicle</v>
      </c>
    </row>
    <row r="228" spans="1:25" x14ac:dyDescent="0.25">
      <c r="A228" s="74" t="str">
        <f>'Door Comparison'!A228</f>
        <v>D2WC.10</v>
      </c>
      <c r="B228" s="85">
        <f>'Door Comparison'!B228</f>
        <v>0</v>
      </c>
      <c r="C228" s="85">
        <f>'Door Comparison'!C228</f>
        <v>0</v>
      </c>
      <c r="D228" s="34">
        <f>'Door Comparison'!D228</f>
        <v>0</v>
      </c>
      <c r="E228" s="34">
        <f>'Door Comparison'!E228</f>
        <v>0</v>
      </c>
      <c r="G228" s="37">
        <f>'Door Comparison'!G228</f>
        <v>0</v>
      </c>
      <c r="H228" s="37">
        <f>'Door Comparison'!H228</f>
        <v>0</v>
      </c>
      <c r="J228" s="37">
        <f>'Door Comparison'!J228</f>
        <v>0</v>
      </c>
      <c r="K228" s="37">
        <f>'Door Comparison'!K228</f>
        <v>0</v>
      </c>
      <c r="L228" s="37">
        <f>'Door Comparison'!L228</f>
        <v>0</v>
      </c>
      <c r="M228" s="120"/>
      <c r="N228" s="39">
        <f t="shared" si="15"/>
        <v>0</v>
      </c>
      <c r="P228" s="39">
        <f t="shared" si="16"/>
        <v>0</v>
      </c>
      <c r="R228" s="1">
        <f>JMS!M231</f>
        <v>0</v>
      </c>
      <c r="S228" s="39">
        <f>'Door Comparison'!R228</f>
        <v>0</v>
      </c>
      <c r="U228" s="39">
        <f t="shared" si="17"/>
        <v>0</v>
      </c>
      <c r="V228" s="252">
        <v>0</v>
      </c>
      <c r="X228" s="40">
        <f t="shared" si="18"/>
        <v>0</v>
      </c>
      <c r="Y228" s="38" t="str">
        <f>'Door Comparison'!S228</f>
        <v>WC cubicle</v>
      </c>
    </row>
    <row r="229" spans="1:25" x14ac:dyDescent="0.25">
      <c r="A229" s="74" t="str">
        <f>'Door Comparison'!A229</f>
        <v>D2WC.11</v>
      </c>
      <c r="B229" s="85">
        <f>'Door Comparison'!B229</f>
        <v>0</v>
      </c>
      <c r="C229" s="85">
        <f>'Door Comparison'!C229</f>
        <v>0</v>
      </c>
      <c r="D229" s="34">
        <f>'Door Comparison'!D229</f>
        <v>0</v>
      </c>
      <c r="E229" s="34">
        <f>'Door Comparison'!E229</f>
        <v>0</v>
      </c>
      <c r="G229" s="37">
        <f>'Door Comparison'!G229</f>
        <v>0</v>
      </c>
      <c r="H229" s="37">
        <f>'Door Comparison'!H229</f>
        <v>0</v>
      </c>
      <c r="J229" s="37">
        <f>'Door Comparison'!J229</f>
        <v>0</v>
      </c>
      <c r="K229" s="37">
        <f>'Door Comparison'!K229</f>
        <v>0</v>
      </c>
      <c r="L229" s="37">
        <f>'Door Comparison'!L229</f>
        <v>0</v>
      </c>
      <c r="M229" s="120"/>
      <c r="N229" s="39">
        <f t="shared" si="15"/>
        <v>0</v>
      </c>
      <c r="P229" s="39">
        <f t="shared" si="16"/>
        <v>0</v>
      </c>
      <c r="R229" s="1">
        <f>JMS!M232</f>
        <v>0</v>
      </c>
      <c r="S229" s="39">
        <f>'Door Comparison'!R229</f>
        <v>0</v>
      </c>
      <c r="U229" s="39">
        <f t="shared" si="17"/>
        <v>0</v>
      </c>
      <c r="V229" s="252">
        <v>0</v>
      </c>
      <c r="X229" s="40">
        <f t="shared" si="18"/>
        <v>0</v>
      </c>
      <c r="Y229" s="38" t="str">
        <f>'Door Comparison'!S229</f>
        <v>WC cubicle</v>
      </c>
    </row>
    <row r="230" spans="1:25" x14ac:dyDescent="0.25">
      <c r="A230" s="74" t="str">
        <f>'Door Comparison'!A230</f>
        <v>D2WC.12</v>
      </c>
      <c r="B230" s="85">
        <f>'Door Comparison'!B230</f>
        <v>0</v>
      </c>
      <c r="C230" s="85">
        <f>'Door Comparison'!C230</f>
        <v>0</v>
      </c>
      <c r="D230" s="34">
        <f>'Door Comparison'!D230</f>
        <v>0</v>
      </c>
      <c r="E230" s="34">
        <f>'Door Comparison'!E230</f>
        <v>0</v>
      </c>
      <c r="G230" s="37">
        <f>'Door Comparison'!G230</f>
        <v>0</v>
      </c>
      <c r="H230" s="37">
        <f>'Door Comparison'!H230</f>
        <v>0</v>
      </c>
      <c r="J230" s="37">
        <f>'Door Comparison'!J230</f>
        <v>0</v>
      </c>
      <c r="K230" s="37">
        <f>'Door Comparison'!K230</f>
        <v>0</v>
      </c>
      <c r="L230" s="37">
        <f>'Door Comparison'!L230</f>
        <v>0</v>
      </c>
      <c r="M230" s="120"/>
      <c r="N230" s="39">
        <f t="shared" si="15"/>
        <v>0</v>
      </c>
      <c r="P230" s="39">
        <f t="shared" si="16"/>
        <v>0</v>
      </c>
      <c r="R230" s="1">
        <f>JMS!M233</f>
        <v>0</v>
      </c>
      <c r="S230" s="39">
        <f>'Door Comparison'!R230</f>
        <v>0</v>
      </c>
      <c r="U230" s="39">
        <f t="shared" si="17"/>
        <v>0</v>
      </c>
      <c r="V230" s="252">
        <v>0</v>
      </c>
      <c r="X230" s="40">
        <f t="shared" si="18"/>
        <v>0</v>
      </c>
      <c r="Y230" s="38" t="str">
        <f>'Door Comparison'!S230</f>
        <v>WC cubicle</v>
      </c>
    </row>
    <row r="231" spans="1:25" x14ac:dyDescent="0.25">
      <c r="A231" s="74" t="str">
        <f>'Door Comparison'!A231</f>
        <v>D2WC.13</v>
      </c>
      <c r="B231" s="85">
        <f>'Door Comparison'!B231</f>
        <v>0</v>
      </c>
      <c r="C231" s="85">
        <f>'Door Comparison'!C231</f>
        <v>0</v>
      </c>
      <c r="D231" s="34">
        <f>'Door Comparison'!D231</f>
        <v>0</v>
      </c>
      <c r="E231" s="34">
        <f>'Door Comparison'!E231</f>
        <v>0</v>
      </c>
      <c r="G231" s="37">
        <f>'Door Comparison'!G231</f>
        <v>0</v>
      </c>
      <c r="H231" s="37">
        <f>'Door Comparison'!H231</f>
        <v>0</v>
      </c>
      <c r="J231" s="37">
        <f>'Door Comparison'!J231</f>
        <v>0</v>
      </c>
      <c r="K231" s="37">
        <f>'Door Comparison'!K231</f>
        <v>0</v>
      </c>
      <c r="L231" s="37">
        <f>'Door Comparison'!L231</f>
        <v>0</v>
      </c>
      <c r="M231" s="120"/>
      <c r="N231" s="39">
        <f t="shared" si="15"/>
        <v>0</v>
      </c>
      <c r="P231" s="39">
        <f t="shared" si="16"/>
        <v>0</v>
      </c>
      <c r="R231" s="1">
        <f>JMS!M234</f>
        <v>0</v>
      </c>
      <c r="S231" s="39">
        <f>'Door Comparison'!R231</f>
        <v>0</v>
      </c>
      <c r="U231" s="39">
        <f t="shared" si="17"/>
        <v>0</v>
      </c>
      <c r="V231" s="252">
        <v>0</v>
      </c>
      <c r="X231" s="40">
        <f t="shared" si="18"/>
        <v>0</v>
      </c>
      <c r="Y231" s="38" t="str">
        <f>'Door Comparison'!S231</f>
        <v>WC cubicle</v>
      </c>
    </row>
    <row r="232" spans="1:25" x14ac:dyDescent="0.25">
      <c r="A232" s="74" t="str">
        <f>'Door Comparison'!A232</f>
        <v>D2WC.14</v>
      </c>
      <c r="B232" s="85">
        <f>'Door Comparison'!B232</f>
        <v>0</v>
      </c>
      <c r="C232" s="85">
        <f>'Door Comparison'!C232</f>
        <v>0</v>
      </c>
      <c r="D232" s="34">
        <f>'Door Comparison'!D232</f>
        <v>0</v>
      </c>
      <c r="E232" s="34">
        <f>'Door Comparison'!E232</f>
        <v>0</v>
      </c>
      <c r="G232" s="37">
        <f>'Door Comparison'!G232</f>
        <v>0</v>
      </c>
      <c r="H232" s="37">
        <f>'Door Comparison'!H232</f>
        <v>0</v>
      </c>
      <c r="J232" s="37">
        <f>'Door Comparison'!J232</f>
        <v>0</v>
      </c>
      <c r="K232" s="37">
        <f>'Door Comparison'!K232</f>
        <v>0</v>
      </c>
      <c r="L232" s="37">
        <f>'Door Comparison'!L232</f>
        <v>0</v>
      </c>
      <c r="M232" s="120"/>
      <c r="N232" s="39">
        <f t="shared" si="15"/>
        <v>0</v>
      </c>
      <c r="P232" s="39">
        <f t="shared" si="16"/>
        <v>0</v>
      </c>
      <c r="R232" s="1">
        <f>JMS!M235</f>
        <v>0</v>
      </c>
      <c r="S232" s="39">
        <f>'Door Comparison'!R232</f>
        <v>0</v>
      </c>
      <c r="U232" s="39">
        <f t="shared" si="17"/>
        <v>0</v>
      </c>
      <c r="V232" s="252">
        <v>0</v>
      </c>
      <c r="X232" s="40">
        <f t="shared" si="18"/>
        <v>0</v>
      </c>
      <c r="Y232" s="38" t="str">
        <f>'Door Comparison'!S232</f>
        <v>WC cubicle</v>
      </c>
    </row>
    <row r="233" spans="1:25" x14ac:dyDescent="0.25">
      <c r="A233" s="74" t="str">
        <f>'Door Comparison'!A233</f>
        <v>D3.01</v>
      </c>
      <c r="B233" s="85" t="str">
        <f>'Door Comparison'!B233</f>
        <v>E1</v>
      </c>
      <c r="C233" s="85">
        <f>'Door Comparison'!C233</f>
        <v>0</v>
      </c>
      <c r="D233" s="34">
        <f>'Door Comparison'!D233</f>
        <v>0</v>
      </c>
      <c r="E233" s="34">
        <f>'Door Comparison'!E233</f>
        <v>0</v>
      </c>
      <c r="G233" s="37">
        <f>'Door Comparison'!G233</f>
        <v>0</v>
      </c>
      <c r="H233" s="37">
        <f>'Door Comparison'!H233</f>
        <v>0</v>
      </c>
      <c r="J233" s="37">
        <f>'Door Comparison'!J233</f>
        <v>0</v>
      </c>
      <c r="K233" s="37">
        <f>'Door Comparison'!K233</f>
        <v>0</v>
      </c>
      <c r="L233" s="37">
        <f>'Door Comparison'!L233</f>
        <v>0</v>
      </c>
      <c r="M233" s="120"/>
      <c r="N233" s="39">
        <f t="shared" si="15"/>
        <v>0</v>
      </c>
      <c r="P233" s="39">
        <f t="shared" si="16"/>
        <v>0</v>
      </c>
      <c r="R233" s="1">
        <f>JMS!M236</f>
        <v>0</v>
      </c>
      <c r="S233" s="39">
        <f>'Door Comparison'!R233</f>
        <v>0</v>
      </c>
      <c r="U233" s="39">
        <f t="shared" si="17"/>
        <v>0</v>
      </c>
      <c r="V233" s="252">
        <v>0</v>
      </c>
      <c r="X233" s="40">
        <f t="shared" si="18"/>
        <v>0</v>
      </c>
      <c r="Y233" s="246" t="s">
        <v>750</v>
      </c>
    </row>
    <row r="234" spans="1:25" x14ac:dyDescent="0.25">
      <c r="A234" s="74" t="str">
        <f>'Door Comparison'!A234</f>
        <v>D3.02</v>
      </c>
      <c r="B234" s="85" t="str">
        <f>'Door Comparison'!B234</f>
        <v>E1</v>
      </c>
      <c r="C234" s="85">
        <f>'Door Comparison'!C234</f>
        <v>0</v>
      </c>
      <c r="D234" s="34">
        <f>'Door Comparison'!D234</f>
        <v>0</v>
      </c>
      <c r="E234" s="34">
        <f>'Door Comparison'!E234</f>
        <v>0</v>
      </c>
      <c r="G234" s="37">
        <f>'Door Comparison'!G234</f>
        <v>0</v>
      </c>
      <c r="H234" s="37">
        <f>'Door Comparison'!H234</f>
        <v>0</v>
      </c>
      <c r="J234" s="37">
        <f>'Door Comparison'!J234</f>
        <v>0</v>
      </c>
      <c r="K234" s="37">
        <f>'Door Comparison'!K234</f>
        <v>0</v>
      </c>
      <c r="L234" s="37">
        <f>'Door Comparison'!L234</f>
        <v>0</v>
      </c>
      <c r="M234" s="120"/>
      <c r="N234" s="39">
        <f t="shared" si="15"/>
        <v>0</v>
      </c>
      <c r="P234" s="39">
        <f t="shared" si="16"/>
        <v>0</v>
      </c>
      <c r="R234" s="1">
        <f>JMS!M237</f>
        <v>0</v>
      </c>
      <c r="S234" s="39">
        <f>'Door Comparison'!R234</f>
        <v>0</v>
      </c>
      <c r="U234" s="39">
        <f t="shared" si="17"/>
        <v>0</v>
      </c>
      <c r="V234" s="252">
        <v>0</v>
      </c>
      <c r="X234" s="40">
        <f t="shared" si="18"/>
        <v>0</v>
      </c>
      <c r="Y234" s="246" t="s">
        <v>750</v>
      </c>
    </row>
    <row r="235" spans="1:25" x14ac:dyDescent="0.25">
      <c r="A235" s="74" t="str">
        <f>'Door Comparison'!A235</f>
        <v>D3.03</v>
      </c>
      <c r="B235" s="85" t="str">
        <f>'Door Comparison'!B235</f>
        <v>D2</v>
      </c>
      <c r="C235" s="85">
        <f>'Door Comparison'!C235</f>
        <v>0</v>
      </c>
      <c r="D235" s="34">
        <f>'Door Comparison'!D235</f>
        <v>1110</v>
      </c>
      <c r="E235" s="34">
        <f>'Door Comparison'!E235</f>
        <v>2000</v>
      </c>
      <c r="G235" s="37">
        <f>'Door Comparison'!G235</f>
        <v>0</v>
      </c>
      <c r="H235" s="37">
        <f>'Door Comparison'!H235</f>
        <v>1</v>
      </c>
      <c r="J235" s="37">
        <f>'Door Comparison'!J235</f>
        <v>1</v>
      </c>
      <c r="K235" s="37">
        <f>'Door Comparison'!K235</f>
        <v>0</v>
      </c>
      <c r="L235" s="37">
        <f>'Door Comparison'!L235</f>
        <v>0</v>
      </c>
      <c r="M235" s="120"/>
      <c r="N235" s="39">
        <f t="shared" si="15"/>
        <v>0.46</v>
      </c>
      <c r="P235" s="39">
        <f t="shared" si="16"/>
        <v>4.09</v>
      </c>
      <c r="R235" s="1">
        <f>JMS!M238</f>
        <v>0</v>
      </c>
      <c r="S235" s="39">
        <f>'Door Comparison'!R235</f>
        <v>611.16999999999996</v>
      </c>
      <c r="T235" s="79">
        <v>39.44</v>
      </c>
      <c r="U235" s="39">
        <f t="shared" si="17"/>
        <v>10.220000000000001</v>
      </c>
      <c r="V235" s="252">
        <v>0</v>
      </c>
      <c r="X235" s="40">
        <f t="shared" si="18"/>
        <v>665.38</v>
      </c>
    </row>
    <row r="236" spans="1:25" x14ac:dyDescent="0.25">
      <c r="A236" s="74" t="str">
        <f>'Door Comparison'!A236</f>
        <v>D3.04</v>
      </c>
      <c r="B236" s="85" t="str">
        <f>'Door Comparison'!B236</f>
        <v>D2</v>
      </c>
      <c r="C236" s="85">
        <f>'Door Comparison'!C236</f>
        <v>0</v>
      </c>
      <c r="D236" s="34">
        <f>'Door Comparison'!D236</f>
        <v>1110</v>
      </c>
      <c r="E236" s="34">
        <f>'Door Comparison'!E236</f>
        <v>2000</v>
      </c>
      <c r="G236" s="37">
        <f>'Door Comparison'!G236</f>
        <v>0</v>
      </c>
      <c r="H236" s="37">
        <f>'Door Comparison'!H236</f>
        <v>1</v>
      </c>
      <c r="J236" s="37">
        <f>'Door Comparison'!J236</f>
        <v>1</v>
      </c>
      <c r="K236" s="37">
        <f>'Door Comparison'!K236</f>
        <v>0</v>
      </c>
      <c r="L236" s="37">
        <f>'Door Comparison'!L236</f>
        <v>0</v>
      </c>
      <c r="M236" s="120"/>
      <c r="N236" s="39">
        <f t="shared" si="15"/>
        <v>0.46</v>
      </c>
      <c r="P236" s="39">
        <f t="shared" si="16"/>
        <v>4.09</v>
      </c>
      <c r="R236" s="1">
        <f>JMS!M239</f>
        <v>0</v>
      </c>
      <c r="S236" s="39">
        <f>'Door Comparison'!R236</f>
        <v>611.16999999999996</v>
      </c>
      <c r="T236" s="79">
        <v>39.44</v>
      </c>
      <c r="U236" s="39">
        <f t="shared" si="17"/>
        <v>10.220000000000001</v>
      </c>
      <c r="V236" s="252">
        <v>0</v>
      </c>
      <c r="X236" s="40">
        <f t="shared" si="18"/>
        <v>665.38</v>
      </c>
    </row>
    <row r="237" spans="1:25" x14ac:dyDescent="0.25">
      <c r="A237" s="74" t="str">
        <f>'Door Comparison'!A237</f>
        <v>D3.05</v>
      </c>
      <c r="B237" s="85" t="str">
        <f>'Door Comparison'!B237</f>
        <v>D2</v>
      </c>
      <c r="C237" s="85">
        <f>'Door Comparison'!C237</f>
        <v>0</v>
      </c>
      <c r="D237" s="34">
        <f>'Door Comparison'!D237</f>
        <v>1110</v>
      </c>
      <c r="E237" s="34">
        <f>'Door Comparison'!E237</f>
        <v>2000</v>
      </c>
      <c r="G237" s="37">
        <f>'Door Comparison'!G237</f>
        <v>0</v>
      </c>
      <c r="H237" s="37">
        <f>'Door Comparison'!H237</f>
        <v>1</v>
      </c>
      <c r="J237" s="37">
        <f>'Door Comparison'!J237</f>
        <v>1</v>
      </c>
      <c r="K237" s="37">
        <f>'Door Comparison'!K237</f>
        <v>0</v>
      </c>
      <c r="L237" s="37">
        <f>'Door Comparison'!L237</f>
        <v>0</v>
      </c>
      <c r="M237" s="120"/>
      <c r="N237" s="39">
        <f t="shared" si="15"/>
        <v>0.46</v>
      </c>
      <c r="P237" s="39">
        <f t="shared" si="16"/>
        <v>4.09</v>
      </c>
      <c r="R237" s="1">
        <f>JMS!M240</f>
        <v>0</v>
      </c>
      <c r="S237" s="39">
        <f>'Door Comparison'!R237</f>
        <v>611.16999999999996</v>
      </c>
      <c r="T237" s="79">
        <v>39.44</v>
      </c>
      <c r="U237" s="39">
        <f t="shared" si="17"/>
        <v>10.220000000000001</v>
      </c>
      <c r="V237" s="252">
        <v>0</v>
      </c>
      <c r="X237" s="40">
        <f t="shared" si="18"/>
        <v>665.38</v>
      </c>
    </row>
    <row r="238" spans="1:25" x14ac:dyDescent="0.25">
      <c r="A238" s="74" t="str">
        <f>'Door Comparison'!A238</f>
        <v>D3.06</v>
      </c>
      <c r="B238" s="85" t="str">
        <f>'Door Comparison'!B238</f>
        <v>D2</v>
      </c>
      <c r="C238" s="85">
        <f>'Door Comparison'!C238</f>
        <v>0</v>
      </c>
      <c r="D238" s="34">
        <f>'Door Comparison'!D238</f>
        <v>1110</v>
      </c>
      <c r="E238" s="34">
        <f>'Door Comparison'!E238</f>
        <v>2000</v>
      </c>
      <c r="G238" s="37">
        <f>'Door Comparison'!G238</f>
        <v>0</v>
      </c>
      <c r="H238" s="37">
        <f>'Door Comparison'!H238</f>
        <v>1</v>
      </c>
      <c r="J238" s="37">
        <f>'Door Comparison'!J238</f>
        <v>1</v>
      </c>
      <c r="K238" s="37">
        <f>'Door Comparison'!K238</f>
        <v>0</v>
      </c>
      <c r="L238" s="37">
        <f>'Door Comparison'!L238</f>
        <v>0</v>
      </c>
      <c r="M238" s="120"/>
      <c r="N238" s="39">
        <f t="shared" si="15"/>
        <v>0.46</v>
      </c>
      <c r="P238" s="39">
        <f t="shared" si="16"/>
        <v>4.09</v>
      </c>
      <c r="R238" s="1">
        <f>JMS!M241</f>
        <v>0</v>
      </c>
      <c r="S238" s="39">
        <f>'Door Comparison'!R238</f>
        <v>611.16999999999996</v>
      </c>
      <c r="T238" s="79">
        <v>39.44</v>
      </c>
      <c r="U238" s="39">
        <f t="shared" si="17"/>
        <v>10.220000000000001</v>
      </c>
      <c r="V238" s="252">
        <v>0</v>
      </c>
      <c r="X238" s="40">
        <f t="shared" si="18"/>
        <v>665.38</v>
      </c>
    </row>
    <row r="239" spans="1:25" x14ac:dyDescent="0.25">
      <c r="A239" s="74" t="str">
        <f>'Door Comparison'!A239</f>
        <v>D3.07</v>
      </c>
      <c r="B239" s="85" t="str">
        <f>'Door Comparison'!B239</f>
        <v>D2</v>
      </c>
      <c r="C239" s="85">
        <f>'Door Comparison'!C239</f>
        <v>0</v>
      </c>
      <c r="D239" s="34">
        <f>'Door Comparison'!D239</f>
        <v>1110</v>
      </c>
      <c r="E239" s="34">
        <f>'Door Comparison'!E239</f>
        <v>2000</v>
      </c>
      <c r="G239" s="37">
        <f>'Door Comparison'!G239</f>
        <v>0</v>
      </c>
      <c r="H239" s="37">
        <f>'Door Comparison'!H239</f>
        <v>1</v>
      </c>
      <c r="J239" s="37">
        <f>'Door Comparison'!J239</f>
        <v>1</v>
      </c>
      <c r="K239" s="37">
        <f>'Door Comparison'!K239</f>
        <v>0</v>
      </c>
      <c r="L239" s="37">
        <f>'Door Comparison'!L239</f>
        <v>0</v>
      </c>
      <c r="M239" s="120"/>
      <c r="N239" s="39">
        <f t="shared" si="15"/>
        <v>0.46</v>
      </c>
      <c r="P239" s="39">
        <f t="shared" si="16"/>
        <v>4.09</v>
      </c>
      <c r="R239" s="1">
        <f>JMS!M242</f>
        <v>0</v>
      </c>
      <c r="S239" s="39">
        <f>'Door Comparison'!R239</f>
        <v>611.16999999999996</v>
      </c>
      <c r="T239" s="79">
        <v>39.44</v>
      </c>
      <c r="U239" s="39">
        <f t="shared" si="17"/>
        <v>10.220000000000001</v>
      </c>
      <c r="V239" s="252">
        <v>0</v>
      </c>
      <c r="X239" s="40">
        <f t="shared" si="18"/>
        <v>665.38</v>
      </c>
    </row>
    <row r="240" spans="1:25" x14ac:dyDescent="0.25">
      <c r="A240" s="74" t="str">
        <f>'Door Comparison'!A240</f>
        <v>D3.08</v>
      </c>
      <c r="B240" s="85" t="str">
        <f>'Door Comparison'!B240</f>
        <v>D2</v>
      </c>
      <c r="C240" s="85">
        <f>'Door Comparison'!C240</f>
        <v>0</v>
      </c>
      <c r="D240" s="34">
        <f>'Door Comparison'!D240</f>
        <v>1110</v>
      </c>
      <c r="E240" s="34">
        <f>'Door Comparison'!E240</f>
        <v>2000</v>
      </c>
      <c r="G240" s="37">
        <f>'Door Comparison'!G240</f>
        <v>0</v>
      </c>
      <c r="H240" s="37">
        <f>'Door Comparison'!H240</f>
        <v>1</v>
      </c>
      <c r="J240" s="37">
        <f>'Door Comparison'!J240</f>
        <v>1</v>
      </c>
      <c r="K240" s="37">
        <f>'Door Comparison'!K240</f>
        <v>0</v>
      </c>
      <c r="L240" s="37">
        <f>'Door Comparison'!L240</f>
        <v>0</v>
      </c>
      <c r="M240" s="120"/>
      <c r="N240" s="39">
        <f t="shared" si="15"/>
        <v>0.46</v>
      </c>
      <c r="P240" s="39">
        <f t="shared" si="16"/>
        <v>4.09</v>
      </c>
      <c r="R240" s="1">
        <f>JMS!M243</f>
        <v>0</v>
      </c>
      <c r="S240" s="39">
        <f>'Door Comparison'!R240</f>
        <v>611.16999999999996</v>
      </c>
      <c r="T240" s="79">
        <v>39.44</v>
      </c>
      <c r="U240" s="39">
        <f t="shared" si="17"/>
        <v>10.220000000000001</v>
      </c>
      <c r="V240" s="252">
        <v>0</v>
      </c>
      <c r="X240" s="40">
        <f t="shared" si="18"/>
        <v>665.38</v>
      </c>
    </row>
    <row r="241" spans="1:24" x14ac:dyDescent="0.25">
      <c r="A241" s="74" t="str">
        <f>'Door Comparison'!A241</f>
        <v>D3.09</v>
      </c>
      <c r="B241" s="85" t="str">
        <f>'Door Comparison'!B241</f>
        <v>D2</v>
      </c>
      <c r="C241" s="85">
        <f>'Door Comparison'!C241</f>
        <v>0</v>
      </c>
      <c r="D241" s="34">
        <f>'Door Comparison'!D241</f>
        <v>1110</v>
      </c>
      <c r="E241" s="34">
        <f>'Door Comparison'!E241</f>
        <v>2000</v>
      </c>
      <c r="G241" s="37">
        <f>'Door Comparison'!G241</f>
        <v>0</v>
      </c>
      <c r="H241" s="37">
        <f>'Door Comparison'!H241</f>
        <v>1</v>
      </c>
      <c r="J241" s="37">
        <f>'Door Comparison'!J241</f>
        <v>1</v>
      </c>
      <c r="K241" s="37">
        <f>'Door Comparison'!K241</f>
        <v>0</v>
      </c>
      <c r="L241" s="37">
        <f>'Door Comparison'!L241</f>
        <v>0</v>
      </c>
      <c r="M241" s="120"/>
      <c r="N241" s="39">
        <f t="shared" si="15"/>
        <v>0.46</v>
      </c>
      <c r="P241" s="39">
        <f t="shared" si="16"/>
        <v>4.09</v>
      </c>
      <c r="R241" s="1">
        <f>JMS!M244</f>
        <v>0</v>
      </c>
      <c r="S241" s="39">
        <f>'Door Comparison'!R241</f>
        <v>611.16999999999996</v>
      </c>
      <c r="T241" s="79">
        <v>39.44</v>
      </c>
      <c r="U241" s="39">
        <f t="shared" si="17"/>
        <v>10.220000000000001</v>
      </c>
      <c r="V241" s="252">
        <v>0</v>
      </c>
      <c r="X241" s="40">
        <f t="shared" si="18"/>
        <v>665.38</v>
      </c>
    </row>
    <row r="242" spans="1:24" x14ac:dyDescent="0.25">
      <c r="A242" s="74" t="str">
        <f>'Door Comparison'!A242</f>
        <v>D3.10</v>
      </c>
      <c r="B242" s="85" t="str">
        <f>'Door Comparison'!B242</f>
        <v>D2</v>
      </c>
      <c r="C242" s="85">
        <f>'Door Comparison'!C242</f>
        <v>0</v>
      </c>
      <c r="D242" s="34">
        <f>'Door Comparison'!D242</f>
        <v>1110</v>
      </c>
      <c r="E242" s="34">
        <f>'Door Comparison'!E242</f>
        <v>2000</v>
      </c>
      <c r="G242" s="37">
        <f>'Door Comparison'!G242</f>
        <v>0</v>
      </c>
      <c r="H242" s="37">
        <f>'Door Comparison'!H242</f>
        <v>1</v>
      </c>
      <c r="J242" s="37">
        <f>'Door Comparison'!J242</f>
        <v>1</v>
      </c>
      <c r="K242" s="37">
        <f>'Door Comparison'!K242</f>
        <v>0</v>
      </c>
      <c r="L242" s="37">
        <f>'Door Comparison'!L242</f>
        <v>0</v>
      </c>
      <c r="M242" s="120"/>
      <c r="N242" s="39">
        <f t="shared" si="15"/>
        <v>0.46</v>
      </c>
      <c r="P242" s="39">
        <f t="shared" si="16"/>
        <v>4.09</v>
      </c>
      <c r="R242" s="1">
        <f>JMS!M245</f>
        <v>0</v>
      </c>
      <c r="S242" s="39">
        <f>'Door Comparison'!R242</f>
        <v>611.16999999999996</v>
      </c>
      <c r="T242" s="79">
        <v>39.44</v>
      </c>
      <c r="U242" s="39">
        <f t="shared" si="17"/>
        <v>10.220000000000001</v>
      </c>
      <c r="V242" s="252">
        <v>0</v>
      </c>
      <c r="X242" s="40">
        <f t="shared" si="18"/>
        <v>665.38</v>
      </c>
    </row>
    <row r="243" spans="1:24" x14ac:dyDescent="0.25">
      <c r="A243" s="74" t="str">
        <f>'Door Comparison'!A243</f>
        <v>D3.11</v>
      </c>
      <c r="B243" s="85" t="str">
        <f>'Door Comparison'!B243</f>
        <v>D2</v>
      </c>
      <c r="C243" s="85">
        <f>'Door Comparison'!C243</f>
        <v>0</v>
      </c>
      <c r="D243" s="34">
        <f>'Door Comparison'!D243</f>
        <v>1110</v>
      </c>
      <c r="E243" s="34">
        <f>'Door Comparison'!E243</f>
        <v>2000</v>
      </c>
      <c r="G243" s="37">
        <f>'Door Comparison'!G243</f>
        <v>0</v>
      </c>
      <c r="H243" s="37">
        <f>'Door Comparison'!H243</f>
        <v>1</v>
      </c>
      <c r="J243" s="37">
        <f>'Door Comparison'!J243</f>
        <v>1</v>
      </c>
      <c r="K243" s="37">
        <f>'Door Comparison'!K243</f>
        <v>0</v>
      </c>
      <c r="L243" s="37">
        <f>'Door Comparison'!L243</f>
        <v>0</v>
      </c>
      <c r="M243" s="120"/>
      <c r="N243" s="39">
        <f t="shared" si="15"/>
        <v>0.46</v>
      </c>
      <c r="P243" s="39">
        <f t="shared" si="16"/>
        <v>4.09</v>
      </c>
      <c r="R243" s="1">
        <f>JMS!M246</f>
        <v>0</v>
      </c>
      <c r="S243" s="39">
        <f>'Door Comparison'!R243</f>
        <v>611.16999999999996</v>
      </c>
      <c r="T243" s="79">
        <v>39.44</v>
      </c>
      <c r="U243" s="39">
        <f t="shared" si="17"/>
        <v>10.220000000000001</v>
      </c>
      <c r="V243" s="252">
        <v>0</v>
      </c>
      <c r="X243" s="40">
        <f t="shared" si="18"/>
        <v>665.38</v>
      </c>
    </row>
    <row r="244" spans="1:24" x14ac:dyDescent="0.25">
      <c r="A244" s="74" t="str">
        <f>'Door Comparison'!A244</f>
        <v>D3.12</v>
      </c>
      <c r="B244" s="85" t="str">
        <f>'Door Comparison'!B244</f>
        <v>D2</v>
      </c>
      <c r="C244" s="85">
        <f>'Door Comparison'!C244</f>
        <v>0</v>
      </c>
      <c r="D244" s="34">
        <f>'Door Comparison'!D244</f>
        <v>1110</v>
      </c>
      <c r="E244" s="34">
        <f>'Door Comparison'!E244</f>
        <v>2000</v>
      </c>
      <c r="G244" s="37">
        <f>'Door Comparison'!G244</f>
        <v>0</v>
      </c>
      <c r="H244" s="37">
        <f>'Door Comparison'!H244</f>
        <v>1</v>
      </c>
      <c r="J244" s="37">
        <f>'Door Comparison'!J244</f>
        <v>1</v>
      </c>
      <c r="K244" s="37">
        <f>'Door Comparison'!K244</f>
        <v>0</v>
      </c>
      <c r="L244" s="37">
        <f>'Door Comparison'!L244</f>
        <v>0</v>
      </c>
      <c r="M244" s="120"/>
      <c r="N244" s="39">
        <f t="shared" si="15"/>
        <v>0.46</v>
      </c>
      <c r="P244" s="39">
        <f t="shared" si="16"/>
        <v>4.09</v>
      </c>
      <c r="R244" s="1">
        <f>JMS!M247</f>
        <v>0</v>
      </c>
      <c r="S244" s="39">
        <f>'Door Comparison'!R244</f>
        <v>611.16999999999996</v>
      </c>
      <c r="T244" s="79">
        <v>39.44</v>
      </c>
      <c r="U244" s="39">
        <f t="shared" si="17"/>
        <v>10.220000000000001</v>
      </c>
      <c r="V244" s="252">
        <v>0</v>
      </c>
      <c r="X244" s="40">
        <f t="shared" si="18"/>
        <v>665.38</v>
      </c>
    </row>
    <row r="245" spans="1:24" x14ac:dyDescent="0.25">
      <c r="A245" s="74" t="str">
        <f>'Door Comparison'!A245</f>
        <v>D3.13</v>
      </c>
      <c r="B245" s="85" t="str">
        <f>'Door Comparison'!B245</f>
        <v>A7</v>
      </c>
      <c r="C245" s="85">
        <f>'Door Comparison'!C245</f>
        <v>0</v>
      </c>
      <c r="D245" s="34">
        <f>'Door Comparison'!D245</f>
        <v>1233</v>
      </c>
      <c r="E245" s="34">
        <f>'Door Comparison'!E245</f>
        <v>2700</v>
      </c>
      <c r="G245" s="37">
        <f>'Door Comparison'!G245</f>
        <v>0</v>
      </c>
      <c r="H245" s="37">
        <f>'Door Comparison'!H245</f>
        <v>1</v>
      </c>
      <c r="J245" s="37">
        <f>'Door Comparison'!J245</f>
        <v>0</v>
      </c>
      <c r="K245" s="37">
        <f>'Door Comparison'!K245</f>
        <v>1</v>
      </c>
      <c r="L245" s="37">
        <f>'Door Comparison'!L245</f>
        <v>0</v>
      </c>
      <c r="M245" s="120"/>
      <c r="N245" s="39">
        <f t="shared" si="15"/>
        <v>0.6</v>
      </c>
      <c r="P245" s="39">
        <f t="shared" si="16"/>
        <v>5.31</v>
      </c>
      <c r="R245" s="1">
        <f>JMS!M248</f>
        <v>694.55</v>
      </c>
      <c r="S245" s="39">
        <f>'Door Comparison'!R245</f>
        <v>1691.61</v>
      </c>
      <c r="U245" s="39">
        <f t="shared" si="17"/>
        <v>13.27</v>
      </c>
      <c r="V245" s="252">
        <v>31.24</v>
      </c>
      <c r="X245" s="40">
        <f t="shared" si="18"/>
        <v>2436.58</v>
      </c>
    </row>
    <row r="246" spans="1:24" x14ac:dyDescent="0.25">
      <c r="A246" s="74" t="str">
        <f>'Door Comparison'!A246</f>
        <v>D3.14</v>
      </c>
      <c r="B246" s="85" t="str">
        <f>'Door Comparison'!B246</f>
        <v>H</v>
      </c>
      <c r="C246" s="85">
        <f>'Door Comparison'!C246</f>
        <v>0</v>
      </c>
      <c r="D246" s="34">
        <f>'Door Comparison'!D246</f>
        <v>628</v>
      </c>
      <c r="E246" s="34">
        <f>'Door Comparison'!E246</f>
        <v>1308</v>
      </c>
      <c r="G246" s="37">
        <f>'Door Comparison'!G246</f>
        <v>0</v>
      </c>
      <c r="H246" s="37">
        <f>'Door Comparison'!H246</f>
        <v>1</v>
      </c>
      <c r="J246" s="37">
        <f>'Door Comparison'!J246</f>
        <v>1</v>
      </c>
      <c r="K246" s="37">
        <f>'Door Comparison'!K246</f>
        <v>0</v>
      </c>
      <c r="L246" s="37">
        <f>'Door Comparison'!L246</f>
        <v>0</v>
      </c>
      <c r="M246" s="120"/>
      <c r="N246" s="39">
        <f t="shared" si="15"/>
        <v>0.28999999999999998</v>
      </c>
      <c r="P246" s="39">
        <f t="shared" si="16"/>
        <v>2.6</v>
      </c>
      <c r="R246" s="1">
        <f>JMS!M249</f>
        <v>220.27</v>
      </c>
      <c r="S246" s="39">
        <f>'Door Comparison'!R246</f>
        <v>258.60000000000002</v>
      </c>
      <c r="U246" s="39">
        <f t="shared" si="17"/>
        <v>6.49</v>
      </c>
      <c r="V246" s="252">
        <v>31.24</v>
      </c>
      <c r="X246" s="40">
        <f t="shared" si="18"/>
        <v>519.49</v>
      </c>
    </row>
    <row r="247" spans="1:24" x14ac:dyDescent="0.25">
      <c r="A247" s="74" t="str">
        <f>'Door Comparison'!A247</f>
        <v>D3.15</v>
      </c>
      <c r="B247" s="85" t="str">
        <f>'Door Comparison'!B247</f>
        <v>A8</v>
      </c>
      <c r="C247" s="85">
        <f>'Door Comparison'!C247</f>
        <v>0</v>
      </c>
      <c r="D247" s="34">
        <f>'Door Comparison'!D247</f>
        <v>1110</v>
      </c>
      <c r="E247" s="34">
        <f>'Door Comparison'!E247</f>
        <v>2700</v>
      </c>
      <c r="G247" s="37">
        <f>'Door Comparison'!G247</f>
        <v>0</v>
      </c>
      <c r="H247" s="37">
        <f>'Door Comparison'!H247</f>
        <v>1</v>
      </c>
      <c r="J247" s="37">
        <f>'Door Comparison'!J247</f>
        <v>0</v>
      </c>
      <c r="K247" s="37">
        <f>'Door Comparison'!K247</f>
        <v>0</v>
      </c>
      <c r="L247" s="37">
        <f>'Door Comparison'!L247</f>
        <v>0</v>
      </c>
      <c r="M247" s="120"/>
      <c r="N247" s="39">
        <f t="shared" si="15"/>
        <v>0.59</v>
      </c>
      <c r="P247" s="39">
        <f t="shared" si="16"/>
        <v>5.21</v>
      </c>
      <c r="R247" s="1">
        <f>JMS!M250</f>
        <v>626.66</v>
      </c>
      <c r="S247" s="39">
        <f>'Door Comparison'!R247</f>
        <v>1093.4000000000001</v>
      </c>
      <c r="U247" s="39">
        <f t="shared" si="17"/>
        <v>0</v>
      </c>
      <c r="V247" s="252">
        <v>31.24</v>
      </c>
      <c r="X247" s="40">
        <f t="shared" si="18"/>
        <v>1757.1</v>
      </c>
    </row>
    <row r="248" spans="1:24" x14ac:dyDescent="0.25">
      <c r="A248" s="74" t="str">
        <f>'Door Comparison'!A248</f>
        <v>D3.16</v>
      </c>
      <c r="B248" s="85" t="str">
        <f>'Door Comparison'!B248</f>
        <v>A7</v>
      </c>
      <c r="C248" s="85">
        <f>'Door Comparison'!C248</f>
        <v>0</v>
      </c>
      <c r="D248" s="34">
        <f>'Door Comparison'!D248</f>
        <v>1233</v>
      </c>
      <c r="E248" s="34">
        <f>'Door Comparison'!E248</f>
        <v>2700</v>
      </c>
      <c r="G248" s="37">
        <f>'Door Comparison'!G248</f>
        <v>0</v>
      </c>
      <c r="H248" s="37">
        <f>'Door Comparison'!H248</f>
        <v>1</v>
      </c>
      <c r="J248" s="37">
        <f>'Door Comparison'!J248</f>
        <v>1</v>
      </c>
      <c r="K248" s="37">
        <f>'Door Comparison'!K248</f>
        <v>0</v>
      </c>
      <c r="L248" s="37">
        <f>'Door Comparison'!L248</f>
        <v>0</v>
      </c>
      <c r="M248" s="120"/>
      <c r="N248" s="39">
        <f t="shared" si="15"/>
        <v>0.6</v>
      </c>
      <c r="P248" s="39">
        <f t="shared" si="16"/>
        <v>5.31</v>
      </c>
      <c r="R248" s="1">
        <f>JMS!M251</f>
        <v>658.63</v>
      </c>
      <c r="S248" s="39">
        <f>'Door Comparison'!R248</f>
        <v>1288.1500000000001</v>
      </c>
      <c r="U248" s="39">
        <f t="shared" si="17"/>
        <v>13.27</v>
      </c>
      <c r="V248" s="252">
        <v>31.24</v>
      </c>
      <c r="X248" s="40">
        <f t="shared" si="18"/>
        <v>1997.2</v>
      </c>
    </row>
    <row r="249" spans="1:24" x14ac:dyDescent="0.25">
      <c r="A249" s="74" t="str">
        <f>'Door Comparison'!A249</f>
        <v>D3.17</v>
      </c>
      <c r="B249" s="85" t="str">
        <f>'Door Comparison'!B249</f>
        <v>A7</v>
      </c>
      <c r="C249" s="85">
        <f>'Door Comparison'!C249</f>
        <v>0</v>
      </c>
      <c r="D249" s="34">
        <f>'Door Comparison'!D249</f>
        <v>1110</v>
      </c>
      <c r="E249" s="34">
        <f>'Door Comparison'!E249</f>
        <v>2700</v>
      </c>
      <c r="G249" s="37">
        <f>'Door Comparison'!G249</f>
        <v>0</v>
      </c>
      <c r="H249" s="37">
        <f>'Door Comparison'!H249</f>
        <v>1</v>
      </c>
      <c r="J249" s="37">
        <f>'Door Comparison'!J249</f>
        <v>0</v>
      </c>
      <c r="K249" s="37">
        <f>'Door Comparison'!K249</f>
        <v>1</v>
      </c>
      <c r="L249" s="37">
        <f>'Door Comparison'!L249</f>
        <v>0</v>
      </c>
      <c r="M249" s="120"/>
      <c r="N249" s="39">
        <f t="shared" si="15"/>
        <v>0.59</v>
      </c>
      <c r="P249" s="39">
        <f t="shared" si="16"/>
        <v>5.21</v>
      </c>
      <c r="R249" s="1">
        <f>JMS!M252</f>
        <v>667.61</v>
      </c>
      <c r="S249" s="39">
        <f>'Door Comparison'!R249</f>
        <v>1306</v>
      </c>
      <c r="U249" s="39">
        <f t="shared" si="17"/>
        <v>13.02</v>
      </c>
      <c r="V249" s="252">
        <v>31.24</v>
      </c>
      <c r="X249" s="40">
        <f t="shared" si="18"/>
        <v>2023.67</v>
      </c>
    </row>
    <row r="250" spans="1:24" x14ac:dyDescent="0.25">
      <c r="A250" s="74" t="str">
        <f>'Door Comparison'!A250</f>
        <v>D3.18</v>
      </c>
      <c r="B250" s="85" t="str">
        <f>'Door Comparison'!B250</f>
        <v>G</v>
      </c>
      <c r="C250" s="85">
        <f>'Door Comparison'!C250</f>
        <v>0</v>
      </c>
      <c r="D250" s="34">
        <f>'Door Comparison'!D250</f>
        <v>628</v>
      </c>
      <c r="E250" s="34">
        <f>'Door Comparison'!E250</f>
        <v>1123</v>
      </c>
      <c r="G250" s="37">
        <f>'Door Comparison'!G250</f>
        <v>0</v>
      </c>
      <c r="H250" s="37">
        <f>'Door Comparison'!H250</f>
        <v>1</v>
      </c>
      <c r="J250" s="37">
        <f>'Door Comparison'!J250</f>
        <v>0</v>
      </c>
      <c r="K250" s="37">
        <f>'Door Comparison'!K250</f>
        <v>0</v>
      </c>
      <c r="L250" s="37">
        <f>'Door Comparison'!L250</f>
        <v>0</v>
      </c>
      <c r="M250" s="120"/>
      <c r="N250" s="39">
        <f t="shared" si="15"/>
        <v>0.26</v>
      </c>
      <c r="P250" s="39">
        <f t="shared" si="16"/>
        <v>2.2999999999999998</v>
      </c>
      <c r="R250" s="1">
        <f>JMS!M253</f>
        <v>198.28</v>
      </c>
      <c r="S250" s="39">
        <f>'Door Comparison'!R250</f>
        <v>242.55</v>
      </c>
      <c r="U250" s="39">
        <f t="shared" si="17"/>
        <v>0</v>
      </c>
      <c r="V250" s="252">
        <v>31.24</v>
      </c>
      <c r="X250" s="40">
        <f t="shared" si="18"/>
        <v>474.63</v>
      </c>
    </row>
    <row r="251" spans="1:24" x14ac:dyDescent="0.25">
      <c r="A251" s="74" t="str">
        <f>'Door Comparison'!A251</f>
        <v>D3.19</v>
      </c>
      <c r="B251" s="85" t="str">
        <f>'Door Comparison'!B251</f>
        <v>D2</v>
      </c>
      <c r="C251" s="85">
        <f>'Door Comparison'!C251</f>
        <v>0</v>
      </c>
      <c r="D251" s="34">
        <f>'Door Comparison'!D251</f>
        <v>1110</v>
      </c>
      <c r="E251" s="34">
        <f>'Door Comparison'!E251</f>
        <v>2000</v>
      </c>
      <c r="G251" s="37">
        <f>'Door Comparison'!G251</f>
        <v>0</v>
      </c>
      <c r="H251" s="37">
        <f>'Door Comparison'!H251</f>
        <v>1</v>
      </c>
      <c r="J251" s="37">
        <f>'Door Comparison'!J251</f>
        <v>1</v>
      </c>
      <c r="K251" s="37">
        <f>'Door Comparison'!K251</f>
        <v>0</v>
      </c>
      <c r="L251" s="37">
        <f>'Door Comparison'!L251</f>
        <v>0</v>
      </c>
      <c r="M251" s="120"/>
      <c r="N251" s="39">
        <f t="shared" si="15"/>
        <v>0.46</v>
      </c>
      <c r="P251" s="39">
        <f t="shared" si="16"/>
        <v>4.09</v>
      </c>
      <c r="R251" s="1">
        <f>JMS!M254</f>
        <v>0</v>
      </c>
      <c r="S251" s="39">
        <f>'Door Comparison'!R251</f>
        <v>611.16999999999996</v>
      </c>
      <c r="T251" s="79">
        <v>39.44</v>
      </c>
      <c r="U251" s="39">
        <f t="shared" si="17"/>
        <v>10.220000000000001</v>
      </c>
      <c r="V251" s="252">
        <v>0</v>
      </c>
      <c r="X251" s="40">
        <f t="shared" si="18"/>
        <v>665.38</v>
      </c>
    </row>
    <row r="252" spans="1:24" x14ac:dyDescent="0.25">
      <c r="A252" s="74" t="str">
        <f>'Door Comparison'!A252</f>
        <v>D3.20</v>
      </c>
      <c r="B252" s="85" t="str">
        <f>'Door Comparison'!B252</f>
        <v>A7</v>
      </c>
      <c r="C252" s="85">
        <f>'Door Comparison'!C252</f>
        <v>0</v>
      </c>
      <c r="D252" s="34">
        <f>'Door Comparison'!D252</f>
        <v>1010</v>
      </c>
      <c r="E252" s="34">
        <f>'Door Comparison'!E252</f>
        <v>2700</v>
      </c>
      <c r="G252" s="37">
        <f>'Door Comparison'!G252</f>
        <v>0</v>
      </c>
      <c r="H252" s="37">
        <f>'Door Comparison'!H252</f>
        <v>1</v>
      </c>
      <c r="J252" s="37">
        <f>'Door Comparison'!J252</f>
        <v>0</v>
      </c>
      <c r="K252" s="37">
        <f>'Door Comparison'!K252</f>
        <v>0</v>
      </c>
      <c r="L252" s="37">
        <f>'Door Comparison'!L252</f>
        <v>0</v>
      </c>
      <c r="M252" s="120"/>
      <c r="N252" s="39">
        <f t="shared" si="15"/>
        <v>0.57999999999999996</v>
      </c>
      <c r="P252" s="39">
        <f t="shared" si="16"/>
        <v>5.13</v>
      </c>
      <c r="R252" s="1">
        <f>JMS!M255</f>
        <v>626.66</v>
      </c>
      <c r="S252" s="39">
        <f>'Door Comparison'!R252</f>
        <v>916.17</v>
      </c>
      <c r="U252" s="39">
        <f t="shared" si="17"/>
        <v>0</v>
      </c>
      <c r="V252" s="252">
        <v>31.24</v>
      </c>
      <c r="X252" s="40">
        <f t="shared" si="18"/>
        <v>1579.78</v>
      </c>
    </row>
    <row r="253" spans="1:24" x14ac:dyDescent="0.25">
      <c r="A253" s="74" t="str">
        <f>'Door Comparison'!A253</f>
        <v>D3.21</v>
      </c>
      <c r="B253" s="85" t="str">
        <f>'Door Comparison'!B253</f>
        <v>A4</v>
      </c>
      <c r="C253" s="85">
        <f>'Door Comparison'!C253</f>
        <v>0</v>
      </c>
      <c r="D253" s="34">
        <f>'Door Comparison'!D253</f>
        <v>1100</v>
      </c>
      <c r="E253" s="34">
        <f>'Door Comparison'!E253</f>
        <v>2300</v>
      </c>
      <c r="G253" s="37">
        <f>'Door Comparison'!G253</f>
        <v>0</v>
      </c>
      <c r="H253" s="37">
        <f>'Door Comparison'!H253</f>
        <v>1</v>
      </c>
      <c r="J253" s="37">
        <f>'Door Comparison'!J253</f>
        <v>1</v>
      </c>
      <c r="K253" s="37">
        <f>'Door Comparison'!K253</f>
        <v>0</v>
      </c>
      <c r="L253" s="37">
        <f>'Door Comparison'!L253</f>
        <v>0</v>
      </c>
      <c r="M253" s="120"/>
      <c r="N253" s="39">
        <f t="shared" si="15"/>
        <v>0.51</v>
      </c>
      <c r="P253" s="39">
        <f t="shared" si="16"/>
        <v>4.5599999999999996</v>
      </c>
      <c r="R253" s="1">
        <f>JMS!M256</f>
        <v>550.45000000000005</v>
      </c>
      <c r="S253" s="39">
        <f>'Door Comparison'!R253</f>
        <v>688.96</v>
      </c>
      <c r="U253" s="39">
        <f t="shared" si="17"/>
        <v>11.4</v>
      </c>
      <c r="V253" s="252">
        <v>31.24</v>
      </c>
      <c r="X253" s="40">
        <f t="shared" si="18"/>
        <v>1287.1199999999999</v>
      </c>
    </row>
    <row r="254" spans="1:24" x14ac:dyDescent="0.25">
      <c r="A254" s="74" t="str">
        <f>'Door Comparison'!A254</f>
        <v>D3.22</v>
      </c>
      <c r="B254" s="85" t="str">
        <f>'Door Comparison'!B254</f>
        <v>A4</v>
      </c>
      <c r="C254" s="85">
        <f>'Door Comparison'!C254</f>
        <v>0</v>
      </c>
      <c r="D254" s="34">
        <f>'Door Comparison'!D254</f>
        <v>1100</v>
      </c>
      <c r="E254" s="34">
        <f>'Door Comparison'!E254</f>
        <v>2300</v>
      </c>
      <c r="G254" s="37">
        <f>'Door Comparison'!G254</f>
        <v>0</v>
      </c>
      <c r="H254" s="37">
        <f>'Door Comparison'!H254</f>
        <v>1</v>
      </c>
      <c r="J254" s="37">
        <f>'Door Comparison'!J254</f>
        <v>1</v>
      </c>
      <c r="K254" s="37">
        <f>'Door Comparison'!K254</f>
        <v>0</v>
      </c>
      <c r="L254" s="37">
        <f>'Door Comparison'!L254</f>
        <v>0</v>
      </c>
      <c r="M254" s="120"/>
      <c r="N254" s="39">
        <f t="shared" si="15"/>
        <v>0.51</v>
      </c>
      <c r="P254" s="39">
        <f t="shared" si="16"/>
        <v>4.5599999999999996</v>
      </c>
      <c r="R254" s="1">
        <f>JMS!M257</f>
        <v>550.45000000000005</v>
      </c>
      <c r="S254" s="39">
        <f>'Door Comparison'!R254</f>
        <v>688.96</v>
      </c>
      <c r="U254" s="39">
        <f t="shared" si="17"/>
        <v>11.4</v>
      </c>
      <c r="V254" s="252">
        <v>31.24</v>
      </c>
      <c r="X254" s="40">
        <f t="shared" si="18"/>
        <v>1287.1199999999999</v>
      </c>
    </row>
    <row r="255" spans="1:24" x14ac:dyDescent="0.25">
      <c r="A255" s="74" t="str">
        <f>'Door Comparison'!A255</f>
        <v>D3.23</v>
      </c>
      <c r="B255" s="85" t="str">
        <f>'Door Comparison'!B255</f>
        <v>A7</v>
      </c>
      <c r="C255" s="85">
        <f>'Door Comparison'!C255</f>
        <v>0</v>
      </c>
      <c r="D255" s="34">
        <f>'Door Comparison'!D255</f>
        <v>1010</v>
      </c>
      <c r="E255" s="34">
        <f>'Door Comparison'!E255</f>
        <v>2700</v>
      </c>
      <c r="G255" s="37">
        <f>'Door Comparison'!G255</f>
        <v>0</v>
      </c>
      <c r="H255" s="37">
        <f>'Door Comparison'!H255</f>
        <v>1</v>
      </c>
      <c r="J255" s="37">
        <f>'Door Comparison'!J255</f>
        <v>0</v>
      </c>
      <c r="K255" s="37">
        <f>'Door Comparison'!K255</f>
        <v>0</v>
      </c>
      <c r="L255" s="37">
        <f>'Door Comparison'!L255</f>
        <v>0</v>
      </c>
      <c r="M255" s="120"/>
      <c r="N255" s="39">
        <f t="shared" si="15"/>
        <v>0.57999999999999996</v>
      </c>
      <c r="P255" s="39">
        <f t="shared" si="16"/>
        <v>5.13</v>
      </c>
      <c r="R255" s="1">
        <f>JMS!M258</f>
        <v>626.66</v>
      </c>
      <c r="S255" s="39">
        <f>'Door Comparison'!R255</f>
        <v>1018.98</v>
      </c>
      <c r="U255" s="39">
        <f t="shared" si="17"/>
        <v>0</v>
      </c>
      <c r="V255" s="252">
        <v>31.24</v>
      </c>
      <c r="X255" s="40">
        <f t="shared" si="18"/>
        <v>1682.59</v>
      </c>
    </row>
    <row r="256" spans="1:24" x14ac:dyDescent="0.25">
      <c r="A256" s="74" t="str">
        <f>'Door Comparison'!A256</f>
        <v>D3.24</v>
      </c>
      <c r="B256" s="85" t="str">
        <f>'Door Comparison'!B256</f>
        <v>D2</v>
      </c>
      <c r="C256" s="85">
        <f>'Door Comparison'!C256</f>
        <v>0</v>
      </c>
      <c r="D256" s="34">
        <f>'Door Comparison'!D256</f>
        <v>1110</v>
      </c>
      <c r="E256" s="34">
        <f>'Door Comparison'!E256</f>
        <v>2000</v>
      </c>
      <c r="G256" s="37">
        <f>'Door Comparison'!G256</f>
        <v>0</v>
      </c>
      <c r="H256" s="37">
        <f>'Door Comparison'!H256</f>
        <v>1</v>
      </c>
      <c r="J256" s="37">
        <f>'Door Comparison'!J256</f>
        <v>1</v>
      </c>
      <c r="K256" s="37">
        <f>'Door Comparison'!K256</f>
        <v>0</v>
      </c>
      <c r="L256" s="37">
        <f>'Door Comparison'!L256</f>
        <v>0</v>
      </c>
      <c r="M256" s="120"/>
      <c r="N256" s="39">
        <f t="shared" si="15"/>
        <v>0.46</v>
      </c>
      <c r="P256" s="39">
        <f t="shared" si="16"/>
        <v>4.09</v>
      </c>
      <c r="R256" s="1">
        <f>JMS!M259</f>
        <v>0</v>
      </c>
      <c r="S256" s="39">
        <f>'Door Comparison'!R256</f>
        <v>611.16999999999996</v>
      </c>
      <c r="T256" s="79">
        <v>39.44</v>
      </c>
      <c r="U256" s="39">
        <f t="shared" si="17"/>
        <v>10.220000000000001</v>
      </c>
      <c r="V256" s="252">
        <v>0</v>
      </c>
      <c r="X256" s="40">
        <f t="shared" si="18"/>
        <v>665.38</v>
      </c>
    </row>
    <row r="257" spans="1:25" x14ac:dyDescent="0.25">
      <c r="A257" s="74" t="str">
        <f>'Door Comparison'!A257</f>
        <v>D3.25</v>
      </c>
      <c r="B257" s="85" t="str">
        <f>'Door Comparison'!B257</f>
        <v>D2</v>
      </c>
      <c r="C257" s="85">
        <f>'Door Comparison'!C257</f>
        <v>0</v>
      </c>
      <c r="D257" s="34">
        <f>'Door Comparison'!D257</f>
        <v>1000</v>
      </c>
      <c r="E257" s="34">
        <f>'Door Comparison'!E257</f>
        <v>2000</v>
      </c>
      <c r="G257" s="37">
        <f>'Door Comparison'!G257</f>
        <v>0</v>
      </c>
      <c r="H257" s="37">
        <f>'Door Comparison'!H257</f>
        <v>1</v>
      </c>
      <c r="J257" s="37">
        <f>'Door Comparison'!J257</f>
        <v>0</v>
      </c>
      <c r="K257" s="37">
        <f>'Door Comparison'!K257</f>
        <v>0</v>
      </c>
      <c r="L257" s="37">
        <f>'Door Comparison'!L257</f>
        <v>0</v>
      </c>
      <c r="M257" s="120"/>
      <c r="N257" s="39">
        <f t="shared" si="15"/>
        <v>0.45</v>
      </c>
      <c r="P257" s="39">
        <f t="shared" si="16"/>
        <v>4</v>
      </c>
      <c r="R257" s="1">
        <f>JMS!M260</f>
        <v>0</v>
      </c>
      <c r="S257" s="39">
        <f>'Door Comparison'!R257</f>
        <v>668.01</v>
      </c>
      <c r="T257" s="79">
        <v>39.44</v>
      </c>
      <c r="U257" s="39">
        <f t="shared" si="17"/>
        <v>0</v>
      </c>
      <c r="V257" s="252">
        <v>0</v>
      </c>
      <c r="X257" s="40">
        <f t="shared" si="18"/>
        <v>711.9</v>
      </c>
    </row>
    <row r="258" spans="1:25" x14ac:dyDescent="0.25">
      <c r="A258" s="74" t="str">
        <f>'Door Comparison'!A258</f>
        <v>D3.26</v>
      </c>
      <c r="B258" s="85" t="str">
        <f>'Door Comparison'!B258</f>
        <v>A7</v>
      </c>
      <c r="C258" s="85">
        <f>'Door Comparison'!C258</f>
        <v>0</v>
      </c>
      <c r="D258" s="34">
        <f>'Door Comparison'!D258</f>
        <v>1233</v>
      </c>
      <c r="E258" s="34">
        <f>'Door Comparison'!E258</f>
        <v>2700</v>
      </c>
      <c r="G258" s="37">
        <f>'Door Comparison'!G258</f>
        <v>0</v>
      </c>
      <c r="H258" s="37">
        <f>'Door Comparison'!H258</f>
        <v>1</v>
      </c>
      <c r="J258" s="37">
        <f>'Door Comparison'!J258</f>
        <v>1</v>
      </c>
      <c r="K258" s="37">
        <f>'Door Comparison'!K258</f>
        <v>0</v>
      </c>
      <c r="L258" s="37">
        <f>'Door Comparison'!L258</f>
        <v>0</v>
      </c>
      <c r="M258" s="120"/>
      <c r="N258" s="39">
        <f t="shared" si="15"/>
        <v>0.6</v>
      </c>
      <c r="P258" s="39">
        <f t="shared" si="16"/>
        <v>5.31</v>
      </c>
      <c r="R258" s="1">
        <f>JMS!M261</f>
        <v>658.63</v>
      </c>
      <c r="S258" s="39">
        <f>'Door Comparison'!R258</f>
        <v>1288.1500000000001</v>
      </c>
      <c r="U258" s="39">
        <f t="shared" si="17"/>
        <v>13.27</v>
      </c>
      <c r="V258" s="252">
        <v>31.24</v>
      </c>
      <c r="X258" s="40">
        <f t="shared" si="18"/>
        <v>1997.2</v>
      </c>
    </row>
    <row r="259" spans="1:25" x14ac:dyDescent="0.25">
      <c r="A259" s="74" t="str">
        <f>'Door Comparison'!A259</f>
        <v>D3.27</v>
      </c>
      <c r="B259" s="85" t="str">
        <f>'Door Comparison'!B259</f>
        <v>G</v>
      </c>
      <c r="C259" s="85">
        <f>'Door Comparison'!C259</f>
        <v>0</v>
      </c>
      <c r="D259" s="34">
        <f>'Door Comparison'!D259</f>
        <v>628</v>
      </c>
      <c r="E259" s="34">
        <f>'Door Comparison'!E259</f>
        <v>1123</v>
      </c>
      <c r="G259" s="37">
        <f>'Door Comparison'!G259</f>
        <v>0</v>
      </c>
      <c r="H259" s="37">
        <f>'Door Comparison'!H259</f>
        <v>1</v>
      </c>
      <c r="J259" s="37">
        <f>'Door Comparison'!J259</f>
        <v>0</v>
      </c>
      <c r="K259" s="37">
        <f>'Door Comparison'!K259</f>
        <v>0</v>
      </c>
      <c r="L259" s="37">
        <f>'Door Comparison'!L259</f>
        <v>0</v>
      </c>
      <c r="M259" s="120"/>
      <c r="N259" s="39">
        <f t="shared" si="15"/>
        <v>0.26</v>
      </c>
      <c r="P259" s="39">
        <f t="shared" si="16"/>
        <v>2.2999999999999998</v>
      </c>
      <c r="R259" s="1">
        <f>JMS!M262</f>
        <v>198.28</v>
      </c>
      <c r="S259" s="39">
        <f>'Door Comparison'!R259</f>
        <v>242.55</v>
      </c>
      <c r="U259" s="39">
        <f t="shared" si="17"/>
        <v>0</v>
      </c>
      <c r="V259" s="252">
        <v>31.24</v>
      </c>
      <c r="X259" s="40">
        <f t="shared" si="18"/>
        <v>474.63</v>
      </c>
    </row>
    <row r="260" spans="1:25" x14ac:dyDescent="0.25">
      <c r="A260" s="74" t="str">
        <f>'Door Comparison'!A260</f>
        <v>D3.28</v>
      </c>
      <c r="B260" s="85" t="str">
        <f>'Door Comparison'!B260</f>
        <v>H</v>
      </c>
      <c r="C260" s="85">
        <f>'Door Comparison'!C260</f>
        <v>0</v>
      </c>
      <c r="D260" s="34">
        <f>'Door Comparison'!D260</f>
        <v>628</v>
      </c>
      <c r="E260" s="34">
        <f>'Door Comparison'!E260</f>
        <v>1308</v>
      </c>
      <c r="G260" s="37">
        <f>'Door Comparison'!G260</f>
        <v>0</v>
      </c>
      <c r="H260" s="37">
        <f>'Door Comparison'!H260</f>
        <v>1</v>
      </c>
      <c r="J260" s="37">
        <f>'Door Comparison'!J260</f>
        <v>1</v>
      </c>
      <c r="K260" s="37">
        <f>'Door Comparison'!K260</f>
        <v>0</v>
      </c>
      <c r="L260" s="37">
        <f>'Door Comparison'!L260</f>
        <v>0</v>
      </c>
      <c r="M260" s="120"/>
      <c r="N260" s="39">
        <f t="shared" si="15"/>
        <v>0.28999999999999998</v>
      </c>
      <c r="P260" s="39">
        <f t="shared" si="16"/>
        <v>2.6</v>
      </c>
      <c r="R260" s="1">
        <f>JMS!M263</f>
        <v>220.27</v>
      </c>
      <c r="S260" s="39">
        <f>'Door Comparison'!R260</f>
        <v>258.60000000000002</v>
      </c>
      <c r="U260" s="39">
        <f t="shared" si="17"/>
        <v>6.49</v>
      </c>
      <c r="V260" s="252">
        <v>31.24</v>
      </c>
      <c r="X260" s="40">
        <f t="shared" si="18"/>
        <v>519.49</v>
      </c>
    </row>
    <row r="261" spans="1:25" x14ac:dyDescent="0.25">
      <c r="A261" s="74" t="str">
        <f>'Door Comparison'!A261</f>
        <v>D3.29</v>
      </c>
      <c r="B261" s="85" t="str">
        <f>'Door Comparison'!B261</f>
        <v>A7</v>
      </c>
      <c r="C261" s="85">
        <f>'Door Comparison'!C261</f>
        <v>0</v>
      </c>
      <c r="D261" s="34">
        <f>'Door Comparison'!D261</f>
        <v>1233</v>
      </c>
      <c r="E261" s="34">
        <f>'Door Comparison'!E261</f>
        <v>2700</v>
      </c>
      <c r="G261" s="37">
        <f>'Door Comparison'!G261</f>
        <v>0</v>
      </c>
      <c r="H261" s="37">
        <f>'Door Comparison'!H261</f>
        <v>1</v>
      </c>
      <c r="J261" s="37">
        <f>'Door Comparison'!J261</f>
        <v>1</v>
      </c>
      <c r="K261" s="37">
        <f>'Door Comparison'!K261</f>
        <v>0</v>
      </c>
      <c r="L261" s="37">
        <f>'Door Comparison'!L261</f>
        <v>0</v>
      </c>
      <c r="M261" s="120"/>
      <c r="N261" s="39">
        <f t="shared" si="15"/>
        <v>0.6</v>
      </c>
      <c r="P261" s="39">
        <f t="shared" si="16"/>
        <v>5.31</v>
      </c>
      <c r="R261" s="1">
        <f>JMS!M264</f>
        <v>658.63</v>
      </c>
      <c r="S261" s="39">
        <f>'Door Comparison'!R261</f>
        <v>1288.1500000000001</v>
      </c>
      <c r="U261" s="39">
        <f t="shared" si="17"/>
        <v>13.27</v>
      </c>
      <c r="V261" s="252">
        <v>31.24</v>
      </c>
      <c r="X261" s="40">
        <f t="shared" si="18"/>
        <v>1997.2</v>
      </c>
    </row>
    <row r="262" spans="1:25" x14ac:dyDescent="0.25">
      <c r="A262" s="74" t="str">
        <f>'Door Comparison'!A262</f>
        <v>D3WC.01</v>
      </c>
      <c r="B262" s="85">
        <f>'Door Comparison'!B262</f>
        <v>0</v>
      </c>
      <c r="C262" s="85">
        <f>'Door Comparison'!C262</f>
        <v>0</v>
      </c>
      <c r="D262" s="34">
        <f>'Door Comparison'!D262</f>
        <v>0</v>
      </c>
      <c r="E262" s="34">
        <f>'Door Comparison'!E262</f>
        <v>0</v>
      </c>
      <c r="G262" s="37">
        <f>'Door Comparison'!G262</f>
        <v>0</v>
      </c>
      <c r="H262" s="37">
        <f>'Door Comparison'!H262</f>
        <v>0</v>
      </c>
      <c r="J262" s="37">
        <f>'Door Comparison'!J262</f>
        <v>0</v>
      </c>
      <c r="K262" s="37">
        <f>'Door Comparison'!K262</f>
        <v>0</v>
      </c>
      <c r="L262" s="37">
        <f>'Door Comparison'!L262</f>
        <v>0</v>
      </c>
      <c r="M262" s="120"/>
      <c r="N262" s="39">
        <f t="shared" si="15"/>
        <v>0</v>
      </c>
      <c r="P262" s="39">
        <f t="shared" si="16"/>
        <v>0</v>
      </c>
      <c r="R262" s="1">
        <f>JMS!M265</f>
        <v>0</v>
      </c>
      <c r="S262" s="39">
        <f>'Door Comparison'!R262</f>
        <v>0</v>
      </c>
      <c r="U262" s="39">
        <f t="shared" si="17"/>
        <v>0</v>
      </c>
      <c r="V262" s="252">
        <v>0</v>
      </c>
      <c r="X262" s="40">
        <f t="shared" si="18"/>
        <v>0</v>
      </c>
      <c r="Y262" s="38" t="str">
        <f>'Door Comparison'!S262</f>
        <v>WC cubicle</v>
      </c>
    </row>
    <row r="263" spans="1:25" x14ac:dyDescent="0.25">
      <c r="A263" s="74" t="str">
        <f>'Door Comparison'!A263</f>
        <v>D3WC.02</v>
      </c>
      <c r="B263" s="85">
        <f>'Door Comparison'!B263</f>
        <v>0</v>
      </c>
      <c r="C263" s="85">
        <f>'Door Comparison'!C263</f>
        <v>0</v>
      </c>
      <c r="D263" s="34">
        <f>'Door Comparison'!D263</f>
        <v>0</v>
      </c>
      <c r="E263" s="34">
        <f>'Door Comparison'!E263</f>
        <v>0</v>
      </c>
      <c r="G263" s="37">
        <f>'Door Comparison'!G263</f>
        <v>0</v>
      </c>
      <c r="H263" s="37">
        <f>'Door Comparison'!H263</f>
        <v>0</v>
      </c>
      <c r="J263" s="37">
        <f>'Door Comparison'!J263</f>
        <v>0</v>
      </c>
      <c r="K263" s="37">
        <f>'Door Comparison'!K263</f>
        <v>0</v>
      </c>
      <c r="L263" s="37">
        <f>'Door Comparison'!L263</f>
        <v>0</v>
      </c>
      <c r="M263" s="120"/>
      <c r="N263" s="39">
        <f t="shared" si="15"/>
        <v>0</v>
      </c>
      <c r="P263" s="39">
        <f t="shared" si="16"/>
        <v>0</v>
      </c>
      <c r="R263" s="1">
        <f>JMS!M266</f>
        <v>0</v>
      </c>
      <c r="S263" s="39">
        <f>'Door Comparison'!R263</f>
        <v>0</v>
      </c>
      <c r="U263" s="39">
        <f t="shared" si="17"/>
        <v>0</v>
      </c>
      <c r="V263" s="252">
        <v>0</v>
      </c>
      <c r="X263" s="40">
        <f t="shared" si="18"/>
        <v>0</v>
      </c>
      <c r="Y263" s="38" t="str">
        <f>'Door Comparison'!S263</f>
        <v>WC cubicle</v>
      </c>
    </row>
    <row r="264" spans="1:25" x14ac:dyDescent="0.25">
      <c r="A264" s="74" t="str">
        <f>'Door Comparison'!A264</f>
        <v>D3WC.03</v>
      </c>
      <c r="B264" s="85">
        <f>'Door Comparison'!B264</f>
        <v>0</v>
      </c>
      <c r="C264" s="85">
        <f>'Door Comparison'!C264</f>
        <v>0</v>
      </c>
      <c r="D264" s="34">
        <f>'Door Comparison'!D264</f>
        <v>0</v>
      </c>
      <c r="E264" s="34">
        <f>'Door Comparison'!E264</f>
        <v>0</v>
      </c>
      <c r="G264" s="37">
        <f>'Door Comparison'!G264</f>
        <v>0</v>
      </c>
      <c r="H264" s="37">
        <f>'Door Comparison'!H264</f>
        <v>0</v>
      </c>
      <c r="J264" s="37">
        <f>'Door Comparison'!J264</f>
        <v>0</v>
      </c>
      <c r="K264" s="37">
        <f>'Door Comparison'!K264</f>
        <v>0</v>
      </c>
      <c r="L264" s="37">
        <f>'Door Comparison'!L264</f>
        <v>0</v>
      </c>
      <c r="M264" s="120"/>
      <c r="N264" s="39">
        <f t="shared" si="15"/>
        <v>0</v>
      </c>
      <c r="P264" s="39">
        <f t="shared" si="16"/>
        <v>0</v>
      </c>
      <c r="R264" s="1">
        <f>JMS!M267</f>
        <v>0</v>
      </c>
      <c r="S264" s="39">
        <f>'Door Comparison'!R264</f>
        <v>0</v>
      </c>
      <c r="U264" s="39">
        <f t="shared" si="17"/>
        <v>0</v>
      </c>
      <c r="V264" s="252">
        <v>0</v>
      </c>
      <c r="X264" s="40">
        <f t="shared" si="18"/>
        <v>0</v>
      </c>
      <c r="Y264" s="38" t="str">
        <f>'Door Comparison'!S264</f>
        <v>WC cubicle</v>
      </c>
    </row>
    <row r="265" spans="1:25" x14ac:dyDescent="0.25">
      <c r="A265" s="74" t="str">
        <f>'Door Comparison'!A265</f>
        <v>D3WC.04</v>
      </c>
      <c r="B265" s="85">
        <f>'Door Comparison'!B265</f>
        <v>0</v>
      </c>
      <c r="C265" s="85">
        <f>'Door Comparison'!C265</f>
        <v>0</v>
      </c>
      <c r="D265" s="34">
        <f>'Door Comparison'!D265</f>
        <v>0</v>
      </c>
      <c r="E265" s="34">
        <f>'Door Comparison'!E265</f>
        <v>0</v>
      </c>
      <c r="G265" s="37">
        <f>'Door Comparison'!G265</f>
        <v>0</v>
      </c>
      <c r="H265" s="37">
        <f>'Door Comparison'!H265</f>
        <v>0</v>
      </c>
      <c r="J265" s="37">
        <f>'Door Comparison'!J265</f>
        <v>0</v>
      </c>
      <c r="K265" s="37">
        <f>'Door Comparison'!K265</f>
        <v>0</v>
      </c>
      <c r="L265" s="37">
        <f>'Door Comparison'!L265</f>
        <v>0</v>
      </c>
      <c r="M265" s="120"/>
      <c r="N265" s="39">
        <f t="shared" si="15"/>
        <v>0</v>
      </c>
      <c r="P265" s="39">
        <f t="shared" si="16"/>
        <v>0</v>
      </c>
      <c r="R265" s="1">
        <f>JMS!M268</f>
        <v>0</v>
      </c>
      <c r="S265" s="39">
        <f>'Door Comparison'!R265</f>
        <v>0</v>
      </c>
      <c r="U265" s="39">
        <f t="shared" si="17"/>
        <v>0</v>
      </c>
      <c r="V265" s="252">
        <v>0</v>
      </c>
      <c r="X265" s="40">
        <f t="shared" si="18"/>
        <v>0</v>
      </c>
      <c r="Y265" s="38" t="str">
        <f>'Door Comparison'!S265</f>
        <v>WC cubicle</v>
      </c>
    </row>
    <row r="266" spans="1:25" x14ac:dyDescent="0.25">
      <c r="A266" s="74" t="str">
        <f>'Door Comparison'!A266</f>
        <v>D3WC.05</v>
      </c>
      <c r="B266" s="85">
        <f>'Door Comparison'!B266</f>
        <v>0</v>
      </c>
      <c r="C266" s="85">
        <f>'Door Comparison'!C266</f>
        <v>0</v>
      </c>
      <c r="D266" s="34">
        <f>'Door Comparison'!D266</f>
        <v>0</v>
      </c>
      <c r="E266" s="34">
        <f>'Door Comparison'!E266</f>
        <v>0</v>
      </c>
      <c r="G266" s="37">
        <f>'Door Comparison'!G266</f>
        <v>0</v>
      </c>
      <c r="H266" s="37">
        <f>'Door Comparison'!H266</f>
        <v>0</v>
      </c>
      <c r="J266" s="37">
        <f>'Door Comparison'!J266</f>
        <v>0</v>
      </c>
      <c r="K266" s="37">
        <f>'Door Comparison'!K266</f>
        <v>0</v>
      </c>
      <c r="L266" s="37">
        <f>'Door Comparison'!L266</f>
        <v>0</v>
      </c>
      <c r="M266" s="120"/>
      <c r="N266" s="39">
        <f t="shared" ref="N266:N329" si="19">(D266+2*E266)*((G266*0.04)+(H266*0.09))/1000</f>
        <v>0</v>
      </c>
      <c r="P266" s="39">
        <f t="shared" ref="P266:P329" si="20">((D266+2*E266)*0.8)/1000</f>
        <v>0</v>
      </c>
      <c r="R266" s="1">
        <f>JMS!M269</f>
        <v>0</v>
      </c>
      <c r="S266" s="39">
        <f>'Door Comparison'!R266</f>
        <v>0</v>
      </c>
      <c r="U266" s="39">
        <f t="shared" ref="U266:U329" si="21">(J266+K266+L266)*(2*((D266+2*E266)*1/1000))</f>
        <v>0</v>
      </c>
      <c r="V266" s="252">
        <v>0</v>
      </c>
      <c r="X266" s="40">
        <f t="shared" ref="X266:X329" si="22">SUM(N266:W266)</f>
        <v>0</v>
      </c>
      <c r="Y266" s="38" t="str">
        <f>'Door Comparison'!S266</f>
        <v>WC cubicle</v>
      </c>
    </row>
    <row r="267" spans="1:25" x14ac:dyDescent="0.25">
      <c r="A267" s="74" t="str">
        <f>'Door Comparison'!A267</f>
        <v>D3WC.06</v>
      </c>
      <c r="B267" s="85">
        <f>'Door Comparison'!B267</f>
        <v>0</v>
      </c>
      <c r="C267" s="85">
        <f>'Door Comparison'!C267</f>
        <v>0</v>
      </c>
      <c r="D267" s="34">
        <f>'Door Comparison'!D267</f>
        <v>0</v>
      </c>
      <c r="E267" s="34">
        <f>'Door Comparison'!E267</f>
        <v>0</v>
      </c>
      <c r="G267" s="37">
        <f>'Door Comparison'!G267</f>
        <v>0</v>
      </c>
      <c r="H267" s="37">
        <f>'Door Comparison'!H267</f>
        <v>0</v>
      </c>
      <c r="J267" s="37">
        <f>'Door Comparison'!J267</f>
        <v>0</v>
      </c>
      <c r="K267" s="37">
        <f>'Door Comparison'!K267</f>
        <v>0</v>
      </c>
      <c r="L267" s="37">
        <f>'Door Comparison'!L267</f>
        <v>0</v>
      </c>
      <c r="M267" s="120"/>
      <c r="N267" s="39">
        <f t="shared" si="19"/>
        <v>0</v>
      </c>
      <c r="P267" s="39">
        <f t="shared" si="20"/>
        <v>0</v>
      </c>
      <c r="R267" s="1">
        <f>JMS!M270</f>
        <v>0</v>
      </c>
      <c r="S267" s="39">
        <f>'Door Comparison'!R267</f>
        <v>0</v>
      </c>
      <c r="U267" s="39">
        <f t="shared" si="21"/>
        <v>0</v>
      </c>
      <c r="V267" s="252">
        <v>0</v>
      </c>
      <c r="X267" s="40">
        <f t="shared" si="22"/>
        <v>0</v>
      </c>
      <c r="Y267" s="38" t="str">
        <f>'Door Comparison'!S267</f>
        <v>WC cubicle</v>
      </c>
    </row>
    <row r="268" spans="1:25" x14ac:dyDescent="0.25">
      <c r="A268" s="74" t="str">
        <f>'Door Comparison'!A268</f>
        <v>D3WC.07</v>
      </c>
      <c r="B268" s="85">
        <f>'Door Comparison'!B268</f>
        <v>0</v>
      </c>
      <c r="C268" s="85">
        <f>'Door Comparison'!C268</f>
        <v>0</v>
      </c>
      <c r="D268" s="34">
        <f>'Door Comparison'!D268</f>
        <v>0</v>
      </c>
      <c r="E268" s="34">
        <f>'Door Comparison'!E268</f>
        <v>0</v>
      </c>
      <c r="G268" s="37">
        <f>'Door Comparison'!G268</f>
        <v>0</v>
      </c>
      <c r="H268" s="37">
        <f>'Door Comparison'!H268</f>
        <v>0</v>
      </c>
      <c r="J268" s="37">
        <f>'Door Comparison'!J268</f>
        <v>0</v>
      </c>
      <c r="K268" s="37">
        <f>'Door Comparison'!K268</f>
        <v>0</v>
      </c>
      <c r="L268" s="37">
        <f>'Door Comparison'!L268</f>
        <v>0</v>
      </c>
      <c r="M268" s="120"/>
      <c r="N268" s="39">
        <f t="shared" si="19"/>
        <v>0</v>
      </c>
      <c r="P268" s="39">
        <f t="shared" si="20"/>
        <v>0</v>
      </c>
      <c r="R268" s="1">
        <f>JMS!M271</f>
        <v>0</v>
      </c>
      <c r="S268" s="39">
        <f>'Door Comparison'!R268</f>
        <v>0</v>
      </c>
      <c r="U268" s="39">
        <f t="shared" si="21"/>
        <v>0</v>
      </c>
      <c r="V268" s="252">
        <v>0</v>
      </c>
      <c r="X268" s="40">
        <f t="shared" si="22"/>
        <v>0</v>
      </c>
      <c r="Y268" s="38" t="str">
        <f>'Door Comparison'!S268</f>
        <v>WC cubicle</v>
      </c>
    </row>
    <row r="269" spans="1:25" x14ac:dyDescent="0.25">
      <c r="A269" s="74" t="str">
        <f>'Door Comparison'!A269</f>
        <v>D3WC.08</v>
      </c>
      <c r="B269" s="85">
        <f>'Door Comparison'!B269</f>
        <v>0</v>
      </c>
      <c r="C269" s="85">
        <f>'Door Comparison'!C269</f>
        <v>0</v>
      </c>
      <c r="D269" s="34">
        <f>'Door Comparison'!D269</f>
        <v>0</v>
      </c>
      <c r="E269" s="34">
        <f>'Door Comparison'!E269</f>
        <v>0</v>
      </c>
      <c r="G269" s="37">
        <f>'Door Comparison'!G269</f>
        <v>0</v>
      </c>
      <c r="H269" s="37">
        <f>'Door Comparison'!H269</f>
        <v>0</v>
      </c>
      <c r="J269" s="37">
        <f>'Door Comparison'!J269</f>
        <v>0</v>
      </c>
      <c r="K269" s="37">
        <f>'Door Comparison'!K269</f>
        <v>0</v>
      </c>
      <c r="L269" s="37">
        <f>'Door Comparison'!L269</f>
        <v>0</v>
      </c>
      <c r="M269" s="120"/>
      <c r="N269" s="39">
        <f t="shared" si="19"/>
        <v>0</v>
      </c>
      <c r="P269" s="39">
        <f t="shared" si="20"/>
        <v>0</v>
      </c>
      <c r="R269" s="1">
        <f>JMS!M272</f>
        <v>0</v>
      </c>
      <c r="S269" s="39">
        <f>'Door Comparison'!R269</f>
        <v>0</v>
      </c>
      <c r="U269" s="39">
        <f t="shared" si="21"/>
        <v>0</v>
      </c>
      <c r="V269" s="252">
        <v>0</v>
      </c>
      <c r="X269" s="40">
        <f t="shared" si="22"/>
        <v>0</v>
      </c>
      <c r="Y269" s="38" t="str">
        <f>'Door Comparison'!S269</f>
        <v>WC cubicle</v>
      </c>
    </row>
    <row r="270" spans="1:25" x14ac:dyDescent="0.25">
      <c r="A270" s="74" t="str">
        <f>'Door Comparison'!A270</f>
        <v>D3WC.09</v>
      </c>
      <c r="B270" s="85">
        <f>'Door Comparison'!B270</f>
        <v>0</v>
      </c>
      <c r="C270" s="85">
        <f>'Door Comparison'!C270</f>
        <v>0</v>
      </c>
      <c r="D270" s="34">
        <f>'Door Comparison'!D270</f>
        <v>0</v>
      </c>
      <c r="E270" s="34">
        <f>'Door Comparison'!E270</f>
        <v>0</v>
      </c>
      <c r="G270" s="37">
        <f>'Door Comparison'!G270</f>
        <v>0</v>
      </c>
      <c r="H270" s="37">
        <f>'Door Comparison'!H270</f>
        <v>0</v>
      </c>
      <c r="J270" s="37">
        <f>'Door Comparison'!J270</f>
        <v>0</v>
      </c>
      <c r="K270" s="37">
        <f>'Door Comparison'!K270</f>
        <v>0</v>
      </c>
      <c r="L270" s="37">
        <f>'Door Comparison'!L270</f>
        <v>0</v>
      </c>
      <c r="M270" s="120"/>
      <c r="N270" s="39">
        <f t="shared" si="19"/>
        <v>0</v>
      </c>
      <c r="P270" s="39">
        <f t="shared" si="20"/>
        <v>0</v>
      </c>
      <c r="R270" s="1">
        <f>JMS!M273</f>
        <v>0</v>
      </c>
      <c r="S270" s="39">
        <f>'Door Comparison'!R270</f>
        <v>0</v>
      </c>
      <c r="U270" s="39">
        <f t="shared" si="21"/>
        <v>0</v>
      </c>
      <c r="V270" s="252">
        <v>0</v>
      </c>
      <c r="X270" s="40">
        <f t="shared" si="22"/>
        <v>0</v>
      </c>
      <c r="Y270" s="38" t="str">
        <f>'Door Comparison'!S270</f>
        <v>WC cubicle</v>
      </c>
    </row>
    <row r="271" spans="1:25" x14ac:dyDescent="0.25">
      <c r="A271" s="74" t="str">
        <f>'Door Comparison'!A271</f>
        <v>D3WC.10</v>
      </c>
      <c r="B271" s="85">
        <f>'Door Comparison'!B271</f>
        <v>0</v>
      </c>
      <c r="C271" s="85">
        <f>'Door Comparison'!C271</f>
        <v>0</v>
      </c>
      <c r="D271" s="34">
        <f>'Door Comparison'!D271</f>
        <v>0</v>
      </c>
      <c r="E271" s="34">
        <f>'Door Comparison'!E271</f>
        <v>0</v>
      </c>
      <c r="G271" s="37">
        <f>'Door Comparison'!G271</f>
        <v>0</v>
      </c>
      <c r="H271" s="37">
        <f>'Door Comparison'!H271</f>
        <v>0</v>
      </c>
      <c r="J271" s="37">
        <f>'Door Comparison'!J271</f>
        <v>0</v>
      </c>
      <c r="K271" s="37">
        <f>'Door Comparison'!K271</f>
        <v>0</v>
      </c>
      <c r="L271" s="37">
        <f>'Door Comparison'!L271</f>
        <v>0</v>
      </c>
      <c r="M271" s="120"/>
      <c r="N271" s="39">
        <f t="shared" si="19"/>
        <v>0</v>
      </c>
      <c r="P271" s="39">
        <f t="shared" si="20"/>
        <v>0</v>
      </c>
      <c r="R271" s="1">
        <f>JMS!M274</f>
        <v>0</v>
      </c>
      <c r="S271" s="39">
        <f>'Door Comparison'!R271</f>
        <v>0</v>
      </c>
      <c r="U271" s="39">
        <f t="shared" si="21"/>
        <v>0</v>
      </c>
      <c r="V271" s="252">
        <v>0</v>
      </c>
      <c r="X271" s="40">
        <f t="shared" si="22"/>
        <v>0</v>
      </c>
      <c r="Y271" s="38" t="str">
        <f>'Door Comparison'!S271</f>
        <v>WC cubicle</v>
      </c>
    </row>
    <row r="272" spans="1:25" x14ac:dyDescent="0.25">
      <c r="A272" s="74" t="str">
        <f>'Door Comparison'!A272</f>
        <v>D3WC.11</v>
      </c>
      <c r="B272" s="85">
        <f>'Door Comparison'!B272</f>
        <v>0</v>
      </c>
      <c r="C272" s="85">
        <f>'Door Comparison'!C272</f>
        <v>0</v>
      </c>
      <c r="D272" s="34">
        <f>'Door Comparison'!D272</f>
        <v>0</v>
      </c>
      <c r="E272" s="34">
        <f>'Door Comparison'!E272</f>
        <v>0</v>
      </c>
      <c r="G272" s="37">
        <f>'Door Comparison'!G272</f>
        <v>0</v>
      </c>
      <c r="H272" s="37">
        <f>'Door Comparison'!H272</f>
        <v>0</v>
      </c>
      <c r="J272" s="37">
        <f>'Door Comparison'!J272</f>
        <v>0</v>
      </c>
      <c r="K272" s="37">
        <f>'Door Comparison'!K272</f>
        <v>0</v>
      </c>
      <c r="L272" s="37">
        <f>'Door Comparison'!L272</f>
        <v>0</v>
      </c>
      <c r="M272" s="120"/>
      <c r="N272" s="39">
        <f t="shared" si="19"/>
        <v>0</v>
      </c>
      <c r="P272" s="39">
        <f t="shared" si="20"/>
        <v>0</v>
      </c>
      <c r="R272" s="1">
        <f>JMS!M275</f>
        <v>0</v>
      </c>
      <c r="S272" s="39">
        <f>'Door Comparison'!R272</f>
        <v>0</v>
      </c>
      <c r="U272" s="39">
        <f t="shared" si="21"/>
        <v>0</v>
      </c>
      <c r="V272" s="252">
        <v>0</v>
      </c>
      <c r="X272" s="40">
        <f t="shared" si="22"/>
        <v>0</v>
      </c>
      <c r="Y272" s="38" t="str">
        <f>'Door Comparison'!S272</f>
        <v>WC cubicle</v>
      </c>
    </row>
    <row r="273" spans="1:25" x14ac:dyDescent="0.25">
      <c r="A273" s="74" t="str">
        <f>'Door Comparison'!A273</f>
        <v>D3WC.12</v>
      </c>
      <c r="B273" s="85">
        <f>'Door Comparison'!B273</f>
        <v>0</v>
      </c>
      <c r="C273" s="85">
        <f>'Door Comparison'!C273</f>
        <v>0</v>
      </c>
      <c r="D273" s="34">
        <f>'Door Comparison'!D273</f>
        <v>0</v>
      </c>
      <c r="E273" s="34">
        <f>'Door Comparison'!E273</f>
        <v>0</v>
      </c>
      <c r="G273" s="37">
        <f>'Door Comparison'!G273</f>
        <v>0</v>
      </c>
      <c r="H273" s="37">
        <f>'Door Comparison'!H273</f>
        <v>0</v>
      </c>
      <c r="J273" s="37">
        <f>'Door Comparison'!J273</f>
        <v>0</v>
      </c>
      <c r="K273" s="37">
        <f>'Door Comparison'!K273</f>
        <v>0</v>
      </c>
      <c r="L273" s="37">
        <f>'Door Comparison'!L273</f>
        <v>0</v>
      </c>
      <c r="M273" s="120"/>
      <c r="N273" s="39">
        <f t="shared" si="19"/>
        <v>0</v>
      </c>
      <c r="P273" s="39">
        <f t="shared" si="20"/>
        <v>0</v>
      </c>
      <c r="R273" s="1">
        <f>JMS!M276</f>
        <v>0</v>
      </c>
      <c r="S273" s="39">
        <f>'Door Comparison'!R273</f>
        <v>0</v>
      </c>
      <c r="U273" s="39">
        <f t="shared" si="21"/>
        <v>0</v>
      </c>
      <c r="V273" s="252">
        <v>0</v>
      </c>
      <c r="X273" s="40">
        <f t="shared" si="22"/>
        <v>0</v>
      </c>
      <c r="Y273" s="38" t="str">
        <f>'Door Comparison'!S273</f>
        <v>WC cubicle</v>
      </c>
    </row>
    <row r="274" spans="1:25" x14ac:dyDescent="0.25">
      <c r="A274" s="74" t="str">
        <f>'Door Comparison'!A274</f>
        <v>D3WC.13</v>
      </c>
      <c r="B274" s="85">
        <f>'Door Comparison'!B274</f>
        <v>0</v>
      </c>
      <c r="C274" s="85">
        <f>'Door Comparison'!C274</f>
        <v>0</v>
      </c>
      <c r="D274" s="34">
        <f>'Door Comparison'!D274</f>
        <v>0</v>
      </c>
      <c r="E274" s="34">
        <f>'Door Comparison'!E274</f>
        <v>0</v>
      </c>
      <c r="G274" s="37">
        <f>'Door Comparison'!G274</f>
        <v>0</v>
      </c>
      <c r="H274" s="37">
        <f>'Door Comparison'!H274</f>
        <v>0</v>
      </c>
      <c r="J274" s="37">
        <f>'Door Comparison'!J274</f>
        <v>0</v>
      </c>
      <c r="K274" s="37">
        <f>'Door Comparison'!K274</f>
        <v>0</v>
      </c>
      <c r="L274" s="37">
        <f>'Door Comparison'!L274</f>
        <v>0</v>
      </c>
      <c r="M274" s="120"/>
      <c r="N274" s="39">
        <f t="shared" si="19"/>
        <v>0</v>
      </c>
      <c r="P274" s="39">
        <f t="shared" si="20"/>
        <v>0</v>
      </c>
      <c r="R274" s="1">
        <f>JMS!M277</f>
        <v>0</v>
      </c>
      <c r="S274" s="39">
        <f>'Door Comparison'!R274</f>
        <v>0</v>
      </c>
      <c r="U274" s="39">
        <f t="shared" si="21"/>
        <v>0</v>
      </c>
      <c r="V274" s="252">
        <v>0</v>
      </c>
      <c r="X274" s="40">
        <f t="shared" si="22"/>
        <v>0</v>
      </c>
      <c r="Y274" s="38" t="str">
        <f>'Door Comparison'!S274</f>
        <v>WC cubicle</v>
      </c>
    </row>
    <row r="275" spans="1:25" x14ac:dyDescent="0.25">
      <c r="A275" s="74" t="str">
        <f>'Door Comparison'!A275</f>
        <v>D3WC.14</v>
      </c>
      <c r="B275" s="85">
        <f>'Door Comparison'!B275</f>
        <v>0</v>
      </c>
      <c r="C275" s="85">
        <f>'Door Comparison'!C275</f>
        <v>0</v>
      </c>
      <c r="D275" s="34">
        <f>'Door Comparison'!D275</f>
        <v>0</v>
      </c>
      <c r="E275" s="34">
        <f>'Door Comparison'!E275</f>
        <v>0</v>
      </c>
      <c r="G275" s="37">
        <f>'Door Comparison'!G275</f>
        <v>0</v>
      </c>
      <c r="H275" s="37">
        <f>'Door Comparison'!H275</f>
        <v>0</v>
      </c>
      <c r="J275" s="37">
        <f>'Door Comparison'!J275</f>
        <v>0</v>
      </c>
      <c r="K275" s="37">
        <f>'Door Comparison'!K275</f>
        <v>0</v>
      </c>
      <c r="L275" s="37">
        <f>'Door Comparison'!L275</f>
        <v>0</v>
      </c>
      <c r="M275" s="120"/>
      <c r="N275" s="39">
        <f t="shared" si="19"/>
        <v>0</v>
      </c>
      <c r="P275" s="39">
        <f t="shared" si="20"/>
        <v>0</v>
      </c>
      <c r="R275" s="1">
        <f>JMS!M278</f>
        <v>0</v>
      </c>
      <c r="S275" s="39">
        <f>'Door Comparison'!R275</f>
        <v>0</v>
      </c>
      <c r="U275" s="39">
        <f t="shared" si="21"/>
        <v>0</v>
      </c>
      <c r="V275" s="252">
        <v>0</v>
      </c>
      <c r="X275" s="40">
        <f t="shared" si="22"/>
        <v>0</v>
      </c>
      <c r="Y275" s="38" t="str">
        <f>'Door Comparison'!S275</f>
        <v>WC cubicle</v>
      </c>
    </row>
    <row r="276" spans="1:25" x14ac:dyDescent="0.25">
      <c r="A276" s="74" t="str">
        <f>'Door Comparison'!A276</f>
        <v>D4.01</v>
      </c>
      <c r="B276" s="85" t="str">
        <f>'Door Comparison'!B276</f>
        <v>E1</v>
      </c>
      <c r="C276" s="85">
        <f>'Door Comparison'!C276</f>
        <v>0</v>
      </c>
      <c r="D276" s="34">
        <f>'Door Comparison'!D276</f>
        <v>0</v>
      </c>
      <c r="E276" s="34">
        <f>'Door Comparison'!E276</f>
        <v>0</v>
      </c>
      <c r="G276" s="37">
        <f>'Door Comparison'!G276</f>
        <v>0</v>
      </c>
      <c r="H276" s="37">
        <f>'Door Comparison'!H276</f>
        <v>0</v>
      </c>
      <c r="J276" s="37">
        <f>'Door Comparison'!J276</f>
        <v>0</v>
      </c>
      <c r="K276" s="37">
        <f>'Door Comparison'!K276</f>
        <v>0</v>
      </c>
      <c r="L276" s="37">
        <f>'Door Comparison'!L276</f>
        <v>0</v>
      </c>
      <c r="M276" s="120"/>
      <c r="N276" s="39">
        <f t="shared" si="19"/>
        <v>0</v>
      </c>
      <c r="P276" s="39">
        <f t="shared" si="20"/>
        <v>0</v>
      </c>
      <c r="R276" s="1">
        <f>JMS!M279</f>
        <v>0</v>
      </c>
      <c r="S276" s="39">
        <f>'Door Comparison'!R276</f>
        <v>0</v>
      </c>
      <c r="U276" s="39">
        <f t="shared" si="21"/>
        <v>0</v>
      </c>
      <c r="V276" s="252">
        <v>0</v>
      </c>
      <c r="X276" s="40">
        <f t="shared" si="22"/>
        <v>0</v>
      </c>
      <c r="Y276" s="246" t="s">
        <v>750</v>
      </c>
    </row>
    <row r="277" spans="1:25" x14ac:dyDescent="0.25">
      <c r="A277" s="74" t="str">
        <f>'Door Comparison'!A277</f>
        <v>D4.02</v>
      </c>
      <c r="B277" s="85" t="str">
        <f>'Door Comparison'!B277</f>
        <v>E1</v>
      </c>
      <c r="C277" s="85">
        <f>'Door Comparison'!C277</f>
        <v>0</v>
      </c>
      <c r="D277" s="34">
        <f>'Door Comparison'!D277</f>
        <v>0</v>
      </c>
      <c r="E277" s="34">
        <f>'Door Comparison'!E277</f>
        <v>0</v>
      </c>
      <c r="G277" s="37">
        <f>'Door Comparison'!G277</f>
        <v>0</v>
      </c>
      <c r="H277" s="37">
        <f>'Door Comparison'!H277</f>
        <v>0</v>
      </c>
      <c r="J277" s="37">
        <f>'Door Comparison'!J277</f>
        <v>0</v>
      </c>
      <c r="K277" s="37">
        <f>'Door Comparison'!K277</f>
        <v>0</v>
      </c>
      <c r="L277" s="37">
        <f>'Door Comparison'!L277</f>
        <v>0</v>
      </c>
      <c r="M277" s="120"/>
      <c r="N277" s="39">
        <f t="shared" si="19"/>
        <v>0</v>
      </c>
      <c r="P277" s="39">
        <f t="shared" si="20"/>
        <v>0</v>
      </c>
      <c r="R277" s="1">
        <f>JMS!M280</f>
        <v>0</v>
      </c>
      <c r="S277" s="39">
        <f>'Door Comparison'!R277</f>
        <v>0</v>
      </c>
      <c r="U277" s="39">
        <f t="shared" si="21"/>
        <v>0</v>
      </c>
      <c r="V277" s="252">
        <v>0</v>
      </c>
      <c r="X277" s="40">
        <f t="shared" si="22"/>
        <v>0</v>
      </c>
      <c r="Y277" s="246" t="s">
        <v>750</v>
      </c>
    </row>
    <row r="278" spans="1:25" x14ac:dyDescent="0.25">
      <c r="A278" s="74" t="str">
        <f>'Door Comparison'!A278</f>
        <v>D4.03</v>
      </c>
      <c r="B278" s="85" t="str">
        <f>'Door Comparison'!B278</f>
        <v>D2</v>
      </c>
      <c r="C278" s="85">
        <f>'Door Comparison'!C278</f>
        <v>0</v>
      </c>
      <c r="D278" s="34">
        <f>'Door Comparison'!D278</f>
        <v>1110</v>
      </c>
      <c r="E278" s="34">
        <f>'Door Comparison'!E278</f>
        <v>2000</v>
      </c>
      <c r="G278" s="37">
        <f>'Door Comparison'!G278</f>
        <v>0</v>
      </c>
      <c r="H278" s="37">
        <f>'Door Comparison'!H278</f>
        <v>1</v>
      </c>
      <c r="J278" s="37">
        <f>'Door Comparison'!J278</f>
        <v>1</v>
      </c>
      <c r="K278" s="37">
        <f>'Door Comparison'!K278</f>
        <v>0</v>
      </c>
      <c r="L278" s="37">
        <f>'Door Comparison'!L278</f>
        <v>0</v>
      </c>
      <c r="M278" s="120"/>
      <c r="N278" s="39">
        <f t="shared" si="19"/>
        <v>0.46</v>
      </c>
      <c r="P278" s="39">
        <f t="shared" si="20"/>
        <v>4.09</v>
      </c>
      <c r="R278" s="1">
        <f>JMS!M281</f>
        <v>0</v>
      </c>
      <c r="S278" s="39">
        <f>'Door Comparison'!R278</f>
        <v>611.16999999999996</v>
      </c>
      <c r="T278" s="79">
        <v>39.44</v>
      </c>
      <c r="U278" s="39">
        <f t="shared" si="21"/>
        <v>10.220000000000001</v>
      </c>
      <c r="V278" s="252">
        <v>0</v>
      </c>
      <c r="X278" s="40">
        <f t="shared" si="22"/>
        <v>665.38</v>
      </c>
    </row>
    <row r="279" spans="1:25" x14ac:dyDescent="0.25">
      <c r="A279" s="74" t="str">
        <f>'Door Comparison'!A279</f>
        <v>D4.04</v>
      </c>
      <c r="B279" s="85" t="str">
        <f>'Door Comparison'!B279</f>
        <v>D2</v>
      </c>
      <c r="C279" s="85">
        <f>'Door Comparison'!C279</f>
        <v>0</v>
      </c>
      <c r="D279" s="34">
        <f>'Door Comparison'!D279</f>
        <v>1110</v>
      </c>
      <c r="E279" s="34">
        <f>'Door Comparison'!E279</f>
        <v>2000</v>
      </c>
      <c r="G279" s="37">
        <f>'Door Comparison'!G279</f>
        <v>0</v>
      </c>
      <c r="H279" s="37">
        <f>'Door Comparison'!H279</f>
        <v>1</v>
      </c>
      <c r="J279" s="37">
        <f>'Door Comparison'!J279</f>
        <v>1</v>
      </c>
      <c r="K279" s="37">
        <f>'Door Comparison'!K279</f>
        <v>0</v>
      </c>
      <c r="L279" s="37">
        <f>'Door Comparison'!L279</f>
        <v>0</v>
      </c>
      <c r="M279" s="120"/>
      <c r="N279" s="39">
        <f t="shared" si="19"/>
        <v>0.46</v>
      </c>
      <c r="P279" s="39">
        <f t="shared" si="20"/>
        <v>4.09</v>
      </c>
      <c r="R279" s="1">
        <f>JMS!M282</f>
        <v>0</v>
      </c>
      <c r="S279" s="39">
        <f>'Door Comparison'!R279</f>
        <v>611.16999999999996</v>
      </c>
      <c r="T279" s="79">
        <v>39.44</v>
      </c>
      <c r="U279" s="39">
        <f t="shared" si="21"/>
        <v>10.220000000000001</v>
      </c>
      <c r="V279" s="252">
        <v>0</v>
      </c>
      <c r="X279" s="40">
        <f t="shared" si="22"/>
        <v>665.38</v>
      </c>
    </row>
    <row r="280" spans="1:25" x14ac:dyDescent="0.25">
      <c r="A280" s="74" t="str">
        <f>'Door Comparison'!A280</f>
        <v>D4.05</v>
      </c>
      <c r="B280" s="85" t="str">
        <f>'Door Comparison'!B280</f>
        <v>D2</v>
      </c>
      <c r="C280" s="85">
        <f>'Door Comparison'!C280</f>
        <v>0</v>
      </c>
      <c r="D280" s="34">
        <f>'Door Comparison'!D280</f>
        <v>1110</v>
      </c>
      <c r="E280" s="34">
        <f>'Door Comparison'!E280</f>
        <v>2000</v>
      </c>
      <c r="G280" s="37">
        <f>'Door Comparison'!G280</f>
        <v>0</v>
      </c>
      <c r="H280" s="37">
        <f>'Door Comparison'!H280</f>
        <v>1</v>
      </c>
      <c r="J280" s="37">
        <f>'Door Comparison'!J280</f>
        <v>1</v>
      </c>
      <c r="K280" s="37">
        <f>'Door Comparison'!K280</f>
        <v>0</v>
      </c>
      <c r="L280" s="37">
        <f>'Door Comparison'!L280</f>
        <v>0</v>
      </c>
      <c r="M280" s="120"/>
      <c r="N280" s="39">
        <f t="shared" si="19"/>
        <v>0.46</v>
      </c>
      <c r="P280" s="39">
        <f t="shared" si="20"/>
        <v>4.09</v>
      </c>
      <c r="R280" s="1">
        <f>JMS!M283</f>
        <v>0</v>
      </c>
      <c r="S280" s="39">
        <f>'Door Comparison'!R280</f>
        <v>611.16999999999996</v>
      </c>
      <c r="T280" s="79">
        <v>39.44</v>
      </c>
      <c r="U280" s="39">
        <f t="shared" si="21"/>
        <v>10.220000000000001</v>
      </c>
      <c r="V280" s="252">
        <v>0</v>
      </c>
      <c r="X280" s="40">
        <f t="shared" si="22"/>
        <v>665.38</v>
      </c>
    </row>
    <row r="281" spans="1:25" x14ac:dyDescent="0.25">
      <c r="A281" s="74" t="str">
        <f>'Door Comparison'!A281</f>
        <v>D4.06</v>
      </c>
      <c r="B281" s="85" t="str">
        <f>'Door Comparison'!B281</f>
        <v>D2</v>
      </c>
      <c r="C281" s="85">
        <f>'Door Comparison'!C281</f>
        <v>0</v>
      </c>
      <c r="D281" s="34">
        <f>'Door Comparison'!D281</f>
        <v>1110</v>
      </c>
      <c r="E281" s="34">
        <f>'Door Comparison'!E281</f>
        <v>2000</v>
      </c>
      <c r="G281" s="37">
        <f>'Door Comparison'!G281</f>
        <v>0</v>
      </c>
      <c r="H281" s="37">
        <f>'Door Comparison'!H281</f>
        <v>1</v>
      </c>
      <c r="J281" s="37">
        <f>'Door Comparison'!J281</f>
        <v>1</v>
      </c>
      <c r="K281" s="37">
        <f>'Door Comparison'!K281</f>
        <v>0</v>
      </c>
      <c r="L281" s="37">
        <f>'Door Comparison'!L281</f>
        <v>0</v>
      </c>
      <c r="M281" s="120"/>
      <c r="N281" s="39">
        <f t="shared" si="19"/>
        <v>0.46</v>
      </c>
      <c r="P281" s="39">
        <f t="shared" si="20"/>
        <v>4.09</v>
      </c>
      <c r="R281" s="1">
        <f>JMS!M284</f>
        <v>0</v>
      </c>
      <c r="S281" s="39">
        <f>'Door Comparison'!R281</f>
        <v>611.16999999999996</v>
      </c>
      <c r="T281" s="79">
        <v>39.44</v>
      </c>
      <c r="U281" s="39">
        <f t="shared" si="21"/>
        <v>10.220000000000001</v>
      </c>
      <c r="V281" s="252">
        <v>0</v>
      </c>
      <c r="X281" s="40">
        <f t="shared" si="22"/>
        <v>665.38</v>
      </c>
    </row>
    <row r="282" spans="1:25" x14ac:dyDescent="0.25">
      <c r="A282" s="74" t="str">
        <f>'Door Comparison'!A282</f>
        <v>D4.07</v>
      </c>
      <c r="B282" s="85" t="str">
        <f>'Door Comparison'!B282</f>
        <v>D2</v>
      </c>
      <c r="C282" s="85">
        <f>'Door Comparison'!C282</f>
        <v>0</v>
      </c>
      <c r="D282" s="34">
        <f>'Door Comparison'!D282</f>
        <v>1110</v>
      </c>
      <c r="E282" s="34">
        <f>'Door Comparison'!E282</f>
        <v>2000</v>
      </c>
      <c r="G282" s="37">
        <f>'Door Comparison'!G282</f>
        <v>0</v>
      </c>
      <c r="H282" s="37">
        <f>'Door Comparison'!H282</f>
        <v>1</v>
      </c>
      <c r="J282" s="37">
        <f>'Door Comparison'!J282</f>
        <v>1</v>
      </c>
      <c r="K282" s="37">
        <f>'Door Comparison'!K282</f>
        <v>0</v>
      </c>
      <c r="L282" s="37">
        <f>'Door Comparison'!L282</f>
        <v>0</v>
      </c>
      <c r="M282" s="120"/>
      <c r="N282" s="39">
        <f t="shared" si="19"/>
        <v>0.46</v>
      </c>
      <c r="P282" s="39">
        <f t="shared" si="20"/>
        <v>4.09</v>
      </c>
      <c r="R282" s="1">
        <f>JMS!M285</f>
        <v>0</v>
      </c>
      <c r="S282" s="39">
        <f>'Door Comparison'!R282</f>
        <v>611.16999999999996</v>
      </c>
      <c r="T282" s="79">
        <v>39.44</v>
      </c>
      <c r="U282" s="39">
        <f t="shared" si="21"/>
        <v>10.220000000000001</v>
      </c>
      <c r="V282" s="252">
        <v>0</v>
      </c>
      <c r="X282" s="40">
        <f t="shared" si="22"/>
        <v>665.38</v>
      </c>
    </row>
    <row r="283" spans="1:25" x14ac:dyDescent="0.25">
      <c r="A283" s="74" t="str">
        <f>'Door Comparison'!A283</f>
        <v>D4.08</v>
      </c>
      <c r="B283" s="85" t="str">
        <f>'Door Comparison'!B283</f>
        <v>D2</v>
      </c>
      <c r="C283" s="85">
        <f>'Door Comparison'!C283</f>
        <v>0</v>
      </c>
      <c r="D283" s="34">
        <f>'Door Comparison'!D283</f>
        <v>1110</v>
      </c>
      <c r="E283" s="34">
        <f>'Door Comparison'!E283</f>
        <v>2000</v>
      </c>
      <c r="G283" s="37">
        <f>'Door Comparison'!G283</f>
        <v>0</v>
      </c>
      <c r="H283" s="37">
        <f>'Door Comparison'!H283</f>
        <v>1</v>
      </c>
      <c r="J283" s="37">
        <f>'Door Comparison'!J283</f>
        <v>1</v>
      </c>
      <c r="K283" s="37">
        <f>'Door Comparison'!K283</f>
        <v>0</v>
      </c>
      <c r="L283" s="37">
        <f>'Door Comparison'!L283</f>
        <v>0</v>
      </c>
      <c r="M283" s="120"/>
      <c r="N283" s="39">
        <f t="shared" si="19"/>
        <v>0.46</v>
      </c>
      <c r="P283" s="39">
        <f t="shared" si="20"/>
        <v>4.09</v>
      </c>
      <c r="R283" s="1">
        <f>JMS!M286</f>
        <v>0</v>
      </c>
      <c r="S283" s="39">
        <f>'Door Comparison'!R283</f>
        <v>611.16999999999996</v>
      </c>
      <c r="T283" s="79">
        <v>39.44</v>
      </c>
      <c r="U283" s="39">
        <f t="shared" si="21"/>
        <v>10.220000000000001</v>
      </c>
      <c r="V283" s="252">
        <v>0</v>
      </c>
      <c r="X283" s="40">
        <f t="shared" si="22"/>
        <v>665.38</v>
      </c>
    </row>
    <row r="284" spans="1:25" x14ac:dyDescent="0.25">
      <c r="A284" s="74" t="str">
        <f>'Door Comparison'!A284</f>
        <v>D4.09</v>
      </c>
      <c r="B284" s="85" t="str">
        <f>'Door Comparison'!B284</f>
        <v>D2</v>
      </c>
      <c r="C284" s="85">
        <f>'Door Comparison'!C284</f>
        <v>0</v>
      </c>
      <c r="D284" s="34">
        <f>'Door Comparison'!D284</f>
        <v>1110</v>
      </c>
      <c r="E284" s="34">
        <f>'Door Comparison'!E284</f>
        <v>2000</v>
      </c>
      <c r="G284" s="37">
        <f>'Door Comparison'!G284</f>
        <v>0</v>
      </c>
      <c r="H284" s="37">
        <f>'Door Comparison'!H284</f>
        <v>1</v>
      </c>
      <c r="J284" s="37">
        <f>'Door Comparison'!J284</f>
        <v>1</v>
      </c>
      <c r="K284" s="37">
        <f>'Door Comparison'!K284</f>
        <v>0</v>
      </c>
      <c r="L284" s="37">
        <f>'Door Comparison'!L284</f>
        <v>0</v>
      </c>
      <c r="M284" s="120"/>
      <c r="N284" s="39">
        <f t="shared" si="19"/>
        <v>0.46</v>
      </c>
      <c r="P284" s="39">
        <f t="shared" si="20"/>
        <v>4.09</v>
      </c>
      <c r="R284" s="1">
        <f>JMS!M287</f>
        <v>0</v>
      </c>
      <c r="S284" s="39">
        <f>'Door Comparison'!R284</f>
        <v>611.16999999999996</v>
      </c>
      <c r="T284" s="79">
        <v>39.44</v>
      </c>
      <c r="U284" s="39">
        <f t="shared" si="21"/>
        <v>10.220000000000001</v>
      </c>
      <c r="V284" s="252">
        <v>0</v>
      </c>
      <c r="X284" s="40">
        <f t="shared" si="22"/>
        <v>665.38</v>
      </c>
    </row>
    <row r="285" spans="1:25" x14ac:dyDescent="0.25">
      <c r="A285" s="74" t="str">
        <f>'Door Comparison'!A285</f>
        <v>D4.10</v>
      </c>
      <c r="B285" s="85" t="str">
        <f>'Door Comparison'!B285</f>
        <v>D2</v>
      </c>
      <c r="C285" s="85">
        <f>'Door Comparison'!C285</f>
        <v>0</v>
      </c>
      <c r="D285" s="34">
        <f>'Door Comparison'!D285</f>
        <v>1110</v>
      </c>
      <c r="E285" s="34">
        <f>'Door Comparison'!E285</f>
        <v>2000</v>
      </c>
      <c r="G285" s="37">
        <f>'Door Comparison'!G285</f>
        <v>0</v>
      </c>
      <c r="H285" s="37">
        <f>'Door Comparison'!H285</f>
        <v>1</v>
      </c>
      <c r="J285" s="37">
        <f>'Door Comparison'!J285</f>
        <v>1</v>
      </c>
      <c r="K285" s="37">
        <f>'Door Comparison'!K285</f>
        <v>0</v>
      </c>
      <c r="L285" s="37">
        <f>'Door Comparison'!L285</f>
        <v>0</v>
      </c>
      <c r="M285" s="120"/>
      <c r="N285" s="39">
        <f t="shared" si="19"/>
        <v>0.46</v>
      </c>
      <c r="P285" s="39">
        <f t="shared" si="20"/>
        <v>4.09</v>
      </c>
      <c r="R285" s="1">
        <f>JMS!M288</f>
        <v>0</v>
      </c>
      <c r="S285" s="39">
        <f>'Door Comparison'!R285</f>
        <v>611.16999999999996</v>
      </c>
      <c r="T285" s="79">
        <v>39.44</v>
      </c>
      <c r="U285" s="39">
        <f t="shared" si="21"/>
        <v>10.220000000000001</v>
      </c>
      <c r="V285" s="252">
        <v>0</v>
      </c>
      <c r="X285" s="40">
        <f t="shared" si="22"/>
        <v>665.38</v>
      </c>
    </row>
    <row r="286" spans="1:25" x14ac:dyDescent="0.25">
      <c r="A286" s="74" t="str">
        <f>'Door Comparison'!A286</f>
        <v>D4.11</v>
      </c>
      <c r="B286" s="85" t="str">
        <f>'Door Comparison'!B286</f>
        <v>D2</v>
      </c>
      <c r="C286" s="85">
        <f>'Door Comparison'!C286</f>
        <v>0</v>
      </c>
      <c r="D286" s="34">
        <f>'Door Comparison'!D286</f>
        <v>1110</v>
      </c>
      <c r="E286" s="34">
        <f>'Door Comparison'!E286</f>
        <v>2000</v>
      </c>
      <c r="G286" s="37">
        <f>'Door Comparison'!G286</f>
        <v>0</v>
      </c>
      <c r="H286" s="37">
        <f>'Door Comparison'!H286</f>
        <v>1</v>
      </c>
      <c r="J286" s="37">
        <f>'Door Comparison'!J286</f>
        <v>1</v>
      </c>
      <c r="K286" s="37">
        <f>'Door Comparison'!K286</f>
        <v>0</v>
      </c>
      <c r="L286" s="37">
        <f>'Door Comparison'!L286</f>
        <v>0</v>
      </c>
      <c r="M286" s="120"/>
      <c r="N286" s="39">
        <f t="shared" si="19"/>
        <v>0.46</v>
      </c>
      <c r="P286" s="39">
        <f t="shared" si="20"/>
        <v>4.09</v>
      </c>
      <c r="R286" s="1">
        <f>JMS!M289</f>
        <v>0</v>
      </c>
      <c r="S286" s="39">
        <f>'Door Comparison'!R286</f>
        <v>611.16999999999996</v>
      </c>
      <c r="T286" s="79">
        <v>39.44</v>
      </c>
      <c r="U286" s="39">
        <f t="shared" si="21"/>
        <v>10.220000000000001</v>
      </c>
      <c r="V286" s="252">
        <v>0</v>
      </c>
      <c r="X286" s="40">
        <f t="shared" si="22"/>
        <v>665.38</v>
      </c>
    </row>
    <row r="287" spans="1:25" x14ac:dyDescent="0.25">
      <c r="A287" s="74" t="str">
        <f>'Door Comparison'!A287</f>
        <v>D4.12</v>
      </c>
      <c r="B287" s="85" t="str">
        <f>'Door Comparison'!B287</f>
        <v>D2</v>
      </c>
      <c r="C287" s="85">
        <f>'Door Comparison'!C287</f>
        <v>0</v>
      </c>
      <c r="D287" s="34">
        <f>'Door Comparison'!D287</f>
        <v>1110</v>
      </c>
      <c r="E287" s="34">
        <f>'Door Comparison'!E287</f>
        <v>2000</v>
      </c>
      <c r="G287" s="37">
        <f>'Door Comparison'!G287</f>
        <v>0</v>
      </c>
      <c r="H287" s="37">
        <f>'Door Comparison'!H287</f>
        <v>1</v>
      </c>
      <c r="J287" s="37">
        <f>'Door Comparison'!J287</f>
        <v>1</v>
      </c>
      <c r="K287" s="37">
        <f>'Door Comparison'!K287</f>
        <v>0</v>
      </c>
      <c r="L287" s="37">
        <f>'Door Comparison'!L287</f>
        <v>0</v>
      </c>
      <c r="M287" s="120"/>
      <c r="N287" s="39">
        <f t="shared" si="19"/>
        <v>0.46</v>
      </c>
      <c r="P287" s="39">
        <f t="shared" si="20"/>
        <v>4.09</v>
      </c>
      <c r="R287" s="1">
        <f>JMS!M290</f>
        <v>0</v>
      </c>
      <c r="S287" s="39">
        <f>'Door Comparison'!R287</f>
        <v>611.16999999999996</v>
      </c>
      <c r="T287" s="79">
        <v>39.44</v>
      </c>
      <c r="U287" s="39">
        <f t="shared" si="21"/>
        <v>10.220000000000001</v>
      </c>
      <c r="V287" s="252">
        <v>0</v>
      </c>
      <c r="X287" s="40">
        <f t="shared" si="22"/>
        <v>665.38</v>
      </c>
    </row>
    <row r="288" spans="1:25" x14ac:dyDescent="0.25">
      <c r="A288" s="74" t="str">
        <f>'Door Comparison'!A288</f>
        <v>D4.13</v>
      </c>
      <c r="B288" s="85" t="str">
        <f>'Door Comparison'!B288</f>
        <v>A7</v>
      </c>
      <c r="C288" s="85">
        <f>'Door Comparison'!C288</f>
        <v>0</v>
      </c>
      <c r="D288" s="34">
        <f>'Door Comparison'!D288</f>
        <v>1233</v>
      </c>
      <c r="E288" s="34">
        <f>'Door Comparison'!E288</f>
        <v>2700</v>
      </c>
      <c r="G288" s="37">
        <f>'Door Comparison'!G288</f>
        <v>0</v>
      </c>
      <c r="H288" s="37">
        <f>'Door Comparison'!H288</f>
        <v>1</v>
      </c>
      <c r="J288" s="37">
        <f>'Door Comparison'!J288</f>
        <v>0</v>
      </c>
      <c r="K288" s="37">
        <f>'Door Comparison'!K288</f>
        <v>1</v>
      </c>
      <c r="L288" s="37">
        <f>'Door Comparison'!L288</f>
        <v>0</v>
      </c>
      <c r="M288" s="120"/>
      <c r="N288" s="39">
        <f t="shared" si="19"/>
        <v>0.6</v>
      </c>
      <c r="P288" s="39">
        <f t="shared" si="20"/>
        <v>5.31</v>
      </c>
      <c r="R288" s="1">
        <f>JMS!M291</f>
        <v>694.55</v>
      </c>
      <c r="S288" s="39">
        <f>'Door Comparison'!R288</f>
        <v>1691.61</v>
      </c>
      <c r="U288" s="39">
        <f t="shared" si="21"/>
        <v>13.27</v>
      </c>
      <c r="V288" s="252">
        <v>31.24</v>
      </c>
      <c r="X288" s="40">
        <f t="shared" si="22"/>
        <v>2436.58</v>
      </c>
    </row>
    <row r="289" spans="1:24" x14ac:dyDescent="0.25">
      <c r="A289" s="74" t="str">
        <f>'Door Comparison'!A289</f>
        <v>D4.14</v>
      </c>
      <c r="B289" s="85" t="str">
        <f>'Door Comparison'!B289</f>
        <v>H</v>
      </c>
      <c r="C289" s="85">
        <f>'Door Comparison'!C289</f>
        <v>0</v>
      </c>
      <c r="D289" s="34">
        <f>'Door Comparison'!D289</f>
        <v>628</v>
      </c>
      <c r="E289" s="34">
        <f>'Door Comparison'!E289</f>
        <v>1308</v>
      </c>
      <c r="G289" s="37">
        <f>'Door Comparison'!G289</f>
        <v>0</v>
      </c>
      <c r="H289" s="37">
        <f>'Door Comparison'!H289</f>
        <v>1</v>
      </c>
      <c r="J289" s="37">
        <f>'Door Comparison'!J289</f>
        <v>1</v>
      </c>
      <c r="K289" s="37">
        <f>'Door Comparison'!K289</f>
        <v>0</v>
      </c>
      <c r="L289" s="37">
        <f>'Door Comparison'!L289</f>
        <v>0</v>
      </c>
      <c r="M289" s="120"/>
      <c r="N289" s="39">
        <f t="shared" si="19"/>
        <v>0.28999999999999998</v>
      </c>
      <c r="P289" s="39">
        <f t="shared" si="20"/>
        <v>2.6</v>
      </c>
      <c r="R289" s="1">
        <f>JMS!M292</f>
        <v>220.27</v>
      </c>
      <c r="S289" s="39">
        <f>'Door Comparison'!R289</f>
        <v>258.60000000000002</v>
      </c>
      <c r="U289" s="39">
        <f t="shared" si="21"/>
        <v>6.49</v>
      </c>
      <c r="V289" s="252">
        <v>31.24</v>
      </c>
      <c r="X289" s="40">
        <f t="shared" si="22"/>
        <v>519.49</v>
      </c>
    </row>
    <row r="290" spans="1:24" x14ac:dyDescent="0.25">
      <c r="A290" s="74" t="str">
        <f>'Door Comparison'!A290</f>
        <v>D4.15</v>
      </c>
      <c r="B290" s="85" t="str">
        <f>'Door Comparison'!B290</f>
        <v>A8</v>
      </c>
      <c r="C290" s="85">
        <f>'Door Comparison'!C290</f>
        <v>0</v>
      </c>
      <c r="D290" s="34">
        <f>'Door Comparison'!D290</f>
        <v>1110</v>
      </c>
      <c r="E290" s="34">
        <f>'Door Comparison'!E290</f>
        <v>2700</v>
      </c>
      <c r="G290" s="37">
        <f>'Door Comparison'!G290</f>
        <v>0</v>
      </c>
      <c r="H290" s="37">
        <f>'Door Comparison'!H290</f>
        <v>1</v>
      </c>
      <c r="J290" s="37">
        <f>'Door Comparison'!J290</f>
        <v>0</v>
      </c>
      <c r="K290" s="37">
        <f>'Door Comparison'!K290</f>
        <v>0</v>
      </c>
      <c r="L290" s="37">
        <f>'Door Comparison'!L290</f>
        <v>0</v>
      </c>
      <c r="M290" s="120"/>
      <c r="N290" s="39">
        <f t="shared" si="19"/>
        <v>0.59</v>
      </c>
      <c r="P290" s="39">
        <f t="shared" si="20"/>
        <v>5.21</v>
      </c>
      <c r="R290" s="1">
        <f>JMS!M293</f>
        <v>626.66</v>
      </c>
      <c r="S290" s="39">
        <f>'Door Comparison'!R290</f>
        <v>1093.4000000000001</v>
      </c>
      <c r="U290" s="39">
        <f t="shared" si="21"/>
        <v>0</v>
      </c>
      <c r="V290" s="252">
        <v>31.24</v>
      </c>
      <c r="X290" s="40">
        <f t="shared" si="22"/>
        <v>1757.1</v>
      </c>
    </row>
    <row r="291" spans="1:24" x14ac:dyDescent="0.25">
      <c r="A291" s="74" t="str">
        <f>'Door Comparison'!A291</f>
        <v>D4.16</v>
      </c>
      <c r="B291" s="85" t="str">
        <f>'Door Comparison'!B291</f>
        <v>A7</v>
      </c>
      <c r="C291" s="85">
        <f>'Door Comparison'!C291</f>
        <v>0</v>
      </c>
      <c r="D291" s="34">
        <f>'Door Comparison'!D291</f>
        <v>1233</v>
      </c>
      <c r="E291" s="34">
        <f>'Door Comparison'!E291</f>
        <v>2700</v>
      </c>
      <c r="G291" s="37">
        <f>'Door Comparison'!G291</f>
        <v>0</v>
      </c>
      <c r="H291" s="37">
        <f>'Door Comparison'!H291</f>
        <v>1</v>
      </c>
      <c r="J291" s="37">
        <f>'Door Comparison'!J291</f>
        <v>1</v>
      </c>
      <c r="K291" s="37">
        <f>'Door Comparison'!K291</f>
        <v>0</v>
      </c>
      <c r="L291" s="37">
        <f>'Door Comparison'!L291</f>
        <v>0</v>
      </c>
      <c r="M291" s="120"/>
      <c r="N291" s="39">
        <f t="shared" si="19"/>
        <v>0.6</v>
      </c>
      <c r="P291" s="39">
        <f t="shared" si="20"/>
        <v>5.31</v>
      </c>
      <c r="R291" s="1">
        <f>JMS!M294</f>
        <v>658.63</v>
      </c>
      <c r="S291" s="39">
        <f>'Door Comparison'!R291</f>
        <v>1288.1500000000001</v>
      </c>
      <c r="U291" s="39">
        <f t="shared" si="21"/>
        <v>13.27</v>
      </c>
      <c r="V291" s="252">
        <v>31.24</v>
      </c>
      <c r="X291" s="40">
        <f t="shared" si="22"/>
        <v>1997.2</v>
      </c>
    </row>
    <row r="292" spans="1:24" x14ac:dyDescent="0.25">
      <c r="A292" s="74" t="str">
        <f>'Door Comparison'!A292</f>
        <v>D4.17</v>
      </c>
      <c r="B292" s="85" t="str">
        <f>'Door Comparison'!B292</f>
        <v>A7</v>
      </c>
      <c r="C292" s="85">
        <f>'Door Comparison'!C292</f>
        <v>0</v>
      </c>
      <c r="D292" s="34">
        <f>'Door Comparison'!D292</f>
        <v>1110</v>
      </c>
      <c r="E292" s="34">
        <f>'Door Comparison'!E292</f>
        <v>2700</v>
      </c>
      <c r="G292" s="37">
        <f>'Door Comparison'!G292</f>
        <v>0</v>
      </c>
      <c r="H292" s="37">
        <f>'Door Comparison'!H292</f>
        <v>1</v>
      </c>
      <c r="J292" s="37">
        <f>'Door Comparison'!J292</f>
        <v>0</v>
      </c>
      <c r="K292" s="37">
        <f>'Door Comparison'!K292</f>
        <v>1</v>
      </c>
      <c r="L292" s="37">
        <f>'Door Comparison'!L292</f>
        <v>0</v>
      </c>
      <c r="M292" s="120"/>
      <c r="N292" s="39">
        <f t="shared" si="19"/>
        <v>0.59</v>
      </c>
      <c r="P292" s="39">
        <f t="shared" si="20"/>
        <v>5.21</v>
      </c>
      <c r="R292" s="1">
        <f>JMS!M295</f>
        <v>667.61</v>
      </c>
      <c r="S292" s="39">
        <f>'Door Comparison'!R292</f>
        <v>1306</v>
      </c>
      <c r="U292" s="39">
        <f t="shared" si="21"/>
        <v>13.02</v>
      </c>
      <c r="V292" s="252">
        <v>31.24</v>
      </c>
      <c r="X292" s="40">
        <f t="shared" si="22"/>
        <v>2023.67</v>
      </c>
    </row>
    <row r="293" spans="1:24" x14ac:dyDescent="0.25">
      <c r="A293" s="74" t="str">
        <f>'Door Comparison'!A293</f>
        <v>D4.18</v>
      </c>
      <c r="B293" s="85" t="str">
        <f>'Door Comparison'!B293</f>
        <v>G</v>
      </c>
      <c r="C293" s="85">
        <f>'Door Comparison'!C293</f>
        <v>0</v>
      </c>
      <c r="D293" s="34">
        <f>'Door Comparison'!D293</f>
        <v>628</v>
      </c>
      <c r="E293" s="34">
        <f>'Door Comparison'!E293</f>
        <v>1123</v>
      </c>
      <c r="G293" s="37">
        <f>'Door Comparison'!G293</f>
        <v>0</v>
      </c>
      <c r="H293" s="37">
        <f>'Door Comparison'!H293</f>
        <v>1</v>
      </c>
      <c r="J293" s="37">
        <f>'Door Comparison'!J293</f>
        <v>0</v>
      </c>
      <c r="K293" s="37">
        <f>'Door Comparison'!K293</f>
        <v>0</v>
      </c>
      <c r="L293" s="37">
        <f>'Door Comparison'!L293</f>
        <v>0</v>
      </c>
      <c r="M293" s="120"/>
      <c r="N293" s="39">
        <f t="shared" si="19"/>
        <v>0.26</v>
      </c>
      <c r="P293" s="39">
        <f t="shared" si="20"/>
        <v>2.2999999999999998</v>
      </c>
      <c r="R293" s="1">
        <f>JMS!M296</f>
        <v>198.28</v>
      </c>
      <c r="S293" s="39">
        <f>'Door Comparison'!R293</f>
        <v>242.55</v>
      </c>
      <c r="U293" s="39">
        <f t="shared" si="21"/>
        <v>0</v>
      </c>
      <c r="V293" s="252">
        <v>31.24</v>
      </c>
      <c r="X293" s="40">
        <f t="shared" si="22"/>
        <v>474.63</v>
      </c>
    </row>
    <row r="294" spans="1:24" x14ac:dyDescent="0.25">
      <c r="A294" s="74" t="str">
        <f>'Door Comparison'!A294</f>
        <v>D4.19</v>
      </c>
      <c r="B294" s="85" t="str">
        <f>'Door Comparison'!B294</f>
        <v>D2</v>
      </c>
      <c r="C294" s="85">
        <f>'Door Comparison'!C294</f>
        <v>0</v>
      </c>
      <c r="D294" s="34">
        <f>'Door Comparison'!D294</f>
        <v>1110</v>
      </c>
      <c r="E294" s="34">
        <f>'Door Comparison'!E294</f>
        <v>2000</v>
      </c>
      <c r="G294" s="37">
        <f>'Door Comparison'!G294</f>
        <v>0</v>
      </c>
      <c r="H294" s="37">
        <f>'Door Comparison'!H294</f>
        <v>1</v>
      </c>
      <c r="J294" s="37">
        <f>'Door Comparison'!J294</f>
        <v>1</v>
      </c>
      <c r="K294" s="37">
        <f>'Door Comparison'!K294</f>
        <v>0</v>
      </c>
      <c r="L294" s="37">
        <f>'Door Comparison'!L294</f>
        <v>0</v>
      </c>
      <c r="M294" s="120"/>
      <c r="N294" s="39">
        <f t="shared" si="19"/>
        <v>0.46</v>
      </c>
      <c r="P294" s="39">
        <f t="shared" si="20"/>
        <v>4.09</v>
      </c>
      <c r="R294" s="1">
        <f>JMS!M297</f>
        <v>0</v>
      </c>
      <c r="S294" s="39">
        <f>'Door Comparison'!R294</f>
        <v>611.16999999999996</v>
      </c>
      <c r="T294" s="79">
        <v>39.44</v>
      </c>
      <c r="U294" s="39">
        <f t="shared" si="21"/>
        <v>10.220000000000001</v>
      </c>
      <c r="V294" s="252">
        <v>0</v>
      </c>
      <c r="X294" s="40">
        <f t="shared" si="22"/>
        <v>665.38</v>
      </c>
    </row>
    <row r="295" spans="1:24" x14ac:dyDescent="0.25">
      <c r="A295" s="74" t="str">
        <f>'Door Comparison'!A295</f>
        <v>D4.20</v>
      </c>
      <c r="B295" s="85" t="str">
        <f>'Door Comparison'!B295</f>
        <v>A7</v>
      </c>
      <c r="C295" s="85">
        <f>'Door Comparison'!C295</f>
        <v>0</v>
      </c>
      <c r="D295" s="34">
        <f>'Door Comparison'!D295</f>
        <v>1010</v>
      </c>
      <c r="E295" s="34">
        <f>'Door Comparison'!E295</f>
        <v>2700</v>
      </c>
      <c r="G295" s="37">
        <f>'Door Comparison'!G295</f>
        <v>0</v>
      </c>
      <c r="H295" s="37">
        <f>'Door Comparison'!H295</f>
        <v>1</v>
      </c>
      <c r="J295" s="37">
        <f>'Door Comparison'!J295</f>
        <v>0</v>
      </c>
      <c r="K295" s="37">
        <f>'Door Comparison'!K295</f>
        <v>0</v>
      </c>
      <c r="L295" s="37">
        <f>'Door Comparison'!L295</f>
        <v>0</v>
      </c>
      <c r="M295" s="120"/>
      <c r="N295" s="39">
        <f t="shared" si="19"/>
        <v>0.57999999999999996</v>
      </c>
      <c r="P295" s="39">
        <f t="shared" si="20"/>
        <v>5.13</v>
      </c>
      <c r="R295" s="1">
        <f>JMS!M298</f>
        <v>626.66</v>
      </c>
      <c r="S295" s="39">
        <f>'Door Comparison'!R295</f>
        <v>916.17</v>
      </c>
      <c r="U295" s="39">
        <f t="shared" si="21"/>
        <v>0</v>
      </c>
      <c r="V295" s="252">
        <v>31.24</v>
      </c>
      <c r="X295" s="40">
        <f t="shared" si="22"/>
        <v>1579.78</v>
      </c>
    </row>
    <row r="296" spans="1:24" x14ac:dyDescent="0.25">
      <c r="A296" s="74" t="str">
        <f>'Door Comparison'!A296</f>
        <v>D4.21</v>
      </c>
      <c r="B296" s="85" t="str">
        <f>'Door Comparison'!B296</f>
        <v>A4</v>
      </c>
      <c r="C296" s="85">
        <f>'Door Comparison'!C296</f>
        <v>0</v>
      </c>
      <c r="D296" s="34">
        <f>'Door Comparison'!D296</f>
        <v>1100</v>
      </c>
      <c r="E296" s="34">
        <f>'Door Comparison'!E296</f>
        <v>2300</v>
      </c>
      <c r="G296" s="37">
        <f>'Door Comparison'!G296</f>
        <v>0</v>
      </c>
      <c r="H296" s="37">
        <f>'Door Comparison'!H296</f>
        <v>1</v>
      </c>
      <c r="J296" s="37">
        <f>'Door Comparison'!J296</f>
        <v>1</v>
      </c>
      <c r="K296" s="37">
        <f>'Door Comparison'!K296</f>
        <v>0</v>
      </c>
      <c r="L296" s="37">
        <f>'Door Comparison'!L296</f>
        <v>0</v>
      </c>
      <c r="M296" s="120"/>
      <c r="N296" s="39">
        <f t="shared" si="19"/>
        <v>0.51</v>
      </c>
      <c r="P296" s="39">
        <f t="shared" si="20"/>
        <v>4.5599999999999996</v>
      </c>
      <c r="R296" s="1">
        <f>JMS!M299</f>
        <v>550.45000000000005</v>
      </c>
      <c r="S296" s="39">
        <f>'Door Comparison'!R296</f>
        <v>688.96</v>
      </c>
      <c r="U296" s="39">
        <f t="shared" si="21"/>
        <v>11.4</v>
      </c>
      <c r="V296" s="252">
        <v>31.24</v>
      </c>
      <c r="X296" s="40">
        <f t="shared" si="22"/>
        <v>1287.1199999999999</v>
      </c>
    </row>
    <row r="297" spans="1:24" x14ac:dyDescent="0.25">
      <c r="A297" s="74" t="str">
        <f>'Door Comparison'!A297</f>
        <v>D4.22</v>
      </c>
      <c r="B297" s="85" t="str">
        <f>'Door Comparison'!B297</f>
        <v>A4</v>
      </c>
      <c r="C297" s="85">
        <f>'Door Comparison'!C297</f>
        <v>0</v>
      </c>
      <c r="D297" s="34">
        <f>'Door Comparison'!D297</f>
        <v>1100</v>
      </c>
      <c r="E297" s="34">
        <f>'Door Comparison'!E297</f>
        <v>2300</v>
      </c>
      <c r="G297" s="37">
        <f>'Door Comparison'!G297</f>
        <v>0</v>
      </c>
      <c r="H297" s="37">
        <f>'Door Comparison'!H297</f>
        <v>1</v>
      </c>
      <c r="J297" s="37">
        <f>'Door Comparison'!J297</f>
        <v>1</v>
      </c>
      <c r="K297" s="37">
        <f>'Door Comparison'!K297</f>
        <v>0</v>
      </c>
      <c r="L297" s="37">
        <f>'Door Comparison'!L297</f>
        <v>0</v>
      </c>
      <c r="M297" s="120"/>
      <c r="N297" s="39">
        <f t="shared" si="19"/>
        <v>0.51</v>
      </c>
      <c r="P297" s="39">
        <f t="shared" si="20"/>
        <v>4.5599999999999996</v>
      </c>
      <c r="R297" s="1">
        <f>JMS!M300</f>
        <v>550.45000000000005</v>
      </c>
      <c r="S297" s="39">
        <f>'Door Comparison'!R297</f>
        <v>688.96</v>
      </c>
      <c r="U297" s="39">
        <f t="shared" si="21"/>
        <v>11.4</v>
      </c>
      <c r="V297" s="252">
        <v>31.24</v>
      </c>
      <c r="X297" s="40">
        <f t="shared" si="22"/>
        <v>1287.1199999999999</v>
      </c>
    </row>
    <row r="298" spans="1:24" x14ac:dyDescent="0.25">
      <c r="A298" s="74" t="str">
        <f>'Door Comparison'!A298</f>
        <v>D4.23</v>
      </c>
      <c r="B298" s="85" t="str">
        <f>'Door Comparison'!B298</f>
        <v>A7</v>
      </c>
      <c r="C298" s="85">
        <f>'Door Comparison'!C298</f>
        <v>0</v>
      </c>
      <c r="D298" s="34">
        <f>'Door Comparison'!D298</f>
        <v>1010</v>
      </c>
      <c r="E298" s="34">
        <f>'Door Comparison'!E298</f>
        <v>2700</v>
      </c>
      <c r="G298" s="37">
        <f>'Door Comparison'!G298</f>
        <v>0</v>
      </c>
      <c r="H298" s="37">
        <f>'Door Comparison'!H298</f>
        <v>1</v>
      </c>
      <c r="J298" s="37">
        <f>'Door Comparison'!J298</f>
        <v>0</v>
      </c>
      <c r="K298" s="37">
        <f>'Door Comparison'!K298</f>
        <v>0</v>
      </c>
      <c r="L298" s="37">
        <f>'Door Comparison'!L298</f>
        <v>0</v>
      </c>
      <c r="M298" s="120"/>
      <c r="N298" s="39">
        <f t="shared" si="19"/>
        <v>0.57999999999999996</v>
      </c>
      <c r="P298" s="39">
        <f t="shared" si="20"/>
        <v>5.13</v>
      </c>
      <c r="R298" s="1">
        <f>JMS!M301</f>
        <v>626.66</v>
      </c>
      <c r="S298" s="39">
        <f>'Door Comparison'!R298</f>
        <v>1018.98</v>
      </c>
      <c r="U298" s="39">
        <f t="shared" si="21"/>
        <v>0</v>
      </c>
      <c r="V298" s="252">
        <v>31.24</v>
      </c>
      <c r="X298" s="40">
        <f t="shared" si="22"/>
        <v>1682.59</v>
      </c>
    </row>
    <row r="299" spans="1:24" x14ac:dyDescent="0.25">
      <c r="A299" s="74" t="str">
        <f>'Door Comparison'!A299</f>
        <v>D4.24</v>
      </c>
      <c r="B299" s="85" t="str">
        <f>'Door Comparison'!B299</f>
        <v>D2</v>
      </c>
      <c r="C299" s="85">
        <f>'Door Comparison'!C299</f>
        <v>0</v>
      </c>
      <c r="D299" s="34">
        <f>'Door Comparison'!D299</f>
        <v>1110</v>
      </c>
      <c r="E299" s="34">
        <f>'Door Comparison'!E299</f>
        <v>2000</v>
      </c>
      <c r="G299" s="37">
        <f>'Door Comparison'!G299</f>
        <v>0</v>
      </c>
      <c r="H299" s="37">
        <f>'Door Comparison'!H299</f>
        <v>1</v>
      </c>
      <c r="J299" s="37">
        <f>'Door Comparison'!J299</f>
        <v>1</v>
      </c>
      <c r="K299" s="37">
        <f>'Door Comparison'!K299</f>
        <v>0</v>
      </c>
      <c r="L299" s="37">
        <f>'Door Comparison'!L299</f>
        <v>0</v>
      </c>
      <c r="M299" s="120"/>
      <c r="N299" s="39">
        <f t="shared" si="19"/>
        <v>0.46</v>
      </c>
      <c r="P299" s="39">
        <f t="shared" si="20"/>
        <v>4.09</v>
      </c>
      <c r="R299" s="1">
        <f>JMS!M302</f>
        <v>0</v>
      </c>
      <c r="S299" s="39">
        <f>'Door Comparison'!R299</f>
        <v>611.16999999999996</v>
      </c>
      <c r="T299" s="79">
        <v>39.44</v>
      </c>
      <c r="U299" s="39">
        <f t="shared" si="21"/>
        <v>10.220000000000001</v>
      </c>
      <c r="V299" s="252">
        <v>0</v>
      </c>
      <c r="X299" s="40">
        <f t="shared" si="22"/>
        <v>665.38</v>
      </c>
    </row>
    <row r="300" spans="1:24" x14ac:dyDescent="0.25">
      <c r="A300" s="74" t="str">
        <f>'Door Comparison'!A300</f>
        <v>D4.25</v>
      </c>
      <c r="B300" s="85" t="str">
        <f>'Door Comparison'!B300</f>
        <v>D2</v>
      </c>
      <c r="C300" s="85">
        <f>'Door Comparison'!C300</f>
        <v>0</v>
      </c>
      <c r="D300" s="34">
        <f>'Door Comparison'!D300</f>
        <v>1000</v>
      </c>
      <c r="E300" s="34">
        <f>'Door Comparison'!E300</f>
        <v>2000</v>
      </c>
      <c r="G300" s="37">
        <f>'Door Comparison'!G300</f>
        <v>0</v>
      </c>
      <c r="H300" s="37">
        <f>'Door Comparison'!H300</f>
        <v>1</v>
      </c>
      <c r="J300" s="37">
        <f>'Door Comparison'!J300</f>
        <v>0</v>
      </c>
      <c r="K300" s="37">
        <f>'Door Comparison'!K300</f>
        <v>0</v>
      </c>
      <c r="L300" s="37">
        <f>'Door Comparison'!L300</f>
        <v>0</v>
      </c>
      <c r="M300" s="120"/>
      <c r="N300" s="39">
        <f t="shared" si="19"/>
        <v>0.45</v>
      </c>
      <c r="P300" s="39">
        <f t="shared" si="20"/>
        <v>4</v>
      </c>
      <c r="R300" s="1">
        <f>JMS!M303</f>
        <v>0</v>
      </c>
      <c r="S300" s="39">
        <f>'Door Comparison'!R300</f>
        <v>668.01</v>
      </c>
      <c r="T300" s="79">
        <v>39.44</v>
      </c>
      <c r="U300" s="39">
        <f t="shared" si="21"/>
        <v>0</v>
      </c>
      <c r="V300" s="252">
        <v>0</v>
      </c>
      <c r="X300" s="40">
        <f t="shared" si="22"/>
        <v>711.9</v>
      </c>
    </row>
    <row r="301" spans="1:24" x14ac:dyDescent="0.25">
      <c r="A301" s="74" t="str">
        <f>'Door Comparison'!A301</f>
        <v>D4.26</v>
      </c>
      <c r="B301" s="85" t="str">
        <f>'Door Comparison'!B301</f>
        <v>A7</v>
      </c>
      <c r="C301" s="85">
        <f>'Door Comparison'!C301</f>
        <v>0</v>
      </c>
      <c r="D301" s="34">
        <f>'Door Comparison'!D301</f>
        <v>1233</v>
      </c>
      <c r="E301" s="34">
        <f>'Door Comparison'!E301</f>
        <v>2700</v>
      </c>
      <c r="G301" s="37">
        <f>'Door Comparison'!G301</f>
        <v>0</v>
      </c>
      <c r="H301" s="37">
        <f>'Door Comparison'!H301</f>
        <v>1</v>
      </c>
      <c r="J301" s="37">
        <f>'Door Comparison'!J301</f>
        <v>1</v>
      </c>
      <c r="K301" s="37">
        <f>'Door Comparison'!K301</f>
        <v>0</v>
      </c>
      <c r="L301" s="37">
        <f>'Door Comparison'!L301</f>
        <v>0</v>
      </c>
      <c r="M301" s="120"/>
      <c r="N301" s="39">
        <f t="shared" si="19"/>
        <v>0.6</v>
      </c>
      <c r="P301" s="39">
        <f t="shared" si="20"/>
        <v>5.31</v>
      </c>
      <c r="R301" s="1">
        <f>JMS!M304</f>
        <v>658.63</v>
      </c>
      <c r="S301" s="39">
        <f>'Door Comparison'!R301</f>
        <v>1288.1500000000001</v>
      </c>
      <c r="U301" s="39">
        <f t="shared" si="21"/>
        <v>13.27</v>
      </c>
      <c r="V301" s="252">
        <v>31.24</v>
      </c>
      <c r="X301" s="40">
        <f t="shared" si="22"/>
        <v>1997.2</v>
      </c>
    </row>
    <row r="302" spans="1:24" x14ac:dyDescent="0.25">
      <c r="A302" s="74" t="str">
        <f>'Door Comparison'!A302</f>
        <v>D4.27</v>
      </c>
      <c r="B302" s="85" t="str">
        <f>'Door Comparison'!B302</f>
        <v>G</v>
      </c>
      <c r="C302" s="85">
        <f>'Door Comparison'!C302</f>
        <v>0</v>
      </c>
      <c r="D302" s="34">
        <f>'Door Comparison'!D302</f>
        <v>628</v>
      </c>
      <c r="E302" s="34">
        <f>'Door Comparison'!E302</f>
        <v>1123</v>
      </c>
      <c r="G302" s="37">
        <f>'Door Comparison'!G302</f>
        <v>0</v>
      </c>
      <c r="H302" s="37">
        <f>'Door Comparison'!H302</f>
        <v>1</v>
      </c>
      <c r="J302" s="37">
        <f>'Door Comparison'!J302</f>
        <v>0</v>
      </c>
      <c r="K302" s="37">
        <f>'Door Comparison'!K302</f>
        <v>0</v>
      </c>
      <c r="L302" s="37">
        <f>'Door Comparison'!L302</f>
        <v>0</v>
      </c>
      <c r="M302" s="120"/>
      <c r="N302" s="39">
        <f t="shared" si="19"/>
        <v>0.26</v>
      </c>
      <c r="P302" s="39">
        <f t="shared" si="20"/>
        <v>2.2999999999999998</v>
      </c>
      <c r="R302" s="1">
        <f>JMS!M305</f>
        <v>198.28</v>
      </c>
      <c r="S302" s="39">
        <f>'Door Comparison'!R302</f>
        <v>242.55</v>
      </c>
      <c r="U302" s="39">
        <f t="shared" si="21"/>
        <v>0</v>
      </c>
      <c r="V302" s="252">
        <v>31.24</v>
      </c>
      <c r="X302" s="40">
        <f t="shared" si="22"/>
        <v>474.63</v>
      </c>
    </row>
    <row r="303" spans="1:24" x14ac:dyDescent="0.25">
      <c r="A303" s="74" t="str">
        <f>'Door Comparison'!A303</f>
        <v>D4.28</v>
      </c>
      <c r="B303" s="85" t="str">
        <f>'Door Comparison'!B303</f>
        <v>H</v>
      </c>
      <c r="C303" s="85">
        <f>'Door Comparison'!C303</f>
        <v>0</v>
      </c>
      <c r="D303" s="34">
        <f>'Door Comparison'!D303</f>
        <v>628</v>
      </c>
      <c r="E303" s="34">
        <f>'Door Comparison'!E303</f>
        <v>1308</v>
      </c>
      <c r="G303" s="37">
        <f>'Door Comparison'!G303</f>
        <v>0</v>
      </c>
      <c r="H303" s="37">
        <f>'Door Comparison'!H303</f>
        <v>1</v>
      </c>
      <c r="J303" s="37">
        <f>'Door Comparison'!J303</f>
        <v>1</v>
      </c>
      <c r="K303" s="37">
        <f>'Door Comparison'!K303</f>
        <v>0</v>
      </c>
      <c r="L303" s="37">
        <f>'Door Comparison'!L303</f>
        <v>0</v>
      </c>
      <c r="M303" s="120"/>
      <c r="N303" s="39">
        <f t="shared" si="19"/>
        <v>0.28999999999999998</v>
      </c>
      <c r="P303" s="39">
        <f t="shared" si="20"/>
        <v>2.6</v>
      </c>
      <c r="R303" s="1">
        <f>JMS!M306</f>
        <v>220.27</v>
      </c>
      <c r="S303" s="39">
        <f>'Door Comparison'!R303</f>
        <v>258.60000000000002</v>
      </c>
      <c r="U303" s="39">
        <f t="shared" si="21"/>
        <v>6.49</v>
      </c>
      <c r="V303" s="252">
        <v>31.24</v>
      </c>
      <c r="X303" s="40">
        <f t="shared" si="22"/>
        <v>519.49</v>
      </c>
    </row>
    <row r="304" spans="1:24" x14ac:dyDescent="0.25">
      <c r="A304" s="74" t="str">
        <f>'Door Comparison'!A304</f>
        <v>D4.29</v>
      </c>
      <c r="B304" s="85" t="str">
        <f>'Door Comparison'!B304</f>
        <v>A7</v>
      </c>
      <c r="C304" s="85">
        <f>'Door Comparison'!C304</f>
        <v>0</v>
      </c>
      <c r="D304" s="34">
        <f>'Door Comparison'!D304</f>
        <v>1233</v>
      </c>
      <c r="E304" s="34">
        <f>'Door Comparison'!E304</f>
        <v>2700</v>
      </c>
      <c r="G304" s="37">
        <f>'Door Comparison'!G304</f>
        <v>0</v>
      </c>
      <c r="H304" s="37">
        <f>'Door Comparison'!H304</f>
        <v>1</v>
      </c>
      <c r="J304" s="37">
        <f>'Door Comparison'!J304</f>
        <v>1</v>
      </c>
      <c r="K304" s="37">
        <f>'Door Comparison'!K304</f>
        <v>0</v>
      </c>
      <c r="L304" s="37">
        <f>'Door Comparison'!L304</f>
        <v>0</v>
      </c>
      <c r="M304" s="120"/>
      <c r="N304" s="39">
        <f t="shared" si="19"/>
        <v>0.6</v>
      </c>
      <c r="P304" s="39">
        <f t="shared" si="20"/>
        <v>5.31</v>
      </c>
      <c r="R304" s="1">
        <f>JMS!M307</f>
        <v>658.63</v>
      </c>
      <c r="S304" s="39">
        <f>'Door Comparison'!R304</f>
        <v>1288.1500000000001</v>
      </c>
      <c r="U304" s="39">
        <f t="shared" si="21"/>
        <v>13.27</v>
      </c>
      <c r="V304" s="252">
        <v>31.24</v>
      </c>
      <c r="X304" s="40">
        <f t="shared" si="22"/>
        <v>1997.2</v>
      </c>
    </row>
    <row r="305" spans="1:25" x14ac:dyDescent="0.25">
      <c r="A305" s="74" t="str">
        <f>'Door Comparison'!A305</f>
        <v>D4WC.01</v>
      </c>
      <c r="B305" s="85">
        <f>'Door Comparison'!B305</f>
        <v>0</v>
      </c>
      <c r="C305" s="85">
        <f>'Door Comparison'!C305</f>
        <v>0</v>
      </c>
      <c r="D305" s="34">
        <f>'Door Comparison'!D305</f>
        <v>0</v>
      </c>
      <c r="E305" s="34">
        <f>'Door Comparison'!E305</f>
        <v>0</v>
      </c>
      <c r="G305" s="37">
        <f>'Door Comparison'!G305</f>
        <v>0</v>
      </c>
      <c r="H305" s="37">
        <f>'Door Comparison'!H305</f>
        <v>0</v>
      </c>
      <c r="J305" s="37">
        <f>'Door Comparison'!J305</f>
        <v>0</v>
      </c>
      <c r="K305" s="37">
        <f>'Door Comparison'!K305</f>
        <v>0</v>
      </c>
      <c r="L305" s="37">
        <f>'Door Comparison'!L305</f>
        <v>0</v>
      </c>
      <c r="M305" s="120"/>
      <c r="N305" s="39">
        <f t="shared" si="19"/>
        <v>0</v>
      </c>
      <c r="P305" s="39">
        <f t="shared" si="20"/>
        <v>0</v>
      </c>
      <c r="R305" s="1">
        <f>JMS!M308</f>
        <v>0</v>
      </c>
      <c r="S305" s="39">
        <f>'Door Comparison'!R305</f>
        <v>0</v>
      </c>
      <c r="U305" s="39">
        <f t="shared" si="21"/>
        <v>0</v>
      </c>
      <c r="V305" s="252">
        <v>0</v>
      </c>
      <c r="X305" s="40">
        <f t="shared" si="22"/>
        <v>0</v>
      </c>
      <c r="Y305" s="38" t="str">
        <f>'Door Comparison'!S305</f>
        <v>WC cubicle</v>
      </c>
    </row>
    <row r="306" spans="1:25" x14ac:dyDescent="0.25">
      <c r="A306" s="74" t="str">
        <f>'Door Comparison'!A306</f>
        <v>D4WC.02</v>
      </c>
      <c r="B306" s="85">
        <f>'Door Comparison'!B306</f>
        <v>0</v>
      </c>
      <c r="C306" s="85">
        <f>'Door Comparison'!C306</f>
        <v>0</v>
      </c>
      <c r="D306" s="34">
        <f>'Door Comparison'!D306</f>
        <v>0</v>
      </c>
      <c r="E306" s="34">
        <f>'Door Comparison'!E306</f>
        <v>0</v>
      </c>
      <c r="G306" s="37">
        <f>'Door Comparison'!G306</f>
        <v>0</v>
      </c>
      <c r="H306" s="37">
        <f>'Door Comparison'!H306</f>
        <v>0</v>
      </c>
      <c r="J306" s="37">
        <f>'Door Comparison'!J306</f>
        <v>0</v>
      </c>
      <c r="K306" s="37">
        <f>'Door Comparison'!K306</f>
        <v>0</v>
      </c>
      <c r="L306" s="37">
        <f>'Door Comparison'!L306</f>
        <v>0</v>
      </c>
      <c r="M306" s="120"/>
      <c r="N306" s="39">
        <f t="shared" si="19"/>
        <v>0</v>
      </c>
      <c r="P306" s="39">
        <f t="shared" si="20"/>
        <v>0</v>
      </c>
      <c r="R306" s="1">
        <f>JMS!M309</f>
        <v>0</v>
      </c>
      <c r="S306" s="39">
        <f>'Door Comparison'!R306</f>
        <v>0</v>
      </c>
      <c r="U306" s="39">
        <f t="shared" si="21"/>
        <v>0</v>
      </c>
      <c r="V306" s="252">
        <v>0</v>
      </c>
      <c r="X306" s="40">
        <f t="shared" si="22"/>
        <v>0</v>
      </c>
      <c r="Y306" s="38" t="str">
        <f>'Door Comparison'!S306</f>
        <v>WC cubicle</v>
      </c>
    </row>
    <row r="307" spans="1:25" x14ac:dyDescent="0.25">
      <c r="A307" s="74" t="str">
        <f>'Door Comparison'!A307</f>
        <v>D4WC.03</v>
      </c>
      <c r="B307" s="85">
        <f>'Door Comparison'!B307</f>
        <v>0</v>
      </c>
      <c r="C307" s="85">
        <f>'Door Comparison'!C307</f>
        <v>0</v>
      </c>
      <c r="D307" s="34">
        <f>'Door Comparison'!D307</f>
        <v>0</v>
      </c>
      <c r="E307" s="34">
        <f>'Door Comparison'!E307</f>
        <v>0</v>
      </c>
      <c r="G307" s="37">
        <f>'Door Comparison'!G307</f>
        <v>0</v>
      </c>
      <c r="H307" s="37">
        <f>'Door Comparison'!H307</f>
        <v>0</v>
      </c>
      <c r="J307" s="37">
        <f>'Door Comparison'!J307</f>
        <v>0</v>
      </c>
      <c r="K307" s="37">
        <f>'Door Comparison'!K307</f>
        <v>0</v>
      </c>
      <c r="L307" s="37">
        <f>'Door Comparison'!L307</f>
        <v>0</v>
      </c>
      <c r="M307" s="120"/>
      <c r="N307" s="39">
        <f t="shared" si="19"/>
        <v>0</v>
      </c>
      <c r="P307" s="39">
        <f t="shared" si="20"/>
        <v>0</v>
      </c>
      <c r="R307" s="1">
        <f>JMS!M310</f>
        <v>0</v>
      </c>
      <c r="S307" s="39">
        <f>'Door Comparison'!R307</f>
        <v>0</v>
      </c>
      <c r="U307" s="39">
        <f t="shared" si="21"/>
        <v>0</v>
      </c>
      <c r="V307" s="252">
        <v>0</v>
      </c>
      <c r="X307" s="40">
        <f t="shared" si="22"/>
        <v>0</v>
      </c>
      <c r="Y307" s="38" t="str">
        <f>'Door Comparison'!S307</f>
        <v>WC cubicle</v>
      </c>
    </row>
    <row r="308" spans="1:25" x14ac:dyDescent="0.25">
      <c r="A308" s="74" t="str">
        <f>'Door Comparison'!A308</f>
        <v>D4WC.04</v>
      </c>
      <c r="B308" s="85">
        <f>'Door Comparison'!B308</f>
        <v>0</v>
      </c>
      <c r="C308" s="85">
        <f>'Door Comparison'!C308</f>
        <v>0</v>
      </c>
      <c r="D308" s="34">
        <f>'Door Comparison'!D308</f>
        <v>0</v>
      </c>
      <c r="E308" s="34">
        <f>'Door Comparison'!E308</f>
        <v>0</v>
      </c>
      <c r="G308" s="37">
        <f>'Door Comparison'!G308</f>
        <v>0</v>
      </c>
      <c r="H308" s="37">
        <f>'Door Comparison'!H308</f>
        <v>0</v>
      </c>
      <c r="J308" s="37">
        <f>'Door Comparison'!J308</f>
        <v>0</v>
      </c>
      <c r="K308" s="37">
        <f>'Door Comparison'!K308</f>
        <v>0</v>
      </c>
      <c r="L308" s="37">
        <f>'Door Comparison'!L308</f>
        <v>0</v>
      </c>
      <c r="M308" s="120"/>
      <c r="N308" s="39">
        <f t="shared" si="19"/>
        <v>0</v>
      </c>
      <c r="P308" s="39">
        <f t="shared" si="20"/>
        <v>0</v>
      </c>
      <c r="R308" s="1">
        <f>JMS!M311</f>
        <v>0</v>
      </c>
      <c r="S308" s="39">
        <f>'Door Comparison'!R308</f>
        <v>0</v>
      </c>
      <c r="U308" s="39">
        <f t="shared" si="21"/>
        <v>0</v>
      </c>
      <c r="V308" s="252">
        <v>0</v>
      </c>
      <c r="X308" s="40">
        <f t="shared" si="22"/>
        <v>0</v>
      </c>
      <c r="Y308" s="38" t="str">
        <f>'Door Comparison'!S308</f>
        <v>WC cubicle</v>
      </c>
    </row>
    <row r="309" spans="1:25" x14ac:dyDescent="0.25">
      <c r="A309" s="74" t="str">
        <f>'Door Comparison'!A309</f>
        <v>D4WC.05</v>
      </c>
      <c r="B309" s="85">
        <f>'Door Comparison'!B309</f>
        <v>0</v>
      </c>
      <c r="C309" s="85">
        <f>'Door Comparison'!C309</f>
        <v>0</v>
      </c>
      <c r="D309" s="34">
        <f>'Door Comparison'!D309</f>
        <v>0</v>
      </c>
      <c r="E309" s="34">
        <f>'Door Comparison'!E309</f>
        <v>0</v>
      </c>
      <c r="G309" s="37">
        <f>'Door Comparison'!G309</f>
        <v>0</v>
      </c>
      <c r="H309" s="37">
        <f>'Door Comparison'!H309</f>
        <v>0</v>
      </c>
      <c r="J309" s="37">
        <f>'Door Comparison'!J309</f>
        <v>0</v>
      </c>
      <c r="K309" s="37">
        <f>'Door Comparison'!K309</f>
        <v>0</v>
      </c>
      <c r="L309" s="37">
        <f>'Door Comparison'!L309</f>
        <v>0</v>
      </c>
      <c r="M309" s="120"/>
      <c r="N309" s="39">
        <f t="shared" si="19"/>
        <v>0</v>
      </c>
      <c r="P309" s="39">
        <f t="shared" si="20"/>
        <v>0</v>
      </c>
      <c r="R309" s="1">
        <f>JMS!M312</f>
        <v>0</v>
      </c>
      <c r="S309" s="39">
        <f>'Door Comparison'!R309</f>
        <v>0</v>
      </c>
      <c r="U309" s="39">
        <f t="shared" si="21"/>
        <v>0</v>
      </c>
      <c r="V309" s="252">
        <v>0</v>
      </c>
      <c r="X309" s="40">
        <f t="shared" si="22"/>
        <v>0</v>
      </c>
      <c r="Y309" s="38" t="str">
        <f>'Door Comparison'!S309</f>
        <v>WC cubicle</v>
      </c>
    </row>
    <row r="310" spans="1:25" x14ac:dyDescent="0.25">
      <c r="A310" s="74" t="str">
        <f>'Door Comparison'!A310</f>
        <v>D4WC.06</v>
      </c>
      <c r="B310" s="85">
        <f>'Door Comparison'!B310</f>
        <v>0</v>
      </c>
      <c r="C310" s="85">
        <f>'Door Comparison'!C310</f>
        <v>0</v>
      </c>
      <c r="D310" s="34">
        <f>'Door Comparison'!D310</f>
        <v>0</v>
      </c>
      <c r="E310" s="34">
        <f>'Door Comparison'!E310</f>
        <v>0</v>
      </c>
      <c r="G310" s="37">
        <f>'Door Comparison'!G310</f>
        <v>0</v>
      </c>
      <c r="H310" s="37">
        <f>'Door Comparison'!H310</f>
        <v>0</v>
      </c>
      <c r="J310" s="37">
        <f>'Door Comparison'!J310</f>
        <v>0</v>
      </c>
      <c r="K310" s="37">
        <f>'Door Comparison'!K310</f>
        <v>0</v>
      </c>
      <c r="L310" s="37">
        <f>'Door Comparison'!L310</f>
        <v>0</v>
      </c>
      <c r="M310" s="120"/>
      <c r="N310" s="39">
        <f t="shared" si="19"/>
        <v>0</v>
      </c>
      <c r="P310" s="39">
        <f t="shared" si="20"/>
        <v>0</v>
      </c>
      <c r="R310" s="1">
        <f>JMS!M313</f>
        <v>0</v>
      </c>
      <c r="S310" s="39">
        <f>'Door Comparison'!R310</f>
        <v>0</v>
      </c>
      <c r="U310" s="39">
        <f t="shared" si="21"/>
        <v>0</v>
      </c>
      <c r="V310" s="252">
        <v>0</v>
      </c>
      <c r="X310" s="40">
        <f t="shared" si="22"/>
        <v>0</v>
      </c>
      <c r="Y310" s="38" t="str">
        <f>'Door Comparison'!S310</f>
        <v>WC cubicle</v>
      </c>
    </row>
    <row r="311" spans="1:25" x14ac:dyDescent="0.25">
      <c r="A311" s="74" t="str">
        <f>'Door Comparison'!A311</f>
        <v>D4WC.07</v>
      </c>
      <c r="B311" s="85">
        <f>'Door Comparison'!B311</f>
        <v>0</v>
      </c>
      <c r="C311" s="85">
        <f>'Door Comparison'!C311</f>
        <v>0</v>
      </c>
      <c r="D311" s="34">
        <f>'Door Comparison'!D311</f>
        <v>0</v>
      </c>
      <c r="E311" s="34">
        <f>'Door Comparison'!E311</f>
        <v>0</v>
      </c>
      <c r="G311" s="37">
        <f>'Door Comparison'!G311</f>
        <v>0</v>
      </c>
      <c r="H311" s="37">
        <f>'Door Comparison'!H311</f>
        <v>0</v>
      </c>
      <c r="J311" s="37">
        <f>'Door Comparison'!J311</f>
        <v>0</v>
      </c>
      <c r="K311" s="37">
        <f>'Door Comparison'!K311</f>
        <v>0</v>
      </c>
      <c r="L311" s="37">
        <f>'Door Comparison'!L311</f>
        <v>0</v>
      </c>
      <c r="M311" s="120"/>
      <c r="N311" s="39">
        <f t="shared" si="19"/>
        <v>0</v>
      </c>
      <c r="P311" s="39">
        <f t="shared" si="20"/>
        <v>0</v>
      </c>
      <c r="R311" s="1">
        <f>JMS!M314</f>
        <v>0</v>
      </c>
      <c r="S311" s="39">
        <f>'Door Comparison'!R311</f>
        <v>0</v>
      </c>
      <c r="U311" s="39">
        <f t="shared" si="21"/>
        <v>0</v>
      </c>
      <c r="V311" s="252">
        <v>0</v>
      </c>
      <c r="X311" s="40">
        <f t="shared" si="22"/>
        <v>0</v>
      </c>
      <c r="Y311" s="38" t="str">
        <f>'Door Comparison'!S311</f>
        <v>WC cubicle</v>
      </c>
    </row>
    <row r="312" spans="1:25" x14ac:dyDescent="0.25">
      <c r="A312" s="74" t="str">
        <f>'Door Comparison'!A312</f>
        <v>D4WC.08</v>
      </c>
      <c r="B312" s="85">
        <f>'Door Comparison'!B312</f>
        <v>0</v>
      </c>
      <c r="C312" s="85">
        <f>'Door Comparison'!C312</f>
        <v>0</v>
      </c>
      <c r="D312" s="34">
        <f>'Door Comparison'!D312</f>
        <v>0</v>
      </c>
      <c r="E312" s="34">
        <f>'Door Comparison'!E312</f>
        <v>0</v>
      </c>
      <c r="G312" s="37">
        <f>'Door Comparison'!G312</f>
        <v>0</v>
      </c>
      <c r="H312" s="37">
        <f>'Door Comparison'!H312</f>
        <v>0</v>
      </c>
      <c r="J312" s="37">
        <f>'Door Comparison'!J312</f>
        <v>0</v>
      </c>
      <c r="K312" s="37">
        <f>'Door Comparison'!K312</f>
        <v>0</v>
      </c>
      <c r="L312" s="37">
        <f>'Door Comparison'!L312</f>
        <v>0</v>
      </c>
      <c r="M312" s="120"/>
      <c r="N312" s="39">
        <f t="shared" si="19"/>
        <v>0</v>
      </c>
      <c r="P312" s="39">
        <f t="shared" si="20"/>
        <v>0</v>
      </c>
      <c r="R312" s="1">
        <f>JMS!M315</f>
        <v>0</v>
      </c>
      <c r="S312" s="39">
        <f>'Door Comparison'!R312</f>
        <v>0</v>
      </c>
      <c r="U312" s="39">
        <f t="shared" si="21"/>
        <v>0</v>
      </c>
      <c r="V312" s="252">
        <v>0</v>
      </c>
      <c r="X312" s="40">
        <f t="shared" si="22"/>
        <v>0</v>
      </c>
      <c r="Y312" s="38" t="str">
        <f>'Door Comparison'!S312</f>
        <v>WC cubicle</v>
      </c>
    </row>
    <row r="313" spans="1:25" x14ac:dyDescent="0.25">
      <c r="A313" s="74" t="str">
        <f>'Door Comparison'!A313</f>
        <v>D4WC.09</v>
      </c>
      <c r="B313" s="85">
        <f>'Door Comparison'!B313</f>
        <v>0</v>
      </c>
      <c r="C313" s="85">
        <f>'Door Comparison'!C313</f>
        <v>0</v>
      </c>
      <c r="D313" s="34">
        <f>'Door Comparison'!D313</f>
        <v>0</v>
      </c>
      <c r="E313" s="34">
        <f>'Door Comparison'!E313</f>
        <v>0</v>
      </c>
      <c r="G313" s="37">
        <f>'Door Comparison'!G313</f>
        <v>0</v>
      </c>
      <c r="H313" s="37">
        <f>'Door Comparison'!H313</f>
        <v>0</v>
      </c>
      <c r="J313" s="37">
        <f>'Door Comparison'!J313</f>
        <v>0</v>
      </c>
      <c r="K313" s="37">
        <f>'Door Comparison'!K313</f>
        <v>0</v>
      </c>
      <c r="L313" s="37">
        <f>'Door Comparison'!L313</f>
        <v>0</v>
      </c>
      <c r="M313" s="120"/>
      <c r="N313" s="39">
        <f t="shared" si="19"/>
        <v>0</v>
      </c>
      <c r="P313" s="39">
        <f t="shared" si="20"/>
        <v>0</v>
      </c>
      <c r="R313" s="1">
        <f>JMS!M316</f>
        <v>0</v>
      </c>
      <c r="S313" s="39">
        <f>'Door Comparison'!R313</f>
        <v>0</v>
      </c>
      <c r="U313" s="39">
        <f t="shared" si="21"/>
        <v>0</v>
      </c>
      <c r="V313" s="252">
        <v>0</v>
      </c>
      <c r="X313" s="40">
        <f t="shared" si="22"/>
        <v>0</v>
      </c>
      <c r="Y313" s="38" t="str">
        <f>'Door Comparison'!S313</f>
        <v>WC cubicle</v>
      </c>
    </row>
    <row r="314" spans="1:25" x14ac:dyDescent="0.25">
      <c r="A314" s="74" t="str">
        <f>'Door Comparison'!A314</f>
        <v>D4WC.10</v>
      </c>
      <c r="B314" s="85">
        <f>'Door Comparison'!B314</f>
        <v>0</v>
      </c>
      <c r="C314" s="85">
        <f>'Door Comparison'!C314</f>
        <v>0</v>
      </c>
      <c r="D314" s="34">
        <f>'Door Comparison'!D314</f>
        <v>0</v>
      </c>
      <c r="E314" s="34">
        <f>'Door Comparison'!E314</f>
        <v>0</v>
      </c>
      <c r="G314" s="37">
        <f>'Door Comparison'!G314</f>
        <v>0</v>
      </c>
      <c r="H314" s="37">
        <f>'Door Comparison'!H314</f>
        <v>0</v>
      </c>
      <c r="J314" s="37">
        <f>'Door Comparison'!J314</f>
        <v>0</v>
      </c>
      <c r="K314" s="37">
        <f>'Door Comparison'!K314</f>
        <v>0</v>
      </c>
      <c r="L314" s="37">
        <f>'Door Comparison'!L314</f>
        <v>0</v>
      </c>
      <c r="M314" s="120"/>
      <c r="N314" s="39">
        <f t="shared" si="19"/>
        <v>0</v>
      </c>
      <c r="P314" s="39">
        <f t="shared" si="20"/>
        <v>0</v>
      </c>
      <c r="R314" s="1">
        <f>JMS!M317</f>
        <v>0</v>
      </c>
      <c r="S314" s="39">
        <f>'Door Comparison'!R314</f>
        <v>0</v>
      </c>
      <c r="U314" s="39">
        <f t="shared" si="21"/>
        <v>0</v>
      </c>
      <c r="V314" s="252">
        <v>0</v>
      </c>
      <c r="X314" s="40">
        <f t="shared" si="22"/>
        <v>0</v>
      </c>
      <c r="Y314" s="38" t="str">
        <f>'Door Comparison'!S314</f>
        <v>WC cubicle</v>
      </c>
    </row>
    <row r="315" spans="1:25" x14ac:dyDescent="0.25">
      <c r="A315" s="74" t="str">
        <f>'Door Comparison'!A315</f>
        <v>D4WC.11</v>
      </c>
      <c r="B315" s="85">
        <f>'Door Comparison'!B315</f>
        <v>0</v>
      </c>
      <c r="C315" s="85">
        <f>'Door Comparison'!C315</f>
        <v>0</v>
      </c>
      <c r="D315" s="34">
        <f>'Door Comparison'!D315</f>
        <v>0</v>
      </c>
      <c r="E315" s="34">
        <f>'Door Comparison'!E315</f>
        <v>0</v>
      </c>
      <c r="G315" s="37">
        <f>'Door Comparison'!G315</f>
        <v>0</v>
      </c>
      <c r="H315" s="37">
        <f>'Door Comparison'!H315</f>
        <v>0</v>
      </c>
      <c r="J315" s="37">
        <f>'Door Comparison'!J315</f>
        <v>0</v>
      </c>
      <c r="K315" s="37">
        <f>'Door Comparison'!K315</f>
        <v>0</v>
      </c>
      <c r="L315" s="37">
        <f>'Door Comparison'!L315</f>
        <v>0</v>
      </c>
      <c r="M315" s="120"/>
      <c r="N315" s="39">
        <f t="shared" si="19"/>
        <v>0</v>
      </c>
      <c r="P315" s="39">
        <f t="shared" si="20"/>
        <v>0</v>
      </c>
      <c r="R315" s="1">
        <f>JMS!M318</f>
        <v>0</v>
      </c>
      <c r="S315" s="39">
        <f>'Door Comparison'!R315</f>
        <v>0</v>
      </c>
      <c r="U315" s="39">
        <f t="shared" si="21"/>
        <v>0</v>
      </c>
      <c r="V315" s="252">
        <v>0</v>
      </c>
      <c r="X315" s="40">
        <f t="shared" si="22"/>
        <v>0</v>
      </c>
      <c r="Y315" s="38" t="str">
        <f>'Door Comparison'!S315</f>
        <v>WC cubicle</v>
      </c>
    </row>
    <row r="316" spans="1:25" x14ac:dyDescent="0.25">
      <c r="A316" s="74" t="str">
        <f>'Door Comparison'!A316</f>
        <v>D4WC.12</v>
      </c>
      <c r="B316" s="85">
        <f>'Door Comparison'!B316</f>
        <v>0</v>
      </c>
      <c r="C316" s="85">
        <f>'Door Comparison'!C316</f>
        <v>0</v>
      </c>
      <c r="D316" s="34">
        <f>'Door Comparison'!D316</f>
        <v>0</v>
      </c>
      <c r="E316" s="34">
        <f>'Door Comparison'!E316</f>
        <v>0</v>
      </c>
      <c r="G316" s="37">
        <f>'Door Comparison'!G316</f>
        <v>0</v>
      </c>
      <c r="H316" s="37">
        <f>'Door Comparison'!H316</f>
        <v>0</v>
      </c>
      <c r="J316" s="37">
        <f>'Door Comparison'!J316</f>
        <v>0</v>
      </c>
      <c r="K316" s="37">
        <f>'Door Comparison'!K316</f>
        <v>0</v>
      </c>
      <c r="L316" s="37">
        <f>'Door Comparison'!L316</f>
        <v>0</v>
      </c>
      <c r="M316" s="120"/>
      <c r="N316" s="39">
        <f t="shared" si="19"/>
        <v>0</v>
      </c>
      <c r="P316" s="39">
        <f t="shared" si="20"/>
        <v>0</v>
      </c>
      <c r="R316" s="1">
        <f>JMS!M319</f>
        <v>0</v>
      </c>
      <c r="S316" s="39">
        <f>'Door Comparison'!R316</f>
        <v>0</v>
      </c>
      <c r="U316" s="39">
        <f t="shared" si="21"/>
        <v>0</v>
      </c>
      <c r="V316" s="252">
        <v>0</v>
      </c>
      <c r="X316" s="40">
        <f t="shared" si="22"/>
        <v>0</v>
      </c>
      <c r="Y316" s="38" t="str">
        <f>'Door Comparison'!S316</f>
        <v>WC cubicle</v>
      </c>
    </row>
    <row r="317" spans="1:25" x14ac:dyDescent="0.25">
      <c r="A317" s="74" t="str">
        <f>'Door Comparison'!A317</f>
        <v>D4WC.13</v>
      </c>
      <c r="B317" s="85">
        <f>'Door Comparison'!B317</f>
        <v>0</v>
      </c>
      <c r="C317" s="85">
        <f>'Door Comparison'!C317</f>
        <v>0</v>
      </c>
      <c r="D317" s="34">
        <f>'Door Comparison'!D317</f>
        <v>0</v>
      </c>
      <c r="E317" s="34">
        <f>'Door Comparison'!E317</f>
        <v>0</v>
      </c>
      <c r="G317" s="37">
        <f>'Door Comparison'!G317</f>
        <v>0</v>
      </c>
      <c r="H317" s="37">
        <f>'Door Comparison'!H317</f>
        <v>0</v>
      </c>
      <c r="J317" s="37">
        <f>'Door Comparison'!J317</f>
        <v>0</v>
      </c>
      <c r="K317" s="37">
        <f>'Door Comparison'!K317</f>
        <v>0</v>
      </c>
      <c r="L317" s="37">
        <f>'Door Comparison'!L317</f>
        <v>0</v>
      </c>
      <c r="M317" s="120"/>
      <c r="N317" s="39">
        <f t="shared" si="19"/>
        <v>0</v>
      </c>
      <c r="P317" s="39">
        <f t="shared" si="20"/>
        <v>0</v>
      </c>
      <c r="R317" s="1">
        <f>JMS!M320</f>
        <v>0</v>
      </c>
      <c r="S317" s="39">
        <f>'Door Comparison'!R317</f>
        <v>0</v>
      </c>
      <c r="U317" s="39">
        <f t="shared" si="21"/>
        <v>0</v>
      </c>
      <c r="V317" s="252">
        <v>0</v>
      </c>
      <c r="X317" s="40">
        <f t="shared" si="22"/>
        <v>0</v>
      </c>
      <c r="Y317" s="38" t="str">
        <f>'Door Comparison'!S317</f>
        <v>WC cubicle</v>
      </c>
    </row>
    <row r="318" spans="1:25" x14ac:dyDescent="0.25">
      <c r="A318" s="74" t="str">
        <f>'Door Comparison'!A318</f>
        <v>D4WC.14</v>
      </c>
      <c r="B318" s="85">
        <f>'Door Comparison'!B318</f>
        <v>0</v>
      </c>
      <c r="C318" s="85">
        <f>'Door Comparison'!C318</f>
        <v>0</v>
      </c>
      <c r="D318" s="34">
        <f>'Door Comparison'!D318</f>
        <v>0</v>
      </c>
      <c r="E318" s="34">
        <f>'Door Comparison'!E318</f>
        <v>0</v>
      </c>
      <c r="G318" s="37">
        <f>'Door Comparison'!G318</f>
        <v>0</v>
      </c>
      <c r="H318" s="37">
        <f>'Door Comparison'!H318</f>
        <v>0</v>
      </c>
      <c r="J318" s="37">
        <f>'Door Comparison'!J318</f>
        <v>0</v>
      </c>
      <c r="K318" s="37">
        <f>'Door Comparison'!K318</f>
        <v>0</v>
      </c>
      <c r="L318" s="37">
        <f>'Door Comparison'!L318</f>
        <v>0</v>
      </c>
      <c r="M318" s="120"/>
      <c r="N318" s="39">
        <f t="shared" si="19"/>
        <v>0</v>
      </c>
      <c r="P318" s="39">
        <f t="shared" si="20"/>
        <v>0</v>
      </c>
      <c r="R318" s="1">
        <f>JMS!M321</f>
        <v>0</v>
      </c>
      <c r="S318" s="39">
        <f>'Door Comparison'!R318</f>
        <v>0</v>
      </c>
      <c r="U318" s="39">
        <f t="shared" si="21"/>
        <v>0</v>
      </c>
      <c r="V318" s="252">
        <v>0</v>
      </c>
      <c r="X318" s="40">
        <f t="shared" si="22"/>
        <v>0</v>
      </c>
      <c r="Y318" s="38" t="str">
        <f>'Door Comparison'!S318</f>
        <v>WC cubicle</v>
      </c>
    </row>
    <row r="319" spans="1:25" x14ac:dyDescent="0.25">
      <c r="A319" s="74" t="str">
        <f>'Door Comparison'!A319</f>
        <v>EX-D4.01</v>
      </c>
      <c r="B319" s="85" t="str">
        <f>'Door Comparison'!B319</f>
        <v>(External)</v>
      </c>
      <c r="C319" s="85">
        <f>'Door Comparison'!C319</f>
        <v>0</v>
      </c>
      <c r="D319" s="34">
        <f>'Door Comparison'!D319</f>
        <v>0</v>
      </c>
      <c r="E319" s="34">
        <f>'Door Comparison'!E319</f>
        <v>0</v>
      </c>
      <c r="G319" s="37">
        <f>'Door Comparison'!G319</f>
        <v>0</v>
      </c>
      <c r="H319" s="37">
        <f>'Door Comparison'!H319</f>
        <v>0</v>
      </c>
      <c r="J319" s="37">
        <f>'Door Comparison'!J319</f>
        <v>0</v>
      </c>
      <c r="K319" s="37">
        <f>'Door Comparison'!K319</f>
        <v>0</v>
      </c>
      <c r="L319" s="37">
        <f>'Door Comparison'!L319</f>
        <v>0</v>
      </c>
      <c r="M319" s="120"/>
      <c r="N319" s="39">
        <f t="shared" si="19"/>
        <v>0</v>
      </c>
      <c r="P319" s="39">
        <f t="shared" si="20"/>
        <v>0</v>
      </c>
      <c r="R319" s="1">
        <f>JMS!M322</f>
        <v>0</v>
      </c>
      <c r="S319" s="39">
        <f>'Door Comparison'!R319</f>
        <v>0</v>
      </c>
      <c r="U319" s="39">
        <f t="shared" si="21"/>
        <v>0</v>
      </c>
      <c r="V319" s="252">
        <v>0</v>
      </c>
      <c r="X319" s="40">
        <f t="shared" si="22"/>
        <v>0</v>
      </c>
      <c r="Y319" s="38" t="str">
        <f>'Door Comparison'!S319</f>
        <v>By others</v>
      </c>
    </row>
    <row r="320" spans="1:25" x14ac:dyDescent="0.25">
      <c r="A320" s="74" t="str">
        <f>'Door Comparison'!A320</f>
        <v>EX-D4.02</v>
      </c>
      <c r="B320" s="85" t="str">
        <f>'Door Comparison'!B320</f>
        <v>(External)</v>
      </c>
      <c r="C320" s="85">
        <f>'Door Comparison'!C320</f>
        <v>0</v>
      </c>
      <c r="D320" s="34">
        <f>'Door Comparison'!D320</f>
        <v>0</v>
      </c>
      <c r="E320" s="34">
        <f>'Door Comparison'!E320</f>
        <v>0</v>
      </c>
      <c r="G320" s="37">
        <f>'Door Comparison'!G320</f>
        <v>0</v>
      </c>
      <c r="H320" s="37">
        <f>'Door Comparison'!H320</f>
        <v>0</v>
      </c>
      <c r="J320" s="37">
        <f>'Door Comparison'!J320</f>
        <v>0</v>
      </c>
      <c r="K320" s="37">
        <f>'Door Comparison'!K320</f>
        <v>0</v>
      </c>
      <c r="L320" s="37">
        <f>'Door Comparison'!L320</f>
        <v>0</v>
      </c>
      <c r="M320" s="120"/>
      <c r="N320" s="39">
        <f t="shared" si="19"/>
        <v>0</v>
      </c>
      <c r="P320" s="39">
        <f t="shared" si="20"/>
        <v>0</v>
      </c>
      <c r="R320" s="1">
        <f>JMS!M323</f>
        <v>0</v>
      </c>
      <c r="S320" s="39">
        <f>'Door Comparison'!R320</f>
        <v>0</v>
      </c>
      <c r="U320" s="39">
        <f t="shared" si="21"/>
        <v>0</v>
      </c>
      <c r="V320" s="252">
        <v>0</v>
      </c>
      <c r="X320" s="40">
        <f t="shared" si="22"/>
        <v>0</v>
      </c>
      <c r="Y320" s="38" t="str">
        <f>'Door Comparison'!S320</f>
        <v>By others</v>
      </c>
    </row>
    <row r="321" spans="1:25" x14ac:dyDescent="0.25">
      <c r="A321" s="74" t="str">
        <f>'Door Comparison'!A321</f>
        <v>D5.01</v>
      </c>
      <c r="B321" s="85" t="str">
        <f>'Door Comparison'!B321</f>
        <v>E1</v>
      </c>
      <c r="C321" s="85">
        <f>'Door Comparison'!C321</f>
        <v>0</v>
      </c>
      <c r="D321" s="34">
        <f>'Door Comparison'!D321</f>
        <v>0</v>
      </c>
      <c r="E321" s="34">
        <f>'Door Comparison'!E321</f>
        <v>0</v>
      </c>
      <c r="G321" s="37">
        <f>'Door Comparison'!G321</f>
        <v>0</v>
      </c>
      <c r="H321" s="37">
        <f>'Door Comparison'!H321</f>
        <v>0</v>
      </c>
      <c r="J321" s="37">
        <f>'Door Comparison'!J321</f>
        <v>0</v>
      </c>
      <c r="K321" s="37">
        <f>'Door Comparison'!K321</f>
        <v>0</v>
      </c>
      <c r="L321" s="37">
        <f>'Door Comparison'!L321</f>
        <v>0</v>
      </c>
      <c r="M321" s="120"/>
      <c r="N321" s="39">
        <f t="shared" si="19"/>
        <v>0</v>
      </c>
      <c r="P321" s="39">
        <f t="shared" si="20"/>
        <v>0</v>
      </c>
      <c r="R321" s="1">
        <f>JMS!M324</f>
        <v>0</v>
      </c>
      <c r="S321" s="39">
        <f>'Door Comparison'!R321</f>
        <v>0</v>
      </c>
      <c r="U321" s="39">
        <f t="shared" si="21"/>
        <v>0</v>
      </c>
      <c r="V321" s="252">
        <v>0</v>
      </c>
      <c r="X321" s="40">
        <f t="shared" si="22"/>
        <v>0</v>
      </c>
      <c r="Y321" s="246" t="s">
        <v>750</v>
      </c>
    </row>
    <row r="322" spans="1:25" x14ac:dyDescent="0.25">
      <c r="A322" s="74" t="str">
        <f>'Door Comparison'!A322</f>
        <v>D5.02</v>
      </c>
      <c r="B322" s="85" t="str">
        <f>'Door Comparison'!B322</f>
        <v>E1</v>
      </c>
      <c r="C322" s="85">
        <f>'Door Comparison'!C322</f>
        <v>0</v>
      </c>
      <c r="D322" s="34">
        <f>'Door Comparison'!D322</f>
        <v>0</v>
      </c>
      <c r="E322" s="34">
        <f>'Door Comparison'!E322</f>
        <v>0</v>
      </c>
      <c r="G322" s="37">
        <f>'Door Comparison'!G322</f>
        <v>0</v>
      </c>
      <c r="H322" s="37">
        <f>'Door Comparison'!H322</f>
        <v>0</v>
      </c>
      <c r="J322" s="37">
        <f>'Door Comparison'!J322</f>
        <v>0</v>
      </c>
      <c r="K322" s="37">
        <f>'Door Comparison'!K322</f>
        <v>0</v>
      </c>
      <c r="L322" s="37">
        <f>'Door Comparison'!L322</f>
        <v>0</v>
      </c>
      <c r="M322" s="120"/>
      <c r="N322" s="39">
        <f t="shared" si="19"/>
        <v>0</v>
      </c>
      <c r="P322" s="39">
        <f t="shared" si="20"/>
        <v>0</v>
      </c>
      <c r="R322" s="1">
        <f>JMS!M325</f>
        <v>0</v>
      </c>
      <c r="S322" s="39">
        <f>'Door Comparison'!R322</f>
        <v>0</v>
      </c>
      <c r="U322" s="39">
        <f t="shared" si="21"/>
        <v>0</v>
      </c>
      <c r="V322" s="252">
        <v>0</v>
      </c>
      <c r="X322" s="40">
        <f t="shared" si="22"/>
        <v>0</v>
      </c>
      <c r="Y322" s="246" t="s">
        <v>750</v>
      </c>
    </row>
    <row r="323" spans="1:25" x14ac:dyDescent="0.25">
      <c r="A323" s="74" t="str">
        <f>'Door Comparison'!A323</f>
        <v>D5.03</v>
      </c>
      <c r="B323" s="85" t="str">
        <f>'Door Comparison'!B323</f>
        <v>D2</v>
      </c>
      <c r="C323" s="85">
        <f>'Door Comparison'!C323</f>
        <v>0</v>
      </c>
      <c r="D323" s="34">
        <f>'Door Comparison'!D323</f>
        <v>1110</v>
      </c>
      <c r="E323" s="34">
        <f>'Door Comparison'!E323</f>
        <v>2000</v>
      </c>
      <c r="G323" s="37">
        <f>'Door Comparison'!G323</f>
        <v>0</v>
      </c>
      <c r="H323" s="37">
        <f>'Door Comparison'!H323</f>
        <v>1</v>
      </c>
      <c r="J323" s="37">
        <f>'Door Comparison'!J323</f>
        <v>1</v>
      </c>
      <c r="K323" s="37">
        <f>'Door Comparison'!K323</f>
        <v>0</v>
      </c>
      <c r="L323" s="37">
        <f>'Door Comparison'!L323</f>
        <v>0</v>
      </c>
      <c r="M323" s="120"/>
      <c r="N323" s="39">
        <f t="shared" si="19"/>
        <v>0.46</v>
      </c>
      <c r="P323" s="39">
        <f t="shared" si="20"/>
        <v>4.09</v>
      </c>
      <c r="R323" s="1">
        <f>JMS!M326</f>
        <v>0</v>
      </c>
      <c r="S323" s="39">
        <f>'Door Comparison'!R323</f>
        <v>611.16999999999996</v>
      </c>
      <c r="T323" s="79">
        <v>39.44</v>
      </c>
      <c r="U323" s="39">
        <f t="shared" si="21"/>
        <v>10.220000000000001</v>
      </c>
      <c r="V323" s="252">
        <v>0</v>
      </c>
      <c r="X323" s="40">
        <f t="shared" si="22"/>
        <v>665.38</v>
      </c>
    </row>
    <row r="324" spans="1:25" x14ac:dyDescent="0.25">
      <c r="A324" s="74" t="str">
        <f>'Door Comparison'!A324</f>
        <v>D5.04</v>
      </c>
      <c r="B324" s="85" t="str">
        <f>'Door Comparison'!B324</f>
        <v>D2</v>
      </c>
      <c r="C324" s="85">
        <f>'Door Comparison'!C324</f>
        <v>0</v>
      </c>
      <c r="D324" s="34">
        <f>'Door Comparison'!D324</f>
        <v>1110</v>
      </c>
      <c r="E324" s="34">
        <f>'Door Comparison'!E324</f>
        <v>2000</v>
      </c>
      <c r="G324" s="37">
        <f>'Door Comparison'!G324</f>
        <v>0</v>
      </c>
      <c r="H324" s="37">
        <f>'Door Comparison'!H324</f>
        <v>1</v>
      </c>
      <c r="J324" s="37">
        <f>'Door Comparison'!J324</f>
        <v>1</v>
      </c>
      <c r="K324" s="37">
        <f>'Door Comparison'!K324</f>
        <v>0</v>
      </c>
      <c r="L324" s="37">
        <f>'Door Comparison'!L324</f>
        <v>0</v>
      </c>
      <c r="M324" s="120"/>
      <c r="N324" s="39">
        <f t="shared" si="19"/>
        <v>0.46</v>
      </c>
      <c r="P324" s="39">
        <f t="shared" si="20"/>
        <v>4.09</v>
      </c>
      <c r="R324" s="1">
        <f>JMS!M327</f>
        <v>0</v>
      </c>
      <c r="S324" s="39">
        <f>'Door Comparison'!R324</f>
        <v>611.16999999999996</v>
      </c>
      <c r="T324" s="79">
        <v>39.44</v>
      </c>
      <c r="U324" s="39">
        <f t="shared" si="21"/>
        <v>10.220000000000001</v>
      </c>
      <c r="V324" s="252">
        <v>0</v>
      </c>
      <c r="X324" s="40">
        <f t="shared" si="22"/>
        <v>665.38</v>
      </c>
    </row>
    <row r="325" spans="1:25" x14ac:dyDescent="0.25">
      <c r="A325" s="74" t="str">
        <f>'Door Comparison'!A325</f>
        <v>D5.05</v>
      </c>
      <c r="B325" s="85" t="str">
        <f>'Door Comparison'!B325</f>
        <v>D2</v>
      </c>
      <c r="C325" s="85">
        <f>'Door Comparison'!C325</f>
        <v>0</v>
      </c>
      <c r="D325" s="34">
        <f>'Door Comparison'!D325</f>
        <v>1110</v>
      </c>
      <c r="E325" s="34">
        <f>'Door Comparison'!E325</f>
        <v>2000</v>
      </c>
      <c r="G325" s="37">
        <f>'Door Comparison'!G325</f>
        <v>0</v>
      </c>
      <c r="H325" s="37">
        <f>'Door Comparison'!H325</f>
        <v>1</v>
      </c>
      <c r="J325" s="37">
        <f>'Door Comparison'!J325</f>
        <v>1</v>
      </c>
      <c r="K325" s="37">
        <f>'Door Comparison'!K325</f>
        <v>0</v>
      </c>
      <c r="L325" s="37">
        <f>'Door Comparison'!L325</f>
        <v>0</v>
      </c>
      <c r="M325" s="120"/>
      <c r="N325" s="39">
        <f t="shared" si="19"/>
        <v>0.46</v>
      </c>
      <c r="P325" s="39">
        <f t="shared" si="20"/>
        <v>4.09</v>
      </c>
      <c r="R325" s="1">
        <f>JMS!M328</f>
        <v>0</v>
      </c>
      <c r="S325" s="39">
        <f>'Door Comparison'!R325</f>
        <v>611.16999999999996</v>
      </c>
      <c r="T325" s="79">
        <v>39.44</v>
      </c>
      <c r="U325" s="39">
        <f t="shared" si="21"/>
        <v>10.220000000000001</v>
      </c>
      <c r="V325" s="252">
        <v>0</v>
      </c>
      <c r="X325" s="40">
        <f t="shared" si="22"/>
        <v>665.38</v>
      </c>
    </row>
    <row r="326" spans="1:25" x14ac:dyDescent="0.25">
      <c r="A326" s="74" t="str">
        <f>'Door Comparison'!A326</f>
        <v>D5.06</v>
      </c>
      <c r="B326" s="85" t="str">
        <f>'Door Comparison'!B326</f>
        <v>D2</v>
      </c>
      <c r="C326" s="85">
        <f>'Door Comparison'!C326</f>
        <v>0</v>
      </c>
      <c r="D326" s="34">
        <f>'Door Comparison'!D326</f>
        <v>1110</v>
      </c>
      <c r="E326" s="34">
        <f>'Door Comparison'!E326</f>
        <v>2000</v>
      </c>
      <c r="G326" s="37">
        <f>'Door Comparison'!G326</f>
        <v>0</v>
      </c>
      <c r="H326" s="37">
        <f>'Door Comparison'!H326</f>
        <v>1</v>
      </c>
      <c r="J326" s="37">
        <f>'Door Comparison'!J326</f>
        <v>1</v>
      </c>
      <c r="K326" s="37">
        <f>'Door Comparison'!K326</f>
        <v>0</v>
      </c>
      <c r="L326" s="37">
        <f>'Door Comparison'!L326</f>
        <v>0</v>
      </c>
      <c r="M326" s="120"/>
      <c r="N326" s="39">
        <f t="shared" si="19"/>
        <v>0.46</v>
      </c>
      <c r="P326" s="39">
        <f t="shared" si="20"/>
        <v>4.09</v>
      </c>
      <c r="R326" s="1">
        <f>JMS!M329</f>
        <v>0</v>
      </c>
      <c r="S326" s="39">
        <f>'Door Comparison'!R326</f>
        <v>611.16999999999996</v>
      </c>
      <c r="T326" s="79">
        <v>39.44</v>
      </c>
      <c r="U326" s="39">
        <f t="shared" si="21"/>
        <v>10.220000000000001</v>
      </c>
      <c r="V326" s="252">
        <v>0</v>
      </c>
      <c r="X326" s="40">
        <f t="shared" si="22"/>
        <v>665.38</v>
      </c>
    </row>
    <row r="327" spans="1:25" x14ac:dyDescent="0.25">
      <c r="A327" s="74" t="str">
        <f>'Door Comparison'!A327</f>
        <v>D5.07</v>
      </c>
      <c r="B327" s="85" t="str">
        <f>'Door Comparison'!B327</f>
        <v>D2</v>
      </c>
      <c r="C327" s="85">
        <f>'Door Comparison'!C327</f>
        <v>0</v>
      </c>
      <c r="D327" s="34">
        <f>'Door Comparison'!D327</f>
        <v>1110</v>
      </c>
      <c r="E327" s="34">
        <f>'Door Comparison'!E327</f>
        <v>2000</v>
      </c>
      <c r="G327" s="37">
        <f>'Door Comparison'!G327</f>
        <v>0</v>
      </c>
      <c r="H327" s="37">
        <f>'Door Comparison'!H327</f>
        <v>1</v>
      </c>
      <c r="J327" s="37">
        <f>'Door Comparison'!J327</f>
        <v>1</v>
      </c>
      <c r="K327" s="37">
        <f>'Door Comparison'!K327</f>
        <v>0</v>
      </c>
      <c r="L327" s="37">
        <f>'Door Comparison'!L327</f>
        <v>0</v>
      </c>
      <c r="M327" s="120"/>
      <c r="N327" s="39">
        <f t="shared" si="19"/>
        <v>0.46</v>
      </c>
      <c r="P327" s="39">
        <f t="shared" si="20"/>
        <v>4.09</v>
      </c>
      <c r="R327" s="1">
        <f>JMS!M330</f>
        <v>0</v>
      </c>
      <c r="S327" s="39">
        <f>'Door Comparison'!R327</f>
        <v>611.16999999999996</v>
      </c>
      <c r="T327" s="79">
        <v>39.44</v>
      </c>
      <c r="U327" s="39">
        <f t="shared" si="21"/>
        <v>10.220000000000001</v>
      </c>
      <c r="V327" s="252">
        <v>0</v>
      </c>
      <c r="X327" s="40">
        <f t="shared" si="22"/>
        <v>665.38</v>
      </c>
    </row>
    <row r="328" spans="1:25" x14ac:dyDescent="0.25">
      <c r="A328" s="74" t="str">
        <f>'Door Comparison'!A328</f>
        <v>D5.08</v>
      </c>
      <c r="B328" s="85" t="str">
        <f>'Door Comparison'!B328</f>
        <v>D2</v>
      </c>
      <c r="C328" s="85">
        <f>'Door Comparison'!C328</f>
        <v>0</v>
      </c>
      <c r="D328" s="34">
        <f>'Door Comparison'!D328</f>
        <v>1110</v>
      </c>
      <c r="E328" s="34">
        <f>'Door Comparison'!E328</f>
        <v>2000</v>
      </c>
      <c r="G328" s="37">
        <f>'Door Comparison'!G328</f>
        <v>0</v>
      </c>
      <c r="H328" s="37">
        <f>'Door Comparison'!H328</f>
        <v>1</v>
      </c>
      <c r="J328" s="37">
        <f>'Door Comparison'!J328</f>
        <v>1</v>
      </c>
      <c r="K328" s="37">
        <f>'Door Comparison'!K328</f>
        <v>0</v>
      </c>
      <c r="L328" s="37">
        <f>'Door Comparison'!L328</f>
        <v>0</v>
      </c>
      <c r="M328" s="120"/>
      <c r="N328" s="39">
        <f t="shared" si="19"/>
        <v>0.46</v>
      </c>
      <c r="P328" s="39">
        <f t="shared" si="20"/>
        <v>4.09</v>
      </c>
      <c r="R328" s="1">
        <f>JMS!M331</f>
        <v>0</v>
      </c>
      <c r="S328" s="39">
        <f>'Door Comparison'!R328</f>
        <v>611.16999999999996</v>
      </c>
      <c r="T328" s="79">
        <v>39.44</v>
      </c>
      <c r="U328" s="39">
        <f t="shared" si="21"/>
        <v>10.220000000000001</v>
      </c>
      <c r="V328" s="252">
        <v>0</v>
      </c>
      <c r="X328" s="40">
        <f t="shared" si="22"/>
        <v>665.38</v>
      </c>
    </row>
    <row r="329" spans="1:25" x14ac:dyDescent="0.25">
      <c r="A329" s="74" t="str">
        <f>'Door Comparison'!A329</f>
        <v>D5.09</v>
      </c>
      <c r="B329" s="85" t="str">
        <f>'Door Comparison'!B329</f>
        <v>D2</v>
      </c>
      <c r="C329" s="85">
        <f>'Door Comparison'!C329</f>
        <v>0</v>
      </c>
      <c r="D329" s="34">
        <f>'Door Comparison'!D329</f>
        <v>1110</v>
      </c>
      <c r="E329" s="34">
        <f>'Door Comparison'!E329</f>
        <v>2000</v>
      </c>
      <c r="G329" s="37">
        <f>'Door Comparison'!G329</f>
        <v>0</v>
      </c>
      <c r="H329" s="37">
        <f>'Door Comparison'!H329</f>
        <v>1</v>
      </c>
      <c r="J329" s="37">
        <f>'Door Comparison'!J329</f>
        <v>1</v>
      </c>
      <c r="K329" s="37">
        <f>'Door Comparison'!K329</f>
        <v>0</v>
      </c>
      <c r="L329" s="37">
        <f>'Door Comparison'!L329</f>
        <v>0</v>
      </c>
      <c r="M329" s="120"/>
      <c r="N329" s="39">
        <f t="shared" si="19"/>
        <v>0.46</v>
      </c>
      <c r="P329" s="39">
        <f t="shared" si="20"/>
        <v>4.09</v>
      </c>
      <c r="R329" s="1">
        <f>JMS!M332</f>
        <v>0</v>
      </c>
      <c r="S329" s="39">
        <f>'Door Comparison'!R329</f>
        <v>611.16999999999996</v>
      </c>
      <c r="T329" s="79">
        <v>39.44</v>
      </c>
      <c r="U329" s="39">
        <f t="shared" si="21"/>
        <v>10.220000000000001</v>
      </c>
      <c r="V329" s="252">
        <v>0</v>
      </c>
      <c r="X329" s="40">
        <f t="shared" si="22"/>
        <v>665.38</v>
      </c>
    </row>
    <row r="330" spans="1:25" x14ac:dyDescent="0.25">
      <c r="A330" s="74" t="str">
        <f>'Door Comparison'!A330</f>
        <v>D5.10</v>
      </c>
      <c r="B330" s="85" t="str">
        <f>'Door Comparison'!B330</f>
        <v>D2</v>
      </c>
      <c r="C330" s="85">
        <f>'Door Comparison'!C330</f>
        <v>0</v>
      </c>
      <c r="D330" s="34">
        <f>'Door Comparison'!D330</f>
        <v>1110</v>
      </c>
      <c r="E330" s="34">
        <f>'Door Comparison'!E330</f>
        <v>2000</v>
      </c>
      <c r="G330" s="37">
        <f>'Door Comparison'!G330</f>
        <v>0</v>
      </c>
      <c r="H330" s="37">
        <f>'Door Comparison'!H330</f>
        <v>1</v>
      </c>
      <c r="J330" s="37">
        <f>'Door Comparison'!J330</f>
        <v>1</v>
      </c>
      <c r="K330" s="37">
        <f>'Door Comparison'!K330</f>
        <v>0</v>
      </c>
      <c r="L330" s="37">
        <f>'Door Comparison'!L330</f>
        <v>0</v>
      </c>
      <c r="M330" s="120"/>
      <c r="N330" s="39">
        <f t="shared" ref="N330:N375" si="23">(D330+2*E330)*((G330*0.04)+(H330*0.09))/1000</f>
        <v>0.46</v>
      </c>
      <c r="P330" s="39">
        <f t="shared" ref="P330:P375" si="24">((D330+2*E330)*0.8)/1000</f>
        <v>4.09</v>
      </c>
      <c r="R330" s="1">
        <f>JMS!M333</f>
        <v>0</v>
      </c>
      <c r="S330" s="39">
        <f>'Door Comparison'!R330</f>
        <v>611.16999999999996</v>
      </c>
      <c r="T330" s="79">
        <v>39.44</v>
      </c>
      <c r="U330" s="39">
        <f t="shared" ref="U330:U375" si="25">(J330+K330+L330)*(2*((D330+2*E330)*1/1000))</f>
        <v>10.220000000000001</v>
      </c>
      <c r="V330" s="252">
        <v>0</v>
      </c>
      <c r="X330" s="40">
        <f t="shared" ref="X330:X375" si="26">SUM(N330:W330)</f>
        <v>665.38</v>
      </c>
    </row>
    <row r="331" spans="1:25" x14ac:dyDescent="0.25">
      <c r="A331" s="74" t="str">
        <f>'Door Comparison'!A331</f>
        <v>D5.11</v>
      </c>
      <c r="B331" s="85" t="str">
        <f>'Door Comparison'!B331</f>
        <v>D2</v>
      </c>
      <c r="C331" s="85">
        <f>'Door Comparison'!C331</f>
        <v>0</v>
      </c>
      <c r="D331" s="34">
        <f>'Door Comparison'!D331</f>
        <v>1110</v>
      </c>
      <c r="E331" s="34">
        <f>'Door Comparison'!E331</f>
        <v>2000</v>
      </c>
      <c r="G331" s="37">
        <f>'Door Comparison'!G331</f>
        <v>0</v>
      </c>
      <c r="H331" s="37">
        <f>'Door Comparison'!H331</f>
        <v>1</v>
      </c>
      <c r="J331" s="37">
        <f>'Door Comparison'!J331</f>
        <v>1</v>
      </c>
      <c r="K331" s="37">
        <f>'Door Comparison'!K331</f>
        <v>0</v>
      </c>
      <c r="L331" s="37">
        <f>'Door Comparison'!L331</f>
        <v>0</v>
      </c>
      <c r="M331" s="120"/>
      <c r="N331" s="39">
        <f t="shared" si="23"/>
        <v>0.46</v>
      </c>
      <c r="P331" s="39">
        <f t="shared" si="24"/>
        <v>4.09</v>
      </c>
      <c r="R331" s="1">
        <f>JMS!M334</f>
        <v>0</v>
      </c>
      <c r="S331" s="39">
        <f>'Door Comparison'!R331</f>
        <v>611.16999999999996</v>
      </c>
      <c r="T331" s="79">
        <v>39.44</v>
      </c>
      <c r="U331" s="39">
        <f t="shared" si="25"/>
        <v>10.220000000000001</v>
      </c>
      <c r="V331" s="252">
        <v>0</v>
      </c>
      <c r="X331" s="40">
        <f t="shared" si="26"/>
        <v>665.38</v>
      </c>
    </row>
    <row r="332" spans="1:25" x14ac:dyDescent="0.25">
      <c r="A332" s="74" t="str">
        <f>'Door Comparison'!A332</f>
        <v>D5.12</v>
      </c>
      <c r="B332" s="85" t="str">
        <f>'Door Comparison'!B332</f>
        <v>D2</v>
      </c>
      <c r="C332" s="85">
        <f>'Door Comparison'!C332</f>
        <v>0</v>
      </c>
      <c r="D332" s="34">
        <f>'Door Comparison'!D332</f>
        <v>1110</v>
      </c>
      <c r="E332" s="34">
        <f>'Door Comparison'!E332</f>
        <v>2000</v>
      </c>
      <c r="G332" s="37">
        <f>'Door Comparison'!G332</f>
        <v>0</v>
      </c>
      <c r="H332" s="37">
        <f>'Door Comparison'!H332</f>
        <v>1</v>
      </c>
      <c r="J332" s="37">
        <f>'Door Comparison'!J332</f>
        <v>1</v>
      </c>
      <c r="K332" s="37">
        <f>'Door Comparison'!K332</f>
        <v>0</v>
      </c>
      <c r="L332" s="37">
        <f>'Door Comparison'!L332</f>
        <v>0</v>
      </c>
      <c r="M332" s="120"/>
      <c r="N332" s="39">
        <f t="shared" si="23"/>
        <v>0.46</v>
      </c>
      <c r="P332" s="39">
        <f t="shared" si="24"/>
        <v>4.09</v>
      </c>
      <c r="R332" s="1">
        <f>JMS!M335</f>
        <v>0</v>
      </c>
      <c r="S332" s="39">
        <f>'Door Comparison'!R332</f>
        <v>611.16999999999996</v>
      </c>
      <c r="T332" s="79">
        <v>39.44</v>
      </c>
      <c r="U332" s="39">
        <f t="shared" si="25"/>
        <v>10.220000000000001</v>
      </c>
      <c r="V332" s="252">
        <v>0</v>
      </c>
      <c r="X332" s="40">
        <f t="shared" si="26"/>
        <v>665.38</v>
      </c>
    </row>
    <row r="333" spans="1:25" x14ac:dyDescent="0.25">
      <c r="A333" s="74" t="str">
        <f>'Door Comparison'!A333</f>
        <v>D5.13</v>
      </c>
      <c r="B333" s="85" t="str">
        <f>'Door Comparison'!B333</f>
        <v>A7</v>
      </c>
      <c r="C333" s="85">
        <f>'Door Comparison'!C333</f>
        <v>0</v>
      </c>
      <c r="D333" s="34">
        <f>'Door Comparison'!D333</f>
        <v>1233</v>
      </c>
      <c r="E333" s="34">
        <f>'Door Comparison'!E333</f>
        <v>2700</v>
      </c>
      <c r="G333" s="37">
        <f>'Door Comparison'!G333</f>
        <v>0</v>
      </c>
      <c r="H333" s="37">
        <f>'Door Comparison'!H333</f>
        <v>1</v>
      </c>
      <c r="J333" s="37">
        <f>'Door Comparison'!J333</f>
        <v>0</v>
      </c>
      <c r="K333" s="37">
        <f>'Door Comparison'!K333</f>
        <v>1</v>
      </c>
      <c r="L333" s="37">
        <f>'Door Comparison'!L333</f>
        <v>0</v>
      </c>
      <c r="M333" s="120"/>
      <c r="N333" s="39">
        <f t="shared" si="23"/>
        <v>0.6</v>
      </c>
      <c r="P333" s="39">
        <f t="shared" si="24"/>
        <v>5.31</v>
      </c>
      <c r="R333" s="1">
        <f>JMS!M336</f>
        <v>694.55</v>
      </c>
      <c r="S333" s="39">
        <f>'Door Comparison'!R333</f>
        <v>1691.61</v>
      </c>
      <c r="U333" s="39">
        <f t="shared" si="25"/>
        <v>13.27</v>
      </c>
      <c r="V333" s="252">
        <v>31.24</v>
      </c>
      <c r="X333" s="40">
        <f t="shared" si="26"/>
        <v>2436.58</v>
      </c>
    </row>
    <row r="334" spans="1:25" x14ac:dyDescent="0.25">
      <c r="A334" s="74" t="str">
        <f>'Door Comparison'!A334</f>
        <v>D5.14</v>
      </c>
      <c r="B334" s="85" t="str">
        <f>'Door Comparison'!B334</f>
        <v>H</v>
      </c>
      <c r="C334" s="85">
        <f>'Door Comparison'!C334</f>
        <v>0</v>
      </c>
      <c r="D334" s="34">
        <f>'Door Comparison'!D334</f>
        <v>628</v>
      </c>
      <c r="E334" s="34">
        <f>'Door Comparison'!E334</f>
        <v>1308</v>
      </c>
      <c r="G334" s="37">
        <f>'Door Comparison'!G334</f>
        <v>0</v>
      </c>
      <c r="H334" s="37">
        <f>'Door Comparison'!H334</f>
        <v>1</v>
      </c>
      <c r="J334" s="37">
        <f>'Door Comparison'!J334</f>
        <v>1</v>
      </c>
      <c r="K334" s="37">
        <f>'Door Comparison'!K334</f>
        <v>0</v>
      </c>
      <c r="L334" s="37">
        <f>'Door Comparison'!L334</f>
        <v>0</v>
      </c>
      <c r="M334" s="120"/>
      <c r="N334" s="39">
        <f t="shared" si="23"/>
        <v>0.28999999999999998</v>
      </c>
      <c r="P334" s="39">
        <f t="shared" si="24"/>
        <v>2.6</v>
      </c>
      <c r="R334" s="1">
        <f>JMS!M337</f>
        <v>220.27</v>
      </c>
      <c r="S334" s="39">
        <f>'Door Comparison'!R334</f>
        <v>258.60000000000002</v>
      </c>
      <c r="U334" s="39">
        <f t="shared" si="25"/>
        <v>6.49</v>
      </c>
      <c r="V334" s="252">
        <v>31.24</v>
      </c>
      <c r="X334" s="40">
        <f t="shared" si="26"/>
        <v>519.49</v>
      </c>
    </row>
    <row r="335" spans="1:25" x14ac:dyDescent="0.25">
      <c r="A335" s="74" t="str">
        <f>'Door Comparison'!A335</f>
        <v>D5.15</v>
      </c>
      <c r="B335" s="85" t="str">
        <f>'Door Comparison'!B335</f>
        <v>A8</v>
      </c>
      <c r="C335" s="85">
        <f>'Door Comparison'!C335</f>
        <v>0</v>
      </c>
      <c r="D335" s="34">
        <f>'Door Comparison'!D335</f>
        <v>1110</v>
      </c>
      <c r="E335" s="34">
        <f>'Door Comparison'!E335</f>
        <v>2700</v>
      </c>
      <c r="G335" s="37">
        <f>'Door Comparison'!G335</f>
        <v>0</v>
      </c>
      <c r="H335" s="37">
        <f>'Door Comparison'!H335</f>
        <v>1</v>
      </c>
      <c r="J335" s="37">
        <f>'Door Comparison'!J335</f>
        <v>0</v>
      </c>
      <c r="K335" s="37">
        <f>'Door Comparison'!K335</f>
        <v>0</v>
      </c>
      <c r="L335" s="37">
        <f>'Door Comparison'!L335</f>
        <v>0</v>
      </c>
      <c r="M335" s="120"/>
      <c r="N335" s="39">
        <f t="shared" si="23"/>
        <v>0.59</v>
      </c>
      <c r="P335" s="39">
        <f t="shared" si="24"/>
        <v>5.21</v>
      </c>
      <c r="R335" s="1">
        <f>JMS!M338</f>
        <v>626.66</v>
      </c>
      <c r="S335" s="39">
        <f>'Door Comparison'!R335</f>
        <v>1093.4000000000001</v>
      </c>
      <c r="U335" s="39">
        <f t="shared" si="25"/>
        <v>0</v>
      </c>
      <c r="V335" s="252">
        <v>31.24</v>
      </c>
      <c r="X335" s="40">
        <f t="shared" si="26"/>
        <v>1757.1</v>
      </c>
    </row>
    <row r="336" spans="1:25" x14ac:dyDescent="0.25">
      <c r="A336" s="74" t="str">
        <f>'Door Comparison'!A336</f>
        <v>D5.16</v>
      </c>
      <c r="B336" s="85" t="str">
        <f>'Door Comparison'!B336</f>
        <v>A7</v>
      </c>
      <c r="C336" s="85">
        <f>'Door Comparison'!C336</f>
        <v>0</v>
      </c>
      <c r="D336" s="34">
        <f>'Door Comparison'!D336</f>
        <v>1233</v>
      </c>
      <c r="E336" s="34">
        <f>'Door Comparison'!E336</f>
        <v>2700</v>
      </c>
      <c r="G336" s="37">
        <f>'Door Comparison'!G336</f>
        <v>0</v>
      </c>
      <c r="H336" s="37">
        <f>'Door Comparison'!H336</f>
        <v>1</v>
      </c>
      <c r="J336" s="37">
        <f>'Door Comparison'!J336</f>
        <v>1</v>
      </c>
      <c r="K336" s="37">
        <f>'Door Comparison'!K336</f>
        <v>0</v>
      </c>
      <c r="L336" s="37">
        <f>'Door Comparison'!L336</f>
        <v>0</v>
      </c>
      <c r="M336" s="120"/>
      <c r="N336" s="39">
        <f t="shared" si="23"/>
        <v>0.6</v>
      </c>
      <c r="P336" s="39">
        <f t="shared" si="24"/>
        <v>5.31</v>
      </c>
      <c r="R336" s="1">
        <f>JMS!M339</f>
        <v>658.63</v>
      </c>
      <c r="S336" s="39">
        <f>'Door Comparison'!R336</f>
        <v>1288.1500000000001</v>
      </c>
      <c r="U336" s="39">
        <f t="shared" si="25"/>
        <v>13.27</v>
      </c>
      <c r="V336" s="252">
        <v>31.24</v>
      </c>
      <c r="X336" s="40">
        <f t="shared" si="26"/>
        <v>1997.2</v>
      </c>
    </row>
    <row r="337" spans="1:25" x14ac:dyDescent="0.25">
      <c r="A337" s="74" t="str">
        <f>'Door Comparison'!A337</f>
        <v>D5.17</v>
      </c>
      <c r="B337" s="85" t="str">
        <f>'Door Comparison'!B337</f>
        <v>A7</v>
      </c>
      <c r="C337" s="85">
        <f>'Door Comparison'!C337</f>
        <v>0</v>
      </c>
      <c r="D337" s="34">
        <f>'Door Comparison'!D337</f>
        <v>1110</v>
      </c>
      <c r="E337" s="34">
        <f>'Door Comparison'!E337</f>
        <v>2700</v>
      </c>
      <c r="G337" s="37">
        <f>'Door Comparison'!G337</f>
        <v>0</v>
      </c>
      <c r="H337" s="37">
        <f>'Door Comparison'!H337</f>
        <v>1</v>
      </c>
      <c r="J337" s="37">
        <f>'Door Comparison'!J337</f>
        <v>0</v>
      </c>
      <c r="K337" s="37">
        <f>'Door Comparison'!K337</f>
        <v>1</v>
      </c>
      <c r="L337" s="37">
        <f>'Door Comparison'!L337</f>
        <v>0</v>
      </c>
      <c r="M337" s="120"/>
      <c r="N337" s="39">
        <f t="shared" si="23"/>
        <v>0.59</v>
      </c>
      <c r="P337" s="39">
        <f t="shared" si="24"/>
        <v>5.21</v>
      </c>
      <c r="R337" s="1">
        <f>JMS!M340</f>
        <v>667.61</v>
      </c>
      <c r="S337" s="39">
        <f>'Door Comparison'!R337</f>
        <v>1306</v>
      </c>
      <c r="U337" s="39">
        <f t="shared" si="25"/>
        <v>13.02</v>
      </c>
      <c r="V337" s="252">
        <v>31.24</v>
      </c>
      <c r="X337" s="40">
        <f t="shared" si="26"/>
        <v>2023.67</v>
      </c>
    </row>
    <row r="338" spans="1:25" x14ac:dyDescent="0.25">
      <c r="A338" s="74" t="str">
        <f>'Door Comparison'!A338</f>
        <v>D5.18</v>
      </c>
      <c r="B338" s="85" t="str">
        <f>'Door Comparison'!B338</f>
        <v>G</v>
      </c>
      <c r="C338" s="85">
        <f>'Door Comparison'!C338</f>
        <v>0</v>
      </c>
      <c r="D338" s="34">
        <f>'Door Comparison'!D338</f>
        <v>628</v>
      </c>
      <c r="E338" s="34">
        <f>'Door Comparison'!E338</f>
        <v>1123</v>
      </c>
      <c r="G338" s="37">
        <f>'Door Comparison'!G338</f>
        <v>0</v>
      </c>
      <c r="H338" s="37">
        <f>'Door Comparison'!H338</f>
        <v>1</v>
      </c>
      <c r="J338" s="37">
        <f>'Door Comparison'!J338</f>
        <v>0</v>
      </c>
      <c r="K338" s="37">
        <f>'Door Comparison'!K338</f>
        <v>0</v>
      </c>
      <c r="L338" s="37">
        <f>'Door Comparison'!L338</f>
        <v>0</v>
      </c>
      <c r="M338" s="120"/>
      <c r="N338" s="39">
        <f t="shared" si="23"/>
        <v>0.26</v>
      </c>
      <c r="P338" s="39">
        <f t="shared" si="24"/>
        <v>2.2999999999999998</v>
      </c>
      <c r="R338" s="1">
        <f>JMS!M341</f>
        <v>198.28</v>
      </c>
      <c r="S338" s="39">
        <f>'Door Comparison'!R338</f>
        <v>242.55</v>
      </c>
      <c r="U338" s="39">
        <f t="shared" si="25"/>
        <v>0</v>
      </c>
      <c r="V338" s="251">
        <v>31.24</v>
      </c>
      <c r="X338" s="40">
        <f t="shared" si="26"/>
        <v>474.63</v>
      </c>
    </row>
    <row r="339" spans="1:25" x14ac:dyDescent="0.25">
      <c r="A339" s="74" t="str">
        <f>'Door Comparison'!A339</f>
        <v>D5.19</v>
      </c>
      <c r="B339" s="85" t="str">
        <f>'Door Comparison'!B339</f>
        <v>D2</v>
      </c>
      <c r="C339" s="85">
        <f>'Door Comparison'!C339</f>
        <v>0</v>
      </c>
      <c r="D339" s="34">
        <f>'Door Comparison'!D339</f>
        <v>1110</v>
      </c>
      <c r="E339" s="34">
        <f>'Door Comparison'!E339</f>
        <v>2000</v>
      </c>
      <c r="G339" s="37">
        <f>'Door Comparison'!G339</f>
        <v>0</v>
      </c>
      <c r="H339" s="37">
        <f>'Door Comparison'!H339</f>
        <v>1</v>
      </c>
      <c r="J339" s="37">
        <f>'Door Comparison'!J339</f>
        <v>1</v>
      </c>
      <c r="K339" s="37">
        <f>'Door Comparison'!K339</f>
        <v>0</v>
      </c>
      <c r="L339" s="37">
        <f>'Door Comparison'!L339</f>
        <v>0</v>
      </c>
      <c r="M339" s="120"/>
      <c r="N339" s="39">
        <f t="shared" si="23"/>
        <v>0.46</v>
      </c>
      <c r="P339" s="39">
        <f t="shared" si="24"/>
        <v>4.09</v>
      </c>
      <c r="R339" s="1">
        <f>JMS!M342</f>
        <v>0</v>
      </c>
      <c r="S339" s="39">
        <f>'Door Comparison'!R339</f>
        <v>611.16999999999996</v>
      </c>
      <c r="T339" s="79">
        <v>39.44</v>
      </c>
      <c r="U339" s="39">
        <f t="shared" si="25"/>
        <v>10.220000000000001</v>
      </c>
      <c r="V339" s="79">
        <v>0</v>
      </c>
      <c r="X339" s="40">
        <f t="shared" si="26"/>
        <v>665.38</v>
      </c>
    </row>
    <row r="340" spans="1:25" x14ac:dyDescent="0.25">
      <c r="A340" s="74" t="str">
        <f>'Door Comparison'!A340</f>
        <v>D5.20</v>
      </c>
      <c r="B340" s="85" t="str">
        <f>'Door Comparison'!B340</f>
        <v>A7</v>
      </c>
      <c r="C340" s="85">
        <f>'Door Comparison'!C340</f>
        <v>0</v>
      </c>
      <c r="D340" s="34">
        <f>'Door Comparison'!D340</f>
        <v>1010</v>
      </c>
      <c r="E340" s="34">
        <f>'Door Comparison'!E340</f>
        <v>2700</v>
      </c>
      <c r="G340" s="37">
        <f>'Door Comparison'!G340</f>
        <v>0</v>
      </c>
      <c r="H340" s="37">
        <f>'Door Comparison'!H340</f>
        <v>1</v>
      </c>
      <c r="J340" s="37">
        <f>'Door Comparison'!J340</f>
        <v>0</v>
      </c>
      <c r="K340" s="37">
        <f>'Door Comparison'!K340</f>
        <v>0</v>
      </c>
      <c r="L340" s="37">
        <f>'Door Comparison'!L340</f>
        <v>0</v>
      </c>
      <c r="M340" s="120"/>
      <c r="N340" s="39">
        <f t="shared" si="23"/>
        <v>0.57999999999999996</v>
      </c>
      <c r="P340" s="39">
        <f t="shared" si="24"/>
        <v>5.13</v>
      </c>
      <c r="R340" s="1">
        <f>JMS!M343</f>
        <v>626.66</v>
      </c>
      <c r="S340" s="39">
        <f>'Door Comparison'!R340</f>
        <v>916.17</v>
      </c>
      <c r="U340" s="39">
        <f t="shared" si="25"/>
        <v>0</v>
      </c>
      <c r="V340" s="251">
        <v>31.24</v>
      </c>
      <c r="X340" s="40">
        <f t="shared" si="26"/>
        <v>1579.78</v>
      </c>
    </row>
    <row r="341" spans="1:25" x14ac:dyDescent="0.25">
      <c r="A341" s="74" t="str">
        <f>'Door Comparison'!A341</f>
        <v>D5.21</v>
      </c>
      <c r="B341" s="85" t="str">
        <f>'Door Comparison'!B341</f>
        <v>A4</v>
      </c>
      <c r="C341" s="85">
        <f>'Door Comparison'!C341</f>
        <v>0</v>
      </c>
      <c r="D341" s="34">
        <f>'Door Comparison'!D341</f>
        <v>1100</v>
      </c>
      <c r="E341" s="34">
        <f>'Door Comparison'!E341</f>
        <v>2300</v>
      </c>
      <c r="G341" s="37">
        <f>'Door Comparison'!G341</f>
        <v>0</v>
      </c>
      <c r="H341" s="37">
        <f>'Door Comparison'!H341</f>
        <v>1</v>
      </c>
      <c r="J341" s="37">
        <f>'Door Comparison'!J341</f>
        <v>1</v>
      </c>
      <c r="K341" s="37">
        <f>'Door Comparison'!K341</f>
        <v>0</v>
      </c>
      <c r="L341" s="37">
        <f>'Door Comparison'!L341</f>
        <v>0</v>
      </c>
      <c r="M341" s="120"/>
      <c r="N341" s="39">
        <f t="shared" si="23"/>
        <v>0.51</v>
      </c>
      <c r="P341" s="39">
        <f t="shared" si="24"/>
        <v>4.5599999999999996</v>
      </c>
      <c r="R341" s="1">
        <f>JMS!M344</f>
        <v>550.45000000000005</v>
      </c>
      <c r="S341" s="39">
        <f>'Door Comparison'!R341</f>
        <v>688.96</v>
      </c>
      <c r="U341" s="39">
        <f t="shared" si="25"/>
        <v>11.4</v>
      </c>
      <c r="V341" s="251">
        <v>31.24</v>
      </c>
      <c r="X341" s="40">
        <f t="shared" si="26"/>
        <v>1287.1199999999999</v>
      </c>
    </row>
    <row r="342" spans="1:25" x14ac:dyDescent="0.25">
      <c r="A342" s="74" t="str">
        <f>'Door Comparison'!A342</f>
        <v>D5.22</v>
      </c>
      <c r="B342" s="85" t="str">
        <f>'Door Comparison'!B342</f>
        <v>A4</v>
      </c>
      <c r="C342" s="85">
        <f>'Door Comparison'!C342</f>
        <v>0</v>
      </c>
      <c r="D342" s="34">
        <f>'Door Comparison'!D342</f>
        <v>1100</v>
      </c>
      <c r="E342" s="34">
        <f>'Door Comparison'!E342</f>
        <v>2300</v>
      </c>
      <c r="G342" s="37">
        <f>'Door Comparison'!G342</f>
        <v>0</v>
      </c>
      <c r="H342" s="37">
        <f>'Door Comparison'!H342</f>
        <v>1</v>
      </c>
      <c r="J342" s="37">
        <f>'Door Comparison'!J342</f>
        <v>1</v>
      </c>
      <c r="K342" s="37">
        <f>'Door Comparison'!K342</f>
        <v>0</v>
      </c>
      <c r="L342" s="37">
        <f>'Door Comparison'!L342</f>
        <v>0</v>
      </c>
      <c r="M342" s="120"/>
      <c r="N342" s="39">
        <f t="shared" si="23"/>
        <v>0.51</v>
      </c>
      <c r="P342" s="39">
        <f t="shared" si="24"/>
        <v>4.5599999999999996</v>
      </c>
      <c r="R342" s="1">
        <f>JMS!M345</f>
        <v>550.45000000000005</v>
      </c>
      <c r="S342" s="39">
        <f>'Door Comparison'!R342</f>
        <v>688.96</v>
      </c>
      <c r="U342" s="39">
        <f t="shared" si="25"/>
        <v>11.4</v>
      </c>
      <c r="V342" s="251">
        <v>31.24</v>
      </c>
      <c r="X342" s="40">
        <f t="shared" si="26"/>
        <v>1287.1199999999999</v>
      </c>
    </row>
    <row r="343" spans="1:25" x14ac:dyDescent="0.25">
      <c r="A343" s="74" t="str">
        <f>'Door Comparison'!A343</f>
        <v>D5.23</v>
      </c>
      <c r="B343" s="85" t="str">
        <f>'Door Comparison'!B343</f>
        <v>A7</v>
      </c>
      <c r="C343" s="85">
        <f>'Door Comparison'!C343</f>
        <v>0</v>
      </c>
      <c r="D343" s="34">
        <f>'Door Comparison'!D343</f>
        <v>1010</v>
      </c>
      <c r="E343" s="34">
        <f>'Door Comparison'!E343</f>
        <v>2700</v>
      </c>
      <c r="G343" s="37">
        <f>'Door Comparison'!G343</f>
        <v>0</v>
      </c>
      <c r="H343" s="37">
        <f>'Door Comparison'!H343</f>
        <v>1</v>
      </c>
      <c r="J343" s="37">
        <f>'Door Comparison'!J343</f>
        <v>0</v>
      </c>
      <c r="K343" s="37">
        <f>'Door Comparison'!K343</f>
        <v>0</v>
      </c>
      <c r="L343" s="37">
        <f>'Door Comparison'!L343</f>
        <v>0</v>
      </c>
      <c r="M343" s="120"/>
      <c r="N343" s="39">
        <f t="shared" si="23"/>
        <v>0.57999999999999996</v>
      </c>
      <c r="P343" s="39">
        <f t="shared" si="24"/>
        <v>5.13</v>
      </c>
      <c r="R343" s="1">
        <f>JMS!M346</f>
        <v>626.66</v>
      </c>
      <c r="S343" s="39">
        <f>'Door Comparison'!R343</f>
        <v>1018.98</v>
      </c>
      <c r="U343" s="39">
        <f t="shared" si="25"/>
        <v>0</v>
      </c>
      <c r="V343" s="251">
        <v>31.24</v>
      </c>
      <c r="X343" s="40">
        <f t="shared" si="26"/>
        <v>1682.59</v>
      </c>
    </row>
    <row r="344" spans="1:25" x14ac:dyDescent="0.25">
      <c r="A344" s="74" t="str">
        <f>'Door Comparison'!A344</f>
        <v>D5.24</v>
      </c>
      <c r="B344" s="85" t="str">
        <f>'Door Comparison'!B344</f>
        <v>D2</v>
      </c>
      <c r="C344" s="85">
        <f>'Door Comparison'!C344</f>
        <v>0</v>
      </c>
      <c r="D344" s="34">
        <f>'Door Comparison'!D344</f>
        <v>1110</v>
      </c>
      <c r="E344" s="34">
        <f>'Door Comparison'!E344</f>
        <v>2000</v>
      </c>
      <c r="G344" s="37">
        <f>'Door Comparison'!G344</f>
        <v>0</v>
      </c>
      <c r="H344" s="37">
        <f>'Door Comparison'!H344</f>
        <v>1</v>
      </c>
      <c r="J344" s="37">
        <f>'Door Comparison'!J344</f>
        <v>1</v>
      </c>
      <c r="K344" s="37">
        <f>'Door Comparison'!K344</f>
        <v>0</v>
      </c>
      <c r="L344" s="37">
        <f>'Door Comparison'!L344</f>
        <v>0</v>
      </c>
      <c r="M344" s="120"/>
      <c r="N344" s="39">
        <f t="shared" si="23"/>
        <v>0.46</v>
      </c>
      <c r="P344" s="39">
        <f t="shared" si="24"/>
        <v>4.09</v>
      </c>
      <c r="R344" s="1">
        <f>JMS!M347</f>
        <v>0</v>
      </c>
      <c r="S344" s="39">
        <f>'Door Comparison'!R344</f>
        <v>611.16999999999996</v>
      </c>
      <c r="T344" s="79">
        <v>39.44</v>
      </c>
      <c r="U344" s="39">
        <f t="shared" si="25"/>
        <v>10.220000000000001</v>
      </c>
      <c r="V344" s="79">
        <v>0</v>
      </c>
      <c r="X344" s="40">
        <f t="shared" si="26"/>
        <v>665.38</v>
      </c>
    </row>
    <row r="345" spans="1:25" x14ac:dyDescent="0.25">
      <c r="A345" s="74" t="str">
        <f>'Door Comparison'!A345</f>
        <v>D5.25</v>
      </c>
      <c r="B345" s="85" t="str">
        <f>'Door Comparison'!B345</f>
        <v>D2</v>
      </c>
      <c r="C345" s="85">
        <f>'Door Comparison'!C345</f>
        <v>0</v>
      </c>
      <c r="D345" s="34">
        <f>'Door Comparison'!D345</f>
        <v>1000</v>
      </c>
      <c r="E345" s="34">
        <f>'Door Comparison'!E345</f>
        <v>2000</v>
      </c>
      <c r="G345" s="37">
        <f>'Door Comparison'!G345</f>
        <v>0</v>
      </c>
      <c r="H345" s="37">
        <f>'Door Comparison'!H345</f>
        <v>1</v>
      </c>
      <c r="J345" s="37">
        <f>'Door Comparison'!J345</f>
        <v>0</v>
      </c>
      <c r="K345" s="37">
        <f>'Door Comparison'!K345</f>
        <v>0</v>
      </c>
      <c r="L345" s="37">
        <f>'Door Comparison'!L345</f>
        <v>0</v>
      </c>
      <c r="M345" s="120"/>
      <c r="N345" s="39">
        <f t="shared" si="23"/>
        <v>0.45</v>
      </c>
      <c r="P345" s="39">
        <f t="shared" si="24"/>
        <v>4</v>
      </c>
      <c r="R345" s="1">
        <f>JMS!M348</f>
        <v>0</v>
      </c>
      <c r="S345" s="39">
        <f>'Door Comparison'!R345</f>
        <v>668.01</v>
      </c>
      <c r="T345" s="79">
        <v>39.44</v>
      </c>
      <c r="U345" s="39">
        <f t="shared" si="25"/>
        <v>0</v>
      </c>
      <c r="V345" s="79">
        <v>0</v>
      </c>
      <c r="X345" s="40">
        <f t="shared" si="26"/>
        <v>711.9</v>
      </c>
    </row>
    <row r="346" spans="1:25" x14ac:dyDescent="0.25">
      <c r="A346" s="74" t="str">
        <f>'Door Comparison'!A346</f>
        <v>D5.26</v>
      </c>
      <c r="B346" s="85" t="str">
        <f>'Door Comparison'!B346</f>
        <v>A7</v>
      </c>
      <c r="C346" s="85">
        <f>'Door Comparison'!C346</f>
        <v>0</v>
      </c>
      <c r="D346" s="34">
        <f>'Door Comparison'!D346</f>
        <v>1233</v>
      </c>
      <c r="E346" s="34">
        <f>'Door Comparison'!E346</f>
        <v>2700</v>
      </c>
      <c r="G346" s="37">
        <f>'Door Comparison'!G346</f>
        <v>0</v>
      </c>
      <c r="H346" s="37">
        <f>'Door Comparison'!H346</f>
        <v>1</v>
      </c>
      <c r="J346" s="37">
        <f>'Door Comparison'!J346</f>
        <v>1</v>
      </c>
      <c r="K346" s="37">
        <f>'Door Comparison'!K346</f>
        <v>0</v>
      </c>
      <c r="L346" s="37">
        <f>'Door Comparison'!L346</f>
        <v>0</v>
      </c>
      <c r="M346" s="120"/>
      <c r="N346" s="39">
        <f t="shared" si="23"/>
        <v>0.6</v>
      </c>
      <c r="P346" s="39">
        <f t="shared" si="24"/>
        <v>5.31</v>
      </c>
      <c r="R346" s="1">
        <f>JMS!M349</f>
        <v>658.63</v>
      </c>
      <c r="S346" s="39">
        <f>'Door Comparison'!R346</f>
        <v>1288.1500000000001</v>
      </c>
      <c r="U346" s="39">
        <f t="shared" si="25"/>
        <v>13.27</v>
      </c>
      <c r="V346" s="251">
        <v>31.24</v>
      </c>
      <c r="X346" s="40">
        <f t="shared" si="26"/>
        <v>1997.2</v>
      </c>
    </row>
    <row r="347" spans="1:25" x14ac:dyDescent="0.25">
      <c r="A347" s="74" t="str">
        <f>'Door Comparison'!A347</f>
        <v>D5.27</v>
      </c>
      <c r="B347" s="85" t="str">
        <f>'Door Comparison'!B347</f>
        <v>G</v>
      </c>
      <c r="C347" s="85">
        <f>'Door Comparison'!C347</f>
        <v>0</v>
      </c>
      <c r="D347" s="34">
        <f>'Door Comparison'!D347</f>
        <v>628</v>
      </c>
      <c r="E347" s="34">
        <f>'Door Comparison'!E347</f>
        <v>1123</v>
      </c>
      <c r="G347" s="37">
        <f>'Door Comparison'!G347</f>
        <v>0</v>
      </c>
      <c r="H347" s="37">
        <f>'Door Comparison'!H347</f>
        <v>1</v>
      </c>
      <c r="J347" s="37">
        <f>'Door Comparison'!J347</f>
        <v>0</v>
      </c>
      <c r="K347" s="37">
        <f>'Door Comparison'!K347</f>
        <v>0</v>
      </c>
      <c r="L347" s="37">
        <f>'Door Comparison'!L347</f>
        <v>0</v>
      </c>
      <c r="M347" s="120"/>
      <c r="N347" s="39">
        <f t="shared" si="23"/>
        <v>0.26</v>
      </c>
      <c r="P347" s="39">
        <f t="shared" si="24"/>
        <v>2.2999999999999998</v>
      </c>
      <c r="R347" s="1">
        <f>JMS!M350</f>
        <v>198.28</v>
      </c>
      <c r="S347" s="39">
        <f>'Door Comparison'!R347</f>
        <v>242.55</v>
      </c>
      <c r="U347" s="39">
        <f t="shared" si="25"/>
        <v>0</v>
      </c>
      <c r="V347" s="251">
        <v>31.24</v>
      </c>
      <c r="X347" s="40">
        <f t="shared" si="26"/>
        <v>474.63</v>
      </c>
    </row>
    <row r="348" spans="1:25" x14ac:dyDescent="0.25">
      <c r="A348" s="74" t="str">
        <f>'Door Comparison'!A348</f>
        <v>D5.28</v>
      </c>
      <c r="B348" s="85" t="str">
        <f>'Door Comparison'!B348</f>
        <v>H</v>
      </c>
      <c r="C348" s="85">
        <f>'Door Comparison'!C348</f>
        <v>0</v>
      </c>
      <c r="D348" s="34">
        <f>'Door Comparison'!D348</f>
        <v>628</v>
      </c>
      <c r="E348" s="34">
        <f>'Door Comparison'!E348</f>
        <v>1308</v>
      </c>
      <c r="G348" s="37">
        <f>'Door Comparison'!G348</f>
        <v>0</v>
      </c>
      <c r="H348" s="37">
        <f>'Door Comparison'!H348</f>
        <v>1</v>
      </c>
      <c r="J348" s="37">
        <f>'Door Comparison'!J348</f>
        <v>1</v>
      </c>
      <c r="K348" s="37">
        <f>'Door Comparison'!K348</f>
        <v>0</v>
      </c>
      <c r="L348" s="37">
        <f>'Door Comparison'!L348</f>
        <v>0</v>
      </c>
      <c r="M348" s="120"/>
      <c r="N348" s="39">
        <f t="shared" si="23"/>
        <v>0.28999999999999998</v>
      </c>
      <c r="P348" s="39">
        <f t="shared" si="24"/>
        <v>2.6</v>
      </c>
      <c r="R348" s="1">
        <f>JMS!M351</f>
        <v>220.27</v>
      </c>
      <c r="S348" s="39">
        <f>'Door Comparison'!R348</f>
        <v>258.60000000000002</v>
      </c>
      <c r="U348" s="39">
        <f t="shared" si="25"/>
        <v>6.49</v>
      </c>
      <c r="V348" s="251">
        <v>31.24</v>
      </c>
      <c r="X348" s="40">
        <f t="shared" si="26"/>
        <v>519.49</v>
      </c>
    </row>
    <row r="349" spans="1:25" x14ac:dyDescent="0.25">
      <c r="A349" s="74" t="str">
        <f>'Door Comparison'!A349</f>
        <v>D5.29</v>
      </c>
      <c r="B349" s="85" t="str">
        <f>'Door Comparison'!B349</f>
        <v>A7</v>
      </c>
      <c r="C349" s="85">
        <f>'Door Comparison'!C349</f>
        <v>0</v>
      </c>
      <c r="D349" s="34">
        <f>'Door Comparison'!D349</f>
        <v>1233</v>
      </c>
      <c r="E349" s="34">
        <f>'Door Comparison'!E349</f>
        <v>2700</v>
      </c>
      <c r="G349" s="37">
        <f>'Door Comparison'!G349</f>
        <v>0</v>
      </c>
      <c r="H349" s="37">
        <f>'Door Comparison'!H349</f>
        <v>1</v>
      </c>
      <c r="J349" s="37">
        <f>'Door Comparison'!J349</f>
        <v>1</v>
      </c>
      <c r="K349" s="37">
        <f>'Door Comparison'!K349</f>
        <v>0</v>
      </c>
      <c r="L349" s="37">
        <f>'Door Comparison'!L349</f>
        <v>0</v>
      </c>
      <c r="M349" s="120"/>
      <c r="N349" s="39">
        <f t="shared" si="23"/>
        <v>0.6</v>
      </c>
      <c r="P349" s="39">
        <f t="shared" si="24"/>
        <v>5.31</v>
      </c>
      <c r="R349" s="1">
        <f>JMS!M352</f>
        <v>658.63</v>
      </c>
      <c r="S349" s="39">
        <f>'Door Comparison'!R349</f>
        <v>1288.1500000000001</v>
      </c>
      <c r="U349" s="39">
        <f t="shared" si="25"/>
        <v>13.27</v>
      </c>
      <c r="V349" s="251">
        <v>31.24</v>
      </c>
      <c r="X349" s="40">
        <f t="shared" si="26"/>
        <v>1997.2</v>
      </c>
    </row>
    <row r="350" spans="1:25" x14ac:dyDescent="0.25">
      <c r="A350" s="74" t="str">
        <f>'Door Comparison'!A350</f>
        <v>D5WC.01</v>
      </c>
      <c r="B350" s="85">
        <f>'Door Comparison'!B350</f>
        <v>0</v>
      </c>
      <c r="C350" s="85">
        <f>'Door Comparison'!C350</f>
        <v>0</v>
      </c>
      <c r="D350" s="34">
        <f>'Door Comparison'!D350</f>
        <v>0</v>
      </c>
      <c r="E350" s="34">
        <f>'Door Comparison'!E350</f>
        <v>0</v>
      </c>
      <c r="G350" s="37">
        <f>'Door Comparison'!G350</f>
        <v>0</v>
      </c>
      <c r="H350" s="37">
        <f>'Door Comparison'!H350</f>
        <v>0</v>
      </c>
      <c r="J350" s="37">
        <f>'Door Comparison'!J350</f>
        <v>0</v>
      </c>
      <c r="K350" s="37">
        <f>'Door Comparison'!K350</f>
        <v>0</v>
      </c>
      <c r="L350" s="37">
        <f>'Door Comparison'!L350</f>
        <v>0</v>
      </c>
      <c r="M350" s="120"/>
      <c r="N350" s="39">
        <f t="shared" si="23"/>
        <v>0</v>
      </c>
      <c r="P350" s="39">
        <f t="shared" si="24"/>
        <v>0</v>
      </c>
      <c r="R350" s="1">
        <f>JMS!M353</f>
        <v>0</v>
      </c>
      <c r="S350" s="39">
        <f>'Door Comparison'!R350</f>
        <v>0</v>
      </c>
      <c r="U350" s="39">
        <f t="shared" si="25"/>
        <v>0</v>
      </c>
      <c r="V350" s="79">
        <v>0</v>
      </c>
      <c r="X350" s="40">
        <f t="shared" si="26"/>
        <v>0</v>
      </c>
      <c r="Y350" s="38" t="str">
        <f>'Door Comparison'!S350</f>
        <v>WC cubicle</v>
      </c>
    </row>
    <row r="351" spans="1:25" x14ac:dyDescent="0.25">
      <c r="A351" s="74" t="str">
        <f>'Door Comparison'!A351</f>
        <v>D5WC.02</v>
      </c>
      <c r="B351" s="85">
        <f>'Door Comparison'!B351</f>
        <v>0</v>
      </c>
      <c r="C351" s="85">
        <f>'Door Comparison'!C351</f>
        <v>0</v>
      </c>
      <c r="D351" s="34">
        <f>'Door Comparison'!D351</f>
        <v>0</v>
      </c>
      <c r="E351" s="34">
        <f>'Door Comparison'!E351</f>
        <v>0</v>
      </c>
      <c r="G351" s="37">
        <f>'Door Comparison'!G351</f>
        <v>0</v>
      </c>
      <c r="H351" s="37">
        <f>'Door Comparison'!H351</f>
        <v>0</v>
      </c>
      <c r="J351" s="37">
        <f>'Door Comparison'!J351</f>
        <v>0</v>
      </c>
      <c r="K351" s="37">
        <f>'Door Comparison'!K351</f>
        <v>0</v>
      </c>
      <c r="L351" s="37">
        <f>'Door Comparison'!L351</f>
        <v>0</v>
      </c>
      <c r="M351" s="120"/>
      <c r="N351" s="39">
        <f t="shared" si="23"/>
        <v>0</v>
      </c>
      <c r="P351" s="39">
        <f t="shared" si="24"/>
        <v>0</v>
      </c>
      <c r="R351" s="1">
        <f>JMS!M354</f>
        <v>0</v>
      </c>
      <c r="S351" s="39">
        <f>'Door Comparison'!R351</f>
        <v>0</v>
      </c>
      <c r="U351" s="39">
        <f t="shared" si="25"/>
        <v>0</v>
      </c>
      <c r="V351" s="79">
        <v>0</v>
      </c>
      <c r="X351" s="40">
        <f t="shared" si="26"/>
        <v>0</v>
      </c>
      <c r="Y351" s="38" t="str">
        <f>'Door Comparison'!S351</f>
        <v>WC cubicle</v>
      </c>
    </row>
    <row r="352" spans="1:25" x14ac:dyDescent="0.25">
      <c r="A352" s="74" t="str">
        <f>'Door Comparison'!A352</f>
        <v>D5WC.03</v>
      </c>
      <c r="B352" s="85">
        <f>'Door Comparison'!B352</f>
        <v>0</v>
      </c>
      <c r="C352" s="85">
        <f>'Door Comparison'!C352</f>
        <v>0</v>
      </c>
      <c r="D352" s="34">
        <f>'Door Comparison'!D352</f>
        <v>0</v>
      </c>
      <c r="E352" s="34">
        <f>'Door Comparison'!E352</f>
        <v>0</v>
      </c>
      <c r="G352" s="37">
        <f>'Door Comparison'!G352</f>
        <v>0</v>
      </c>
      <c r="H352" s="37">
        <f>'Door Comparison'!H352</f>
        <v>0</v>
      </c>
      <c r="J352" s="37">
        <f>'Door Comparison'!J352</f>
        <v>0</v>
      </c>
      <c r="K352" s="37">
        <f>'Door Comparison'!K352</f>
        <v>0</v>
      </c>
      <c r="L352" s="37">
        <f>'Door Comparison'!L352</f>
        <v>0</v>
      </c>
      <c r="M352" s="120"/>
      <c r="N352" s="39">
        <f t="shared" si="23"/>
        <v>0</v>
      </c>
      <c r="P352" s="39">
        <f t="shared" si="24"/>
        <v>0</v>
      </c>
      <c r="R352" s="1">
        <f>JMS!M355</f>
        <v>0</v>
      </c>
      <c r="S352" s="39">
        <f>'Door Comparison'!R352</f>
        <v>0</v>
      </c>
      <c r="U352" s="39">
        <f t="shared" si="25"/>
        <v>0</v>
      </c>
      <c r="V352" s="79">
        <v>0</v>
      </c>
      <c r="X352" s="40">
        <f t="shared" si="26"/>
        <v>0</v>
      </c>
      <c r="Y352" s="38" t="str">
        <f>'Door Comparison'!S352</f>
        <v>WC cubicle</v>
      </c>
    </row>
    <row r="353" spans="1:25" x14ac:dyDescent="0.25">
      <c r="A353" s="74" t="str">
        <f>'Door Comparison'!A353</f>
        <v>D5WC.04</v>
      </c>
      <c r="B353" s="85">
        <f>'Door Comparison'!B353</f>
        <v>0</v>
      </c>
      <c r="C353" s="85">
        <f>'Door Comparison'!C353</f>
        <v>0</v>
      </c>
      <c r="D353" s="34">
        <f>'Door Comparison'!D353</f>
        <v>0</v>
      </c>
      <c r="E353" s="34">
        <f>'Door Comparison'!E353</f>
        <v>0</v>
      </c>
      <c r="G353" s="37">
        <f>'Door Comparison'!G353</f>
        <v>0</v>
      </c>
      <c r="H353" s="37">
        <f>'Door Comparison'!H353</f>
        <v>0</v>
      </c>
      <c r="J353" s="37">
        <f>'Door Comparison'!J353</f>
        <v>0</v>
      </c>
      <c r="K353" s="37">
        <f>'Door Comparison'!K353</f>
        <v>0</v>
      </c>
      <c r="L353" s="37">
        <f>'Door Comparison'!L353</f>
        <v>0</v>
      </c>
      <c r="M353" s="120"/>
      <c r="N353" s="39">
        <f t="shared" si="23"/>
        <v>0</v>
      </c>
      <c r="P353" s="39">
        <f t="shared" si="24"/>
        <v>0</v>
      </c>
      <c r="R353" s="1">
        <f>JMS!M356</f>
        <v>0</v>
      </c>
      <c r="S353" s="39">
        <f>'Door Comparison'!R353</f>
        <v>0</v>
      </c>
      <c r="U353" s="39">
        <f t="shared" si="25"/>
        <v>0</v>
      </c>
      <c r="V353" s="79">
        <v>0</v>
      </c>
      <c r="X353" s="40">
        <f t="shared" si="26"/>
        <v>0</v>
      </c>
      <c r="Y353" s="38" t="str">
        <f>'Door Comparison'!S353</f>
        <v>WC cubicle</v>
      </c>
    </row>
    <row r="354" spans="1:25" x14ac:dyDescent="0.25">
      <c r="A354" s="74" t="str">
        <f>'Door Comparison'!A354</f>
        <v>D5WC.05</v>
      </c>
      <c r="B354" s="85">
        <f>'Door Comparison'!B354</f>
        <v>0</v>
      </c>
      <c r="C354" s="85">
        <f>'Door Comparison'!C354</f>
        <v>0</v>
      </c>
      <c r="D354" s="34">
        <f>'Door Comparison'!D354</f>
        <v>0</v>
      </c>
      <c r="E354" s="34">
        <f>'Door Comparison'!E354</f>
        <v>0</v>
      </c>
      <c r="G354" s="37">
        <f>'Door Comparison'!G354</f>
        <v>0</v>
      </c>
      <c r="H354" s="37">
        <f>'Door Comparison'!H354</f>
        <v>0</v>
      </c>
      <c r="J354" s="37">
        <f>'Door Comparison'!J354</f>
        <v>0</v>
      </c>
      <c r="K354" s="37">
        <f>'Door Comparison'!K354</f>
        <v>0</v>
      </c>
      <c r="L354" s="37">
        <f>'Door Comparison'!L354</f>
        <v>0</v>
      </c>
      <c r="M354" s="120"/>
      <c r="N354" s="39">
        <f t="shared" si="23"/>
        <v>0</v>
      </c>
      <c r="P354" s="39">
        <f t="shared" si="24"/>
        <v>0</v>
      </c>
      <c r="R354" s="1">
        <f>JMS!M357</f>
        <v>0</v>
      </c>
      <c r="S354" s="39">
        <f>'Door Comparison'!R354</f>
        <v>0</v>
      </c>
      <c r="U354" s="39">
        <f t="shared" si="25"/>
        <v>0</v>
      </c>
      <c r="V354" s="79">
        <v>0</v>
      </c>
      <c r="X354" s="40">
        <f t="shared" si="26"/>
        <v>0</v>
      </c>
      <c r="Y354" s="38" t="str">
        <f>'Door Comparison'!S354</f>
        <v>WC cubicle</v>
      </c>
    </row>
    <row r="355" spans="1:25" x14ac:dyDescent="0.25">
      <c r="A355" s="74" t="str">
        <f>'Door Comparison'!A355</f>
        <v>D5WC.06</v>
      </c>
      <c r="B355" s="85">
        <f>'Door Comparison'!B355</f>
        <v>0</v>
      </c>
      <c r="C355" s="85">
        <f>'Door Comparison'!C355</f>
        <v>0</v>
      </c>
      <c r="D355" s="34">
        <f>'Door Comparison'!D355</f>
        <v>0</v>
      </c>
      <c r="E355" s="34">
        <f>'Door Comparison'!E355</f>
        <v>0</v>
      </c>
      <c r="G355" s="37">
        <f>'Door Comparison'!G355</f>
        <v>0</v>
      </c>
      <c r="H355" s="37">
        <f>'Door Comparison'!H355</f>
        <v>0</v>
      </c>
      <c r="J355" s="37">
        <f>'Door Comparison'!J355</f>
        <v>0</v>
      </c>
      <c r="K355" s="37">
        <f>'Door Comparison'!K355</f>
        <v>0</v>
      </c>
      <c r="L355" s="37">
        <f>'Door Comparison'!L355</f>
        <v>0</v>
      </c>
      <c r="M355" s="120"/>
      <c r="N355" s="39">
        <f t="shared" si="23"/>
        <v>0</v>
      </c>
      <c r="P355" s="39">
        <f t="shared" si="24"/>
        <v>0</v>
      </c>
      <c r="R355" s="1">
        <f>JMS!M358</f>
        <v>0</v>
      </c>
      <c r="S355" s="39">
        <f>'Door Comparison'!R355</f>
        <v>0</v>
      </c>
      <c r="U355" s="39">
        <f t="shared" si="25"/>
        <v>0</v>
      </c>
      <c r="V355" s="79">
        <v>0</v>
      </c>
      <c r="X355" s="40">
        <f t="shared" si="26"/>
        <v>0</v>
      </c>
      <c r="Y355" s="38" t="str">
        <f>'Door Comparison'!S355</f>
        <v>WC cubicle</v>
      </c>
    </row>
    <row r="356" spans="1:25" x14ac:dyDescent="0.25">
      <c r="A356" s="74" t="str">
        <f>'Door Comparison'!A356</f>
        <v>D5WC.07</v>
      </c>
      <c r="B356" s="85">
        <f>'Door Comparison'!B356</f>
        <v>0</v>
      </c>
      <c r="C356" s="85">
        <f>'Door Comparison'!C356</f>
        <v>0</v>
      </c>
      <c r="D356" s="34">
        <f>'Door Comparison'!D356</f>
        <v>0</v>
      </c>
      <c r="E356" s="34">
        <f>'Door Comparison'!E356</f>
        <v>0</v>
      </c>
      <c r="G356" s="37">
        <f>'Door Comparison'!G356</f>
        <v>0</v>
      </c>
      <c r="H356" s="37">
        <f>'Door Comparison'!H356</f>
        <v>0</v>
      </c>
      <c r="J356" s="37">
        <f>'Door Comparison'!J356</f>
        <v>0</v>
      </c>
      <c r="K356" s="37">
        <f>'Door Comparison'!K356</f>
        <v>0</v>
      </c>
      <c r="L356" s="37">
        <f>'Door Comparison'!L356</f>
        <v>0</v>
      </c>
      <c r="M356" s="120"/>
      <c r="N356" s="39">
        <f t="shared" si="23"/>
        <v>0</v>
      </c>
      <c r="P356" s="39">
        <f t="shared" si="24"/>
        <v>0</v>
      </c>
      <c r="R356" s="1">
        <f>JMS!M359</f>
        <v>0</v>
      </c>
      <c r="S356" s="39">
        <f>'Door Comparison'!R356</f>
        <v>0</v>
      </c>
      <c r="U356" s="39">
        <f t="shared" si="25"/>
        <v>0</v>
      </c>
      <c r="V356" s="79">
        <v>0</v>
      </c>
      <c r="X356" s="40">
        <f t="shared" si="26"/>
        <v>0</v>
      </c>
      <c r="Y356" s="38" t="str">
        <f>'Door Comparison'!S356</f>
        <v>WC cubicle</v>
      </c>
    </row>
    <row r="357" spans="1:25" x14ac:dyDescent="0.25">
      <c r="A357" s="74" t="str">
        <f>'Door Comparison'!A357</f>
        <v>D5WC.08</v>
      </c>
      <c r="B357" s="85">
        <f>'Door Comparison'!B357</f>
        <v>0</v>
      </c>
      <c r="C357" s="85">
        <f>'Door Comparison'!C357</f>
        <v>0</v>
      </c>
      <c r="D357" s="34">
        <f>'Door Comparison'!D357</f>
        <v>0</v>
      </c>
      <c r="E357" s="34">
        <f>'Door Comparison'!E357</f>
        <v>0</v>
      </c>
      <c r="G357" s="37">
        <f>'Door Comparison'!G357</f>
        <v>0</v>
      </c>
      <c r="H357" s="37">
        <f>'Door Comparison'!H357</f>
        <v>0</v>
      </c>
      <c r="J357" s="37">
        <f>'Door Comparison'!J357</f>
        <v>0</v>
      </c>
      <c r="K357" s="37">
        <f>'Door Comparison'!K357</f>
        <v>0</v>
      </c>
      <c r="L357" s="37">
        <f>'Door Comparison'!L357</f>
        <v>0</v>
      </c>
      <c r="M357" s="120"/>
      <c r="N357" s="39">
        <f t="shared" si="23"/>
        <v>0</v>
      </c>
      <c r="P357" s="39">
        <f t="shared" si="24"/>
        <v>0</v>
      </c>
      <c r="R357" s="1">
        <f>JMS!M360</f>
        <v>0</v>
      </c>
      <c r="S357" s="39">
        <f>'Door Comparison'!R357</f>
        <v>0</v>
      </c>
      <c r="U357" s="39">
        <f t="shared" si="25"/>
        <v>0</v>
      </c>
      <c r="V357" s="79">
        <v>0</v>
      </c>
      <c r="X357" s="40">
        <f t="shared" si="26"/>
        <v>0</v>
      </c>
      <c r="Y357" s="38" t="str">
        <f>'Door Comparison'!S357</f>
        <v>WC cubicle</v>
      </c>
    </row>
    <row r="358" spans="1:25" x14ac:dyDescent="0.25">
      <c r="A358" s="74" t="str">
        <f>'Door Comparison'!A358</f>
        <v>D5WC.09</v>
      </c>
      <c r="B358" s="85">
        <f>'Door Comparison'!B358</f>
        <v>0</v>
      </c>
      <c r="C358" s="85">
        <f>'Door Comparison'!C358</f>
        <v>0</v>
      </c>
      <c r="D358" s="34">
        <f>'Door Comparison'!D358</f>
        <v>0</v>
      </c>
      <c r="E358" s="34">
        <f>'Door Comparison'!E358</f>
        <v>0</v>
      </c>
      <c r="G358" s="37">
        <f>'Door Comparison'!G358</f>
        <v>0</v>
      </c>
      <c r="H358" s="37">
        <f>'Door Comparison'!H358</f>
        <v>0</v>
      </c>
      <c r="J358" s="37">
        <f>'Door Comparison'!J358</f>
        <v>0</v>
      </c>
      <c r="K358" s="37">
        <f>'Door Comparison'!K358</f>
        <v>0</v>
      </c>
      <c r="L358" s="37">
        <f>'Door Comparison'!L358</f>
        <v>0</v>
      </c>
      <c r="M358" s="120"/>
      <c r="N358" s="39">
        <f t="shared" si="23"/>
        <v>0</v>
      </c>
      <c r="P358" s="39">
        <f t="shared" si="24"/>
        <v>0</v>
      </c>
      <c r="R358" s="1">
        <f>JMS!M361</f>
        <v>0</v>
      </c>
      <c r="S358" s="39">
        <f>'Door Comparison'!R358</f>
        <v>0</v>
      </c>
      <c r="U358" s="39">
        <f t="shared" si="25"/>
        <v>0</v>
      </c>
      <c r="V358" s="79">
        <v>0</v>
      </c>
      <c r="X358" s="40">
        <f t="shared" si="26"/>
        <v>0</v>
      </c>
      <c r="Y358" s="38" t="str">
        <f>'Door Comparison'!S358</f>
        <v>WC cubicle</v>
      </c>
    </row>
    <row r="359" spans="1:25" x14ac:dyDescent="0.25">
      <c r="A359" s="74" t="str">
        <f>'Door Comparison'!A359</f>
        <v>D5WC.10</v>
      </c>
      <c r="B359" s="85">
        <f>'Door Comparison'!B359</f>
        <v>0</v>
      </c>
      <c r="C359" s="85">
        <f>'Door Comparison'!C359</f>
        <v>0</v>
      </c>
      <c r="D359" s="34">
        <f>'Door Comparison'!D359</f>
        <v>0</v>
      </c>
      <c r="E359" s="34">
        <f>'Door Comparison'!E359</f>
        <v>0</v>
      </c>
      <c r="G359" s="37">
        <f>'Door Comparison'!G359</f>
        <v>0</v>
      </c>
      <c r="H359" s="37">
        <f>'Door Comparison'!H359</f>
        <v>0</v>
      </c>
      <c r="J359" s="37">
        <f>'Door Comparison'!J359</f>
        <v>0</v>
      </c>
      <c r="K359" s="37">
        <f>'Door Comparison'!K359</f>
        <v>0</v>
      </c>
      <c r="L359" s="37">
        <f>'Door Comparison'!L359</f>
        <v>0</v>
      </c>
      <c r="M359" s="120"/>
      <c r="N359" s="39">
        <f t="shared" si="23"/>
        <v>0</v>
      </c>
      <c r="P359" s="39">
        <f t="shared" si="24"/>
        <v>0</v>
      </c>
      <c r="R359" s="1">
        <f>JMS!M362</f>
        <v>0</v>
      </c>
      <c r="S359" s="39">
        <f>'Door Comparison'!R359</f>
        <v>0</v>
      </c>
      <c r="U359" s="39">
        <f t="shared" si="25"/>
        <v>0</v>
      </c>
      <c r="V359" s="79">
        <v>0</v>
      </c>
      <c r="X359" s="40">
        <f t="shared" si="26"/>
        <v>0</v>
      </c>
      <c r="Y359" s="38" t="str">
        <f>'Door Comparison'!S359</f>
        <v>WC cubicle</v>
      </c>
    </row>
    <row r="360" spans="1:25" x14ac:dyDescent="0.25">
      <c r="A360" s="74" t="str">
        <f>'Door Comparison'!A360</f>
        <v>D5WC.11</v>
      </c>
      <c r="B360" s="85">
        <f>'Door Comparison'!B360</f>
        <v>0</v>
      </c>
      <c r="C360" s="85">
        <f>'Door Comparison'!C360</f>
        <v>0</v>
      </c>
      <c r="D360" s="34">
        <f>'Door Comparison'!D360</f>
        <v>0</v>
      </c>
      <c r="E360" s="34">
        <f>'Door Comparison'!E360</f>
        <v>0</v>
      </c>
      <c r="G360" s="37">
        <f>'Door Comparison'!G360</f>
        <v>0</v>
      </c>
      <c r="H360" s="37">
        <f>'Door Comparison'!H360</f>
        <v>0</v>
      </c>
      <c r="J360" s="37">
        <f>'Door Comparison'!J360</f>
        <v>0</v>
      </c>
      <c r="K360" s="37">
        <f>'Door Comparison'!K360</f>
        <v>0</v>
      </c>
      <c r="L360" s="37">
        <f>'Door Comparison'!L360</f>
        <v>0</v>
      </c>
      <c r="M360" s="120"/>
      <c r="N360" s="39">
        <f t="shared" si="23"/>
        <v>0</v>
      </c>
      <c r="P360" s="39">
        <f t="shared" si="24"/>
        <v>0</v>
      </c>
      <c r="R360" s="1">
        <f>JMS!M363</f>
        <v>0</v>
      </c>
      <c r="S360" s="39">
        <f>'Door Comparison'!R360</f>
        <v>0</v>
      </c>
      <c r="U360" s="39">
        <f t="shared" si="25"/>
        <v>0</v>
      </c>
      <c r="V360" s="79">
        <v>0</v>
      </c>
      <c r="X360" s="40">
        <f t="shared" si="26"/>
        <v>0</v>
      </c>
      <c r="Y360" s="38" t="str">
        <f>'Door Comparison'!S360</f>
        <v>WC cubicle</v>
      </c>
    </row>
    <row r="361" spans="1:25" x14ac:dyDescent="0.25">
      <c r="A361" s="74" t="str">
        <f>'Door Comparison'!A361</f>
        <v>D5WC.12</v>
      </c>
      <c r="B361" s="85">
        <f>'Door Comparison'!B361</f>
        <v>0</v>
      </c>
      <c r="C361" s="85">
        <f>'Door Comparison'!C361</f>
        <v>0</v>
      </c>
      <c r="D361" s="34">
        <f>'Door Comparison'!D361</f>
        <v>0</v>
      </c>
      <c r="E361" s="34">
        <f>'Door Comparison'!E361</f>
        <v>0</v>
      </c>
      <c r="G361" s="37">
        <f>'Door Comparison'!G361</f>
        <v>0</v>
      </c>
      <c r="H361" s="37">
        <f>'Door Comparison'!H361</f>
        <v>0</v>
      </c>
      <c r="J361" s="37">
        <f>'Door Comparison'!J361</f>
        <v>0</v>
      </c>
      <c r="K361" s="37">
        <f>'Door Comparison'!K361</f>
        <v>0</v>
      </c>
      <c r="L361" s="37">
        <f>'Door Comparison'!L361</f>
        <v>0</v>
      </c>
      <c r="M361" s="120"/>
      <c r="N361" s="39">
        <f t="shared" si="23"/>
        <v>0</v>
      </c>
      <c r="P361" s="39">
        <f t="shared" si="24"/>
        <v>0</v>
      </c>
      <c r="R361" s="1">
        <f>JMS!M364</f>
        <v>0</v>
      </c>
      <c r="S361" s="39">
        <f>'Door Comparison'!R361</f>
        <v>0</v>
      </c>
      <c r="U361" s="39">
        <f t="shared" si="25"/>
        <v>0</v>
      </c>
      <c r="V361" s="79">
        <v>0</v>
      </c>
      <c r="X361" s="40">
        <f t="shared" si="26"/>
        <v>0</v>
      </c>
      <c r="Y361" s="38" t="str">
        <f>'Door Comparison'!S361</f>
        <v>WC cubicle</v>
      </c>
    </row>
    <row r="362" spans="1:25" x14ac:dyDescent="0.25">
      <c r="A362" s="74" t="str">
        <f>'Door Comparison'!A362</f>
        <v>D5WC.13</v>
      </c>
      <c r="B362" s="85">
        <f>'Door Comparison'!B362</f>
        <v>0</v>
      </c>
      <c r="C362" s="85">
        <f>'Door Comparison'!C362</f>
        <v>0</v>
      </c>
      <c r="D362" s="34">
        <f>'Door Comparison'!D362</f>
        <v>0</v>
      </c>
      <c r="E362" s="34">
        <f>'Door Comparison'!E362</f>
        <v>0</v>
      </c>
      <c r="G362" s="37">
        <f>'Door Comparison'!G362</f>
        <v>0</v>
      </c>
      <c r="H362" s="37">
        <f>'Door Comparison'!H362</f>
        <v>0</v>
      </c>
      <c r="J362" s="37">
        <f>'Door Comparison'!J362</f>
        <v>0</v>
      </c>
      <c r="K362" s="37">
        <f>'Door Comparison'!K362</f>
        <v>0</v>
      </c>
      <c r="L362" s="37">
        <f>'Door Comparison'!L362</f>
        <v>0</v>
      </c>
      <c r="M362" s="120"/>
      <c r="N362" s="39">
        <f t="shared" si="23"/>
        <v>0</v>
      </c>
      <c r="P362" s="39">
        <f t="shared" si="24"/>
        <v>0</v>
      </c>
      <c r="R362" s="1">
        <f>JMS!M365</f>
        <v>0</v>
      </c>
      <c r="S362" s="39">
        <f>'Door Comparison'!R362</f>
        <v>0</v>
      </c>
      <c r="U362" s="39">
        <f t="shared" si="25"/>
        <v>0</v>
      </c>
      <c r="V362" s="79">
        <v>0</v>
      </c>
      <c r="X362" s="40">
        <f t="shared" si="26"/>
        <v>0</v>
      </c>
      <c r="Y362" s="38" t="str">
        <f>'Door Comparison'!S362</f>
        <v>WC cubicle</v>
      </c>
    </row>
    <row r="363" spans="1:25" x14ac:dyDescent="0.25">
      <c r="A363" s="74" t="str">
        <f>'Door Comparison'!A363</f>
        <v>D5WC.14</v>
      </c>
      <c r="B363" s="85">
        <f>'Door Comparison'!B363</f>
        <v>0</v>
      </c>
      <c r="C363" s="85">
        <f>'Door Comparison'!C363</f>
        <v>0</v>
      </c>
      <c r="D363" s="34">
        <f>'Door Comparison'!D363</f>
        <v>0</v>
      </c>
      <c r="E363" s="34">
        <f>'Door Comparison'!E363</f>
        <v>0</v>
      </c>
      <c r="G363" s="37">
        <f>'Door Comparison'!G363</f>
        <v>0</v>
      </c>
      <c r="H363" s="37">
        <f>'Door Comparison'!H363</f>
        <v>0</v>
      </c>
      <c r="J363" s="37">
        <f>'Door Comparison'!J363</f>
        <v>0</v>
      </c>
      <c r="K363" s="37">
        <f>'Door Comparison'!K363</f>
        <v>0</v>
      </c>
      <c r="L363" s="37">
        <f>'Door Comparison'!L363</f>
        <v>0</v>
      </c>
      <c r="M363" s="120"/>
      <c r="N363" s="39">
        <f t="shared" si="23"/>
        <v>0</v>
      </c>
      <c r="P363" s="39">
        <f t="shared" si="24"/>
        <v>0</v>
      </c>
      <c r="R363" s="1">
        <f>JMS!M366</f>
        <v>0</v>
      </c>
      <c r="S363" s="39">
        <f>'Door Comparison'!R363</f>
        <v>0</v>
      </c>
      <c r="U363" s="39">
        <f t="shared" si="25"/>
        <v>0</v>
      </c>
      <c r="V363" s="79">
        <v>0</v>
      </c>
      <c r="X363" s="40">
        <f t="shared" si="26"/>
        <v>0</v>
      </c>
      <c r="Y363" s="38" t="str">
        <f>'Door Comparison'!S363</f>
        <v>WC cubicle</v>
      </c>
    </row>
    <row r="364" spans="1:25" x14ac:dyDescent="0.25">
      <c r="A364" s="74" t="str">
        <f>'Door Comparison'!A364</f>
        <v>EX-D5.01</v>
      </c>
      <c r="B364" s="85" t="str">
        <f>'Door Comparison'!B364</f>
        <v>(External)</v>
      </c>
      <c r="C364" s="85">
        <f>'Door Comparison'!C364</f>
        <v>0</v>
      </c>
      <c r="D364" s="34">
        <f>'Door Comparison'!D364</f>
        <v>0</v>
      </c>
      <c r="E364" s="34">
        <f>'Door Comparison'!E364</f>
        <v>0</v>
      </c>
      <c r="G364" s="37">
        <f>'Door Comparison'!G364</f>
        <v>0</v>
      </c>
      <c r="H364" s="37">
        <f>'Door Comparison'!H364</f>
        <v>0</v>
      </c>
      <c r="J364" s="37">
        <f>'Door Comparison'!J364</f>
        <v>0</v>
      </c>
      <c r="K364" s="37">
        <f>'Door Comparison'!K364</f>
        <v>0</v>
      </c>
      <c r="L364" s="37">
        <f>'Door Comparison'!L364</f>
        <v>0</v>
      </c>
      <c r="M364" s="120"/>
      <c r="N364" s="39">
        <f t="shared" si="23"/>
        <v>0</v>
      </c>
      <c r="P364" s="39">
        <f t="shared" si="24"/>
        <v>0</v>
      </c>
      <c r="R364" s="1">
        <f>JMS!M367</f>
        <v>0</v>
      </c>
      <c r="S364" s="39">
        <f>'Door Comparison'!R364</f>
        <v>0</v>
      </c>
      <c r="U364" s="39">
        <f t="shared" si="25"/>
        <v>0</v>
      </c>
      <c r="V364" s="79">
        <v>0</v>
      </c>
      <c r="X364" s="40">
        <f t="shared" si="26"/>
        <v>0</v>
      </c>
      <c r="Y364" s="38" t="str">
        <f>'Door Comparison'!S364</f>
        <v>By others</v>
      </c>
    </row>
    <row r="365" spans="1:25" x14ac:dyDescent="0.25">
      <c r="A365" s="74" t="str">
        <f>'Door Comparison'!A365</f>
        <v>EX-D5.02</v>
      </c>
      <c r="B365" s="85" t="str">
        <f>'Door Comparison'!B365</f>
        <v>(External)</v>
      </c>
      <c r="C365" s="85">
        <f>'Door Comparison'!C365</f>
        <v>0</v>
      </c>
      <c r="D365" s="34">
        <f>'Door Comparison'!D365</f>
        <v>0</v>
      </c>
      <c r="E365" s="34">
        <f>'Door Comparison'!E365</f>
        <v>0</v>
      </c>
      <c r="G365" s="37">
        <f>'Door Comparison'!G365</f>
        <v>0</v>
      </c>
      <c r="H365" s="37">
        <f>'Door Comparison'!H365</f>
        <v>0</v>
      </c>
      <c r="J365" s="37">
        <f>'Door Comparison'!J365</f>
        <v>0</v>
      </c>
      <c r="K365" s="37">
        <f>'Door Comparison'!K365</f>
        <v>0</v>
      </c>
      <c r="L365" s="37">
        <f>'Door Comparison'!L365</f>
        <v>0</v>
      </c>
      <c r="M365" s="120"/>
      <c r="N365" s="39">
        <f t="shared" si="23"/>
        <v>0</v>
      </c>
      <c r="P365" s="39">
        <f t="shared" si="24"/>
        <v>0</v>
      </c>
      <c r="R365" s="1">
        <f>JMS!M368</f>
        <v>0</v>
      </c>
      <c r="S365" s="39">
        <f>'Door Comparison'!R365</f>
        <v>0</v>
      </c>
      <c r="U365" s="39">
        <f t="shared" si="25"/>
        <v>0</v>
      </c>
      <c r="V365" s="79">
        <v>0</v>
      </c>
      <c r="X365" s="40">
        <f t="shared" si="26"/>
        <v>0</v>
      </c>
      <c r="Y365" s="38" t="str">
        <f>'Door Comparison'!S365</f>
        <v>By others</v>
      </c>
    </row>
    <row r="366" spans="1:25" x14ac:dyDescent="0.25">
      <c r="A366" s="74" t="str">
        <f>'Door Comparison'!A366</f>
        <v>EX-D5.03</v>
      </c>
      <c r="B366" s="85" t="str">
        <f>'Door Comparison'!B366</f>
        <v>(External)</v>
      </c>
      <c r="C366" s="85">
        <f>'Door Comparison'!C366</f>
        <v>0</v>
      </c>
      <c r="D366" s="34">
        <f>'Door Comparison'!D366</f>
        <v>0</v>
      </c>
      <c r="E366" s="34">
        <f>'Door Comparison'!E366</f>
        <v>0</v>
      </c>
      <c r="G366" s="37">
        <f>'Door Comparison'!G366</f>
        <v>0</v>
      </c>
      <c r="H366" s="37">
        <f>'Door Comparison'!H366</f>
        <v>0</v>
      </c>
      <c r="J366" s="37">
        <f>'Door Comparison'!J366</f>
        <v>0</v>
      </c>
      <c r="K366" s="37">
        <f>'Door Comparison'!K366</f>
        <v>0</v>
      </c>
      <c r="L366" s="37">
        <f>'Door Comparison'!L366</f>
        <v>0</v>
      </c>
      <c r="M366" s="120"/>
      <c r="N366" s="39">
        <f t="shared" si="23"/>
        <v>0</v>
      </c>
      <c r="P366" s="39">
        <f t="shared" si="24"/>
        <v>0</v>
      </c>
      <c r="R366" s="1">
        <f>JMS!M369</f>
        <v>0</v>
      </c>
      <c r="S366" s="39">
        <f>'Door Comparison'!R366</f>
        <v>0</v>
      </c>
      <c r="U366" s="39">
        <f t="shared" si="25"/>
        <v>0</v>
      </c>
      <c r="V366" s="79">
        <v>0</v>
      </c>
      <c r="X366" s="40">
        <f t="shared" si="26"/>
        <v>0</v>
      </c>
      <c r="Y366" s="38" t="str">
        <f>'Door Comparison'!S366</f>
        <v>By others</v>
      </c>
    </row>
    <row r="367" spans="1:25" x14ac:dyDescent="0.25">
      <c r="A367" s="74" t="str">
        <f>'Door Comparison'!A367</f>
        <v>EX-D5.04</v>
      </c>
      <c r="B367" s="85" t="str">
        <f>'Door Comparison'!B367</f>
        <v>(External)</v>
      </c>
      <c r="C367" s="85">
        <f>'Door Comparison'!C367</f>
        <v>0</v>
      </c>
      <c r="D367" s="34">
        <f>'Door Comparison'!D367</f>
        <v>0</v>
      </c>
      <c r="E367" s="34">
        <f>'Door Comparison'!E367</f>
        <v>0</v>
      </c>
      <c r="G367" s="37">
        <f>'Door Comparison'!G367</f>
        <v>0</v>
      </c>
      <c r="H367" s="37">
        <f>'Door Comparison'!H367</f>
        <v>0</v>
      </c>
      <c r="J367" s="37">
        <f>'Door Comparison'!J367</f>
        <v>0</v>
      </c>
      <c r="K367" s="37">
        <f>'Door Comparison'!K367</f>
        <v>0</v>
      </c>
      <c r="L367" s="37">
        <f>'Door Comparison'!L367</f>
        <v>0</v>
      </c>
      <c r="M367" s="120"/>
      <c r="N367" s="39">
        <f t="shared" si="23"/>
        <v>0</v>
      </c>
      <c r="P367" s="39">
        <f t="shared" si="24"/>
        <v>0</v>
      </c>
      <c r="R367" s="1">
        <f>JMS!M370</f>
        <v>0</v>
      </c>
      <c r="S367" s="39">
        <f>'Door Comparison'!R367</f>
        <v>0</v>
      </c>
      <c r="U367" s="39">
        <f t="shared" si="25"/>
        <v>0</v>
      </c>
      <c r="V367" s="79">
        <v>0</v>
      </c>
      <c r="X367" s="40">
        <f t="shared" si="26"/>
        <v>0</v>
      </c>
      <c r="Y367" s="38" t="str">
        <f>'Door Comparison'!S367</f>
        <v>By others</v>
      </c>
    </row>
    <row r="368" spans="1:25" x14ac:dyDescent="0.25">
      <c r="A368" s="74" t="str">
        <f>'Door Comparison'!A368</f>
        <v>EX-D5.05</v>
      </c>
      <c r="B368" s="85" t="str">
        <f>'Door Comparison'!B368</f>
        <v>(External)</v>
      </c>
      <c r="C368" s="85">
        <f>'Door Comparison'!C368</f>
        <v>0</v>
      </c>
      <c r="D368" s="34">
        <f>'Door Comparison'!D368</f>
        <v>0</v>
      </c>
      <c r="E368" s="34">
        <f>'Door Comparison'!E368</f>
        <v>0</v>
      </c>
      <c r="G368" s="37">
        <f>'Door Comparison'!G368</f>
        <v>0</v>
      </c>
      <c r="H368" s="37">
        <f>'Door Comparison'!H368</f>
        <v>0</v>
      </c>
      <c r="J368" s="37">
        <f>'Door Comparison'!J368</f>
        <v>0</v>
      </c>
      <c r="K368" s="37">
        <f>'Door Comparison'!K368</f>
        <v>0</v>
      </c>
      <c r="L368" s="37">
        <f>'Door Comparison'!L368</f>
        <v>0</v>
      </c>
      <c r="M368" s="120"/>
      <c r="N368" s="39">
        <f t="shared" si="23"/>
        <v>0</v>
      </c>
      <c r="P368" s="39">
        <f t="shared" si="24"/>
        <v>0</v>
      </c>
      <c r="R368" s="1">
        <f>JMS!M371</f>
        <v>0</v>
      </c>
      <c r="S368" s="39">
        <f>'Door Comparison'!R368</f>
        <v>0</v>
      </c>
      <c r="U368" s="39">
        <f t="shared" si="25"/>
        <v>0</v>
      </c>
      <c r="V368" s="79">
        <v>0</v>
      </c>
      <c r="X368" s="40">
        <f t="shared" si="26"/>
        <v>0</v>
      </c>
      <c r="Y368" s="38" t="str">
        <f>'Door Comparison'!S368</f>
        <v>By others</v>
      </c>
    </row>
    <row r="369" spans="1:25" x14ac:dyDescent="0.25">
      <c r="A369" s="74" t="str">
        <f>'Door Comparison'!A369</f>
        <v>EX-D5.06</v>
      </c>
      <c r="B369" s="85" t="str">
        <f>'Door Comparison'!B369</f>
        <v>(External)</v>
      </c>
      <c r="C369" s="85">
        <f>'Door Comparison'!C369</f>
        <v>0</v>
      </c>
      <c r="D369" s="34">
        <f>'Door Comparison'!D369</f>
        <v>0</v>
      </c>
      <c r="E369" s="34">
        <f>'Door Comparison'!E369</f>
        <v>0</v>
      </c>
      <c r="G369" s="37">
        <f>'Door Comparison'!G369</f>
        <v>0</v>
      </c>
      <c r="H369" s="37">
        <f>'Door Comparison'!H369</f>
        <v>0</v>
      </c>
      <c r="J369" s="37">
        <f>'Door Comparison'!J369</f>
        <v>0</v>
      </c>
      <c r="K369" s="37">
        <f>'Door Comparison'!K369</f>
        <v>0</v>
      </c>
      <c r="L369" s="37">
        <f>'Door Comparison'!L369</f>
        <v>0</v>
      </c>
      <c r="M369" s="120"/>
      <c r="N369" s="39">
        <f t="shared" si="23"/>
        <v>0</v>
      </c>
      <c r="P369" s="39">
        <f t="shared" si="24"/>
        <v>0</v>
      </c>
      <c r="R369" s="1">
        <f>JMS!M372</f>
        <v>0</v>
      </c>
      <c r="S369" s="39">
        <f>'Door Comparison'!R369</f>
        <v>0</v>
      </c>
      <c r="U369" s="39">
        <f t="shared" si="25"/>
        <v>0</v>
      </c>
      <c r="V369" s="79">
        <v>0</v>
      </c>
      <c r="X369" s="40">
        <f t="shared" si="26"/>
        <v>0</v>
      </c>
      <c r="Y369" s="38" t="str">
        <f>'Door Comparison'!S369</f>
        <v>By others</v>
      </c>
    </row>
    <row r="370" spans="1:25" x14ac:dyDescent="0.25">
      <c r="A370" s="74" t="str">
        <f>'Door Comparison'!A370</f>
        <v>EX-D6.01</v>
      </c>
      <c r="B370" s="85" t="str">
        <f>'Door Comparison'!B370</f>
        <v>(External)</v>
      </c>
      <c r="C370" s="85">
        <f>'Door Comparison'!C370</f>
        <v>0</v>
      </c>
      <c r="D370" s="34">
        <f>'Door Comparison'!D370</f>
        <v>0</v>
      </c>
      <c r="E370" s="34">
        <f>'Door Comparison'!E370</f>
        <v>0</v>
      </c>
      <c r="G370" s="37">
        <f>'Door Comparison'!G370</f>
        <v>0</v>
      </c>
      <c r="H370" s="37">
        <f>'Door Comparison'!H370</f>
        <v>0</v>
      </c>
      <c r="J370" s="37">
        <f>'Door Comparison'!J370</f>
        <v>0</v>
      </c>
      <c r="K370" s="37">
        <f>'Door Comparison'!K370</f>
        <v>0</v>
      </c>
      <c r="L370" s="37">
        <f>'Door Comparison'!L370</f>
        <v>0</v>
      </c>
      <c r="M370" s="120"/>
      <c r="N370" s="39">
        <f t="shared" si="23"/>
        <v>0</v>
      </c>
      <c r="P370" s="39">
        <f t="shared" si="24"/>
        <v>0</v>
      </c>
      <c r="R370" s="1">
        <f>JMS!M373</f>
        <v>0</v>
      </c>
      <c r="S370" s="39">
        <f>'Door Comparison'!R370</f>
        <v>0</v>
      </c>
      <c r="U370" s="39">
        <f t="shared" si="25"/>
        <v>0</v>
      </c>
      <c r="V370" s="79">
        <v>0</v>
      </c>
      <c r="X370" s="40">
        <f t="shared" si="26"/>
        <v>0</v>
      </c>
      <c r="Y370" s="38" t="str">
        <f>'Door Comparison'!S370</f>
        <v>By others</v>
      </c>
    </row>
    <row r="371" spans="1:25" x14ac:dyDescent="0.25">
      <c r="A371" s="74" t="str">
        <f>'Door Comparison'!A371</f>
        <v>EX-D6.02</v>
      </c>
      <c r="B371" s="85" t="str">
        <f>'Door Comparison'!B371</f>
        <v>(External)</v>
      </c>
      <c r="C371" s="85">
        <f>'Door Comparison'!C371</f>
        <v>0</v>
      </c>
      <c r="D371" s="34">
        <f>'Door Comparison'!D371</f>
        <v>0</v>
      </c>
      <c r="E371" s="34">
        <f>'Door Comparison'!E371</f>
        <v>0</v>
      </c>
      <c r="G371" s="37">
        <f>'Door Comparison'!G371</f>
        <v>0</v>
      </c>
      <c r="H371" s="37">
        <f>'Door Comparison'!H371</f>
        <v>0</v>
      </c>
      <c r="J371" s="37">
        <f>'Door Comparison'!J371</f>
        <v>0</v>
      </c>
      <c r="K371" s="37">
        <f>'Door Comparison'!K371</f>
        <v>0</v>
      </c>
      <c r="L371" s="37">
        <f>'Door Comparison'!L371</f>
        <v>0</v>
      </c>
      <c r="M371" s="120"/>
      <c r="N371" s="39">
        <f t="shared" si="23"/>
        <v>0</v>
      </c>
      <c r="P371" s="39">
        <f t="shared" si="24"/>
        <v>0</v>
      </c>
      <c r="R371" s="1">
        <f>JMS!M374</f>
        <v>0</v>
      </c>
      <c r="S371" s="39">
        <f>'Door Comparison'!R371</f>
        <v>0</v>
      </c>
      <c r="U371" s="39">
        <f t="shared" si="25"/>
        <v>0</v>
      </c>
      <c r="V371" s="79">
        <v>0</v>
      </c>
      <c r="X371" s="40">
        <f t="shared" si="26"/>
        <v>0</v>
      </c>
      <c r="Y371" s="38" t="str">
        <f>'Door Comparison'!S371</f>
        <v>By others</v>
      </c>
    </row>
    <row r="372" spans="1:25" x14ac:dyDescent="0.25">
      <c r="A372" s="74" t="str">
        <f>'Door Comparison'!A372</f>
        <v>EX-D6.03</v>
      </c>
      <c r="B372" s="85" t="str">
        <f>'Door Comparison'!B372</f>
        <v>(External)</v>
      </c>
      <c r="C372" s="85">
        <f>'Door Comparison'!C372</f>
        <v>0</v>
      </c>
      <c r="D372" s="34">
        <f>'Door Comparison'!D372</f>
        <v>0</v>
      </c>
      <c r="E372" s="34">
        <f>'Door Comparison'!E372</f>
        <v>0</v>
      </c>
      <c r="G372" s="37">
        <f>'Door Comparison'!G372</f>
        <v>0</v>
      </c>
      <c r="H372" s="37">
        <f>'Door Comparison'!H372</f>
        <v>0</v>
      </c>
      <c r="J372" s="37">
        <f>'Door Comparison'!J372</f>
        <v>0</v>
      </c>
      <c r="K372" s="37">
        <f>'Door Comparison'!K372</f>
        <v>0</v>
      </c>
      <c r="L372" s="37">
        <f>'Door Comparison'!L372</f>
        <v>0</v>
      </c>
      <c r="M372" s="120"/>
      <c r="N372" s="39">
        <f t="shared" si="23"/>
        <v>0</v>
      </c>
      <c r="P372" s="39">
        <f t="shared" si="24"/>
        <v>0</v>
      </c>
      <c r="R372" s="1">
        <f>JMS!M375</f>
        <v>0</v>
      </c>
      <c r="S372" s="39">
        <f>'Door Comparison'!R372</f>
        <v>0</v>
      </c>
      <c r="U372" s="39">
        <f t="shared" si="25"/>
        <v>0</v>
      </c>
      <c r="V372" s="79">
        <v>0</v>
      </c>
      <c r="X372" s="40">
        <f t="shared" si="26"/>
        <v>0</v>
      </c>
      <c r="Y372" s="38" t="str">
        <f>'Door Comparison'!S372</f>
        <v>By others</v>
      </c>
    </row>
    <row r="373" spans="1:25" x14ac:dyDescent="0.25">
      <c r="A373" s="74" t="str">
        <f>'Door Comparison'!A373</f>
        <v>EX-D6.04</v>
      </c>
      <c r="B373" s="85" t="str">
        <f>'Door Comparison'!B373</f>
        <v>(External)</v>
      </c>
      <c r="C373" s="85">
        <f>'Door Comparison'!C373</f>
        <v>0</v>
      </c>
      <c r="D373" s="34">
        <f>'Door Comparison'!D373</f>
        <v>0</v>
      </c>
      <c r="E373" s="34">
        <f>'Door Comparison'!E373</f>
        <v>0</v>
      </c>
      <c r="G373" s="37">
        <f>'Door Comparison'!G373</f>
        <v>0</v>
      </c>
      <c r="H373" s="37">
        <f>'Door Comparison'!H373</f>
        <v>0</v>
      </c>
      <c r="J373" s="37">
        <f>'Door Comparison'!J373</f>
        <v>0</v>
      </c>
      <c r="K373" s="37">
        <f>'Door Comparison'!K373</f>
        <v>0</v>
      </c>
      <c r="L373" s="37">
        <f>'Door Comparison'!L373</f>
        <v>0</v>
      </c>
      <c r="M373" s="120"/>
      <c r="N373" s="39">
        <f t="shared" si="23"/>
        <v>0</v>
      </c>
      <c r="P373" s="39">
        <f t="shared" si="24"/>
        <v>0</v>
      </c>
      <c r="R373" s="1">
        <f>JMS!M376</f>
        <v>0</v>
      </c>
      <c r="S373" s="39">
        <f>'Door Comparison'!R373</f>
        <v>0</v>
      </c>
      <c r="U373" s="39">
        <f t="shared" si="25"/>
        <v>0</v>
      </c>
      <c r="V373" s="79">
        <v>0</v>
      </c>
      <c r="X373" s="40">
        <f t="shared" si="26"/>
        <v>0</v>
      </c>
      <c r="Y373" s="38" t="str">
        <f>'Door Comparison'!S373</f>
        <v>By others</v>
      </c>
    </row>
    <row r="374" spans="1:25" x14ac:dyDescent="0.25">
      <c r="A374" s="74" t="str">
        <f>'Door Comparison'!A374</f>
        <v>EX-D6.05</v>
      </c>
      <c r="B374" s="85" t="str">
        <f>'Door Comparison'!B374</f>
        <v>(External)</v>
      </c>
      <c r="C374" s="85">
        <f>'Door Comparison'!C374</f>
        <v>0</v>
      </c>
      <c r="D374" s="34">
        <f>'Door Comparison'!D374</f>
        <v>0</v>
      </c>
      <c r="E374" s="34">
        <f>'Door Comparison'!E374</f>
        <v>0</v>
      </c>
      <c r="G374" s="37">
        <f>'Door Comparison'!G374</f>
        <v>0</v>
      </c>
      <c r="H374" s="37">
        <f>'Door Comparison'!H374</f>
        <v>0</v>
      </c>
      <c r="J374" s="37">
        <f>'Door Comparison'!J374</f>
        <v>0</v>
      </c>
      <c r="K374" s="37">
        <f>'Door Comparison'!K374</f>
        <v>0</v>
      </c>
      <c r="L374" s="37">
        <f>'Door Comparison'!L374</f>
        <v>0</v>
      </c>
      <c r="M374" s="120"/>
      <c r="N374" s="39">
        <f t="shared" si="23"/>
        <v>0</v>
      </c>
      <c r="P374" s="39">
        <f t="shared" si="24"/>
        <v>0</v>
      </c>
      <c r="R374" s="1">
        <f>JMS!M377</f>
        <v>0</v>
      </c>
      <c r="S374" s="39">
        <f>'Door Comparison'!R374</f>
        <v>0</v>
      </c>
      <c r="U374" s="39">
        <f t="shared" si="25"/>
        <v>0</v>
      </c>
      <c r="V374" s="79">
        <v>0</v>
      </c>
      <c r="X374" s="40">
        <f t="shared" si="26"/>
        <v>0</v>
      </c>
      <c r="Y374" s="38" t="str">
        <f>'Door Comparison'!S374</f>
        <v>By others</v>
      </c>
    </row>
    <row r="375" spans="1:25" x14ac:dyDescent="0.25">
      <c r="A375" s="74" t="str">
        <f>'Door Comparison'!A375</f>
        <v>EX-D6.06</v>
      </c>
      <c r="B375" s="85" t="str">
        <f>'Door Comparison'!B375</f>
        <v>(External)</v>
      </c>
      <c r="C375" s="85">
        <f>'Door Comparison'!C375</f>
        <v>0</v>
      </c>
      <c r="D375" s="34">
        <f>'Door Comparison'!D375</f>
        <v>0</v>
      </c>
      <c r="E375" s="34">
        <f>'Door Comparison'!E375</f>
        <v>0</v>
      </c>
      <c r="G375" s="37">
        <f>'Door Comparison'!G375</f>
        <v>0</v>
      </c>
      <c r="H375" s="37">
        <f>'Door Comparison'!H375</f>
        <v>0</v>
      </c>
      <c r="J375" s="37">
        <f>'Door Comparison'!J375</f>
        <v>0</v>
      </c>
      <c r="K375" s="37">
        <f>'Door Comparison'!K375</f>
        <v>0</v>
      </c>
      <c r="L375" s="37">
        <f>'Door Comparison'!L375</f>
        <v>0</v>
      </c>
      <c r="M375" s="120"/>
      <c r="N375" s="39">
        <f t="shared" si="23"/>
        <v>0</v>
      </c>
      <c r="P375" s="39">
        <f t="shared" si="24"/>
        <v>0</v>
      </c>
      <c r="R375" s="1">
        <f>JMS!M378</f>
        <v>0</v>
      </c>
      <c r="S375" s="39">
        <f>'Door Comparison'!R375</f>
        <v>0</v>
      </c>
      <c r="U375" s="39">
        <f t="shared" si="25"/>
        <v>0</v>
      </c>
      <c r="V375" s="79">
        <v>0</v>
      </c>
      <c r="X375" s="40">
        <f t="shared" si="26"/>
        <v>0</v>
      </c>
      <c r="Y375" s="38" t="str">
        <f>'Door Comparison'!S375</f>
        <v>By others</v>
      </c>
    </row>
  </sheetData>
  <autoFilter ref="A7:Y375" xr:uid="{49852D13-8D0C-4C64-BBE4-F9935EAE4577}"/>
  <phoneticPr fontId="0" type="noConversion"/>
  <pageMargins left="0.51181102362204722" right="0" top="0.27559055118110237" bottom="0.31496062992125984" header="0.51181102362204722" footer="0.27559055118110237"/>
  <pageSetup paperSize="9" scale="7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87"/>
  <sheetViews>
    <sheetView topLeftCell="A264" zoomScale="91" zoomScaleNormal="91" workbookViewId="0">
      <selection activeCell="N8" sqref="N8"/>
    </sheetView>
  </sheetViews>
  <sheetFormatPr defaultColWidth="10" defaultRowHeight="13.2" x14ac:dyDescent="0.25"/>
  <cols>
    <col min="1" max="1" width="13.44140625" style="9" customWidth="1"/>
    <col min="2" max="2" width="11.44140625" style="9" bestFit="1" customWidth="1"/>
    <col min="3" max="3" width="14.88671875" style="9" hidden="1" customWidth="1"/>
    <col min="4" max="4" width="6.109375" style="9" bestFit="1" customWidth="1"/>
    <col min="5" max="5" width="11.6640625" style="92" customWidth="1"/>
    <col min="6" max="6" width="11.6640625" style="3" customWidth="1"/>
    <col min="7" max="12" width="11.6640625" style="1" customWidth="1"/>
    <col min="13" max="13" width="14.88671875" style="11" bestFit="1" customWidth="1"/>
    <col min="14" max="14" width="49.88671875" style="1" bestFit="1" customWidth="1"/>
    <col min="15" max="16384" width="10" style="1"/>
  </cols>
  <sheetData>
    <row r="1" spans="1:13" ht="15" customHeight="1" x14ac:dyDescent="0.25">
      <c r="A1" s="58" t="str">
        <f>'Door Comparison'!A1</f>
        <v>BAM - CANNON STREET</v>
      </c>
      <c r="B1" s="6"/>
      <c r="C1" s="6"/>
      <c r="D1" s="6"/>
      <c r="E1" s="93"/>
      <c r="F1" s="45"/>
      <c r="G1" s="10"/>
    </row>
    <row r="2" spans="1:13" x14ac:dyDescent="0.25">
      <c r="A2" s="7"/>
      <c r="B2" s="7"/>
      <c r="C2" s="7"/>
      <c r="D2" s="7"/>
      <c r="E2" s="93"/>
      <c r="G2" s="3"/>
      <c r="H2" s="3"/>
      <c r="I2" s="3"/>
      <c r="J2" s="3"/>
    </row>
    <row r="3" spans="1:13" x14ac:dyDescent="0.25">
      <c r="A3" s="58" t="s">
        <v>32</v>
      </c>
      <c r="B3" s="6"/>
      <c r="C3" s="6"/>
      <c r="D3" s="6"/>
      <c r="E3" s="51" t="s">
        <v>69</v>
      </c>
      <c r="F3" s="52"/>
      <c r="G3" s="53">
        <v>162</v>
      </c>
      <c r="H3" s="46"/>
      <c r="I3" s="3"/>
      <c r="J3" s="3"/>
    </row>
    <row r="4" spans="1:13" x14ac:dyDescent="0.25">
      <c r="A4" s="58"/>
      <c r="B4" s="6"/>
      <c r="C4" s="6"/>
      <c r="D4" s="6"/>
      <c r="E4" s="94"/>
      <c r="F4" s="45"/>
      <c r="G4" s="71"/>
      <c r="H4" s="46"/>
      <c r="I4" s="3"/>
      <c r="J4" s="3"/>
    </row>
    <row r="5" spans="1:13" x14ac:dyDescent="0.25">
      <c r="A5" s="78" t="s">
        <v>75</v>
      </c>
      <c r="B5" s="6"/>
      <c r="C5" s="6"/>
      <c r="D5" s="6"/>
      <c r="E5" s="93"/>
      <c r="F5" s="45"/>
    </row>
    <row r="6" spans="1:13" x14ac:dyDescent="0.25">
      <c r="A6" s="57" t="s">
        <v>76</v>
      </c>
      <c r="B6" s="6" t="s">
        <v>33</v>
      </c>
      <c r="C6" s="6" t="s">
        <v>83</v>
      </c>
      <c r="D6" s="6" t="s">
        <v>24</v>
      </c>
      <c r="E6" s="95" t="s">
        <v>15</v>
      </c>
      <c r="F6" s="2" t="s">
        <v>11</v>
      </c>
      <c r="G6" s="2" t="s">
        <v>11</v>
      </c>
      <c r="H6" s="4" t="s">
        <v>17</v>
      </c>
      <c r="I6" s="2" t="s">
        <v>18</v>
      </c>
      <c r="J6" s="2" t="s">
        <v>21</v>
      </c>
      <c r="K6" s="95" t="s">
        <v>77</v>
      </c>
      <c r="L6" s="2" t="s">
        <v>23</v>
      </c>
      <c r="M6" s="12" t="s">
        <v>20</v>
      </c>
    </row>
    <row r="7" spans="1:13" x14ac:dyDescent="0.25">
      <c r="A7" s="55"/>
      <c r="B7" s="8"/>
      <c r="C7" s="8"/>
      <c r="D7" s="8"/>
      <c r="E7" s="95"/>
      <c r="F7" s="2"/>
      <c r="G7" s="2" t="s">
        <v>19</v>
      </c>
      <c r="H7" s="64">
        <v>0.12</v>
      </c>
      <c r="I7" s="2" t="s">
        <v>20</v>
      </c>
      <c r="J7" s="50">
        <v>1</v>
      </c>
      <c r="K7" s="60"/>
      <c r="L7" s="5"/>
    </row>
    <row r="8" spans="1:13" x14ac:dyDescent="0.25">
      <c r="A8" s="56" t="str">
        <f>'Door Comparison'!A9</f>
        <v>DB.01</v>
      </c>
      <c r="B8" s="56" t="str">
        <f>'Door Comparison'!B9</f>
        <v>A3</v>
      </c>
      <c r="C8" s="56">
        <f>'Door Comparison'!C9</f>
        <v>0</v>
      </c>
      <c r="D8" s="9">
        <f>'Door Comparison'!N9</f>
        <v>1</v>
      </c>
      <c r="E8" s="92">
        <f>('Door Labour'!Y9/'Door Labour'!K$3)*'Door Summary'!G$3</f>
        <v>174.64</v>
      </c>
      <c r="F8" s="3">
        <f>'Door Materials'!X9</f>
        <v>1472.53</v>
      </c>
      <c r="G8" s="3">
        <f t="shared" ref="G8" si="0">E8+F8</f>
        <v>1647.17</v>
      </c>
      <c r="H8" s="3">
        <f t="shared" ref="H8" si="1">G8*H$7</f>
        <v>197.66</v>
      </c>
      <c r="I8" s="3">
        <f t="shared" ref="I8" si="2">SUM(G8:H8)</f>
        <v>1844.83</v>
      </c>
      <c r="J8" s="3">
        <f>I8/9</f>
        <v>204.98</v>
      </c>
      <c r="K8" s="75">
        <f>(I8+J8)/99</f>
        <v>20.71</v>
      </c>
      <c r="L8" s="3">
        <f t="shared" ref="L8" si="3">I8+J8+K8</f>
        <v>2070.52</v>
      </c>
      <c r="M8" s="11">
        <f t="shared" ref="M8" si="4">D8*L8</f>
        <v>2070.52</v>
      </c>
    </row>
    <row r="9" spans="1:13" x14ac:dyDescent="0.25">
      <c r="A9" s="56" t="str">
        <f>'Door Comparison'!A10</f>
        <v>DB.02</v>
      </c>
      <c r="B9" s="56" t="str">
        <f>'Door Comparison'!B10</f>
        <v>A3</v>
      </c>
      <c r="C9" s="56">
        <f>'Door Comparison'!C10</f>
        <v>0</v>
      </c>
      <c r="D9" s="9">
        <f>'Door Comparison'!N10</f>
        <v>1</v>
      </c>
      <c r="E9" s="92">
        <f>('Door Labour'!Y10/'Door Labour'!K$3)*'Door Summary'!G$3</f>
        <v>174.64</v>
      </c>
      <c r="F9" s="3">
        <f>'Door Materials'!X10</f>
        <v>1198.7</v>
      </c>
      <c r="G9" s="3">
        <f t="shared" ref="G9:G72" si="5">E9+F9</f>
        <v>1373.34</v>
      </c>
      <c r="H9" s="3">
        <f t="shared" ref="H9:H72" si="6">G9*H$7</f>
        <v>164.8</v>
      </c>
      <c r="I9" s="3">
        <f t="shared" ref="I9:I72" si="7">SUM(G9:H9)</f>
        <v>1538.14</v>
      </c>
      <c r="J9" s="3">
        <f t="shared" ref="J9:J72" si="8">I9/9</f>
        <v>170.9</v>
      </c>
      <c r="K9" s="75">
        <f t="shared" ref="K9:K72" si="9">(I9+J9)/99</f>
        <v>17.260000000000002</v>
      </c>
      <c r="L9" s="3">
        <f t="shared" ref="L9:L72" si="10">I9+J9+K9</f>
        <v>1726.3</v>
      </c>
      <c r="M9" s="11">
        <f t="shared" ref="M9:M72" si="11">D9*L9</f>
        <v>1726.3</v>
      </c>
    </row>
    <row r="10" spans="1:13" x14ac:dyDescent="0.25">
      <c r="A10" s="56" t="str">
        <f>'Door Comparison'!A11</f>
        <v>DB.03</v>
      </c>
      <c r="B10" s="56" t="str">
        <f>'Door Comparison'!B11</f>
        <v>A1</v>
      </c>
      <c r="C10" s="56">
        <f>'Door Comparison'!C11</f>
        <v>0</v>
      </c>
      <c r="D10" s="9">
        <f>'Door Comparison'!N11</f>
        <v>1</v>
      </c>
      <c r="E10" s="92">
        <f>('Door Labour'!Y11/'Door Labour'!K$3)*'Door Summary'!G$3</f>
        <v>156.66999999999999</v>
      </c>
      <c r="F10" s="3">
        <f>'Door Materials'!X11</f>
        <v>1395.15</v>
      </c>
      <c r="G10" s="3">
        <f t="shared" si="5"/>
        <v>1551.82</v>
      </c>
      <c r="H10" s="3">
        <f t="shared" si="6"/>
        <v>186.22</v>
      </c>
      <c r="I10" s="3">
        <f t="shared" si="7"/>
        <v>1738.04</v>
      </c>
      <c r="J10" s="3">
        <f t="shared" si="8"/>
        <v>193.12</v>
      </c>
      <c r="K10" s="75">
        <f t="shared" si="9"/>
        <v>19.510000000000002</v>
      </c>
      <c r="L10" s="3">
        <f t="shared" si="10"/>
        <v>1950.67</v>
      </c>
      <c r="M10" s="11">
        <f t="shared" si="11"/>
        <v>1950.67</v>
      </c>
    </row>
    <row r="11" spans="1:13" x14ac:dyDescent="0.25">
      <c r="A11" s="56" t="str">
        <f>'Door Comparison'!A12</f>
        <v>DB.04</v>
      </c>
      <c r="B11" s="56" t="str">
        <f>'Door Comparison'!B12</f>
        <v>A1</v>
      </c>
      <c r="C11" s="56">
        <f>'Door Comparison'!C12</f>
        <v>0</v>
      </c>
      <c r="D11" s="9">
        <f>'Door Comparison'!N12</f>
        <v>1</v>
      </c>
      <c r="E11" s="92">
        <f>('Door Labour'!Y12/'Door Labour'!K$3)*'Door Summary'!G$3</f>
        <v>177.25</v>
      </c>
      <c r="F11" s="3">
        <f>'Door Materials'!X12</f>
        <v>1787.18</v>
      </c>
      <c r="G11" s="3">
        <f t="shared" si="5"/>
        <v>1964.43</v>
      </c>
      <c r="H11" s="3">
        <f t="shared" si="6"/>
        <v>235.73</v>
      </c>
      <c r="I11" s="3">
        <f t="shared" si="7"/>
        <v>2200.16</v>
      </c>
      <c r="J11" s="3">
        <f t="shared" si="8"/>
        <v>244.46</v>
      </c>
      <c r="K11" s="75">
        <f t="shared" si="9"/>
        <v>24.69</v>
      </c>
      <c r="L11" s="3">
        <f t="shared" si="10"/>
        <v>2469.31</v>
      </c>
      <c r="M11" s="11">
        <f t="shared" si="11"/>
        <v>2469.31</v>
      </c>
    </row>
    <row r="12" spans="1:13" x14ac:dyDescent="0.25">
      <c r="A12" s="56" t="str">
        <f>'Door Comparison'!A13</f>
        <v>DB.05</v>
      </c>
      <c r="B12" s="56" t="str">
        <f>'Door Comparison'!B13</f>
        <v>B1</v>
      </c>
      <c r="C12" s="56">
        <f>'Door Comparison'!C13</f>
        <v>0</v>
      </c>
      <c r="D12" s="9">
        <f>'Door Comparison'!N13</f>
        <v>1</v>
      </c>
      <c r="E12" s="92">
        <f>('Door Labour'!Y13/'Door Labour'!K$3)*'Door Summary'!G$3</f>
        <v>150.65</v>
      </c>
      <c r="F12" s="3">
        <f>'Door Materials'!X13</f>
        <v>568</v>
      </c>
      <c r="G12" s="3">
        <f t="shared" si="5"/>
        <v>718.65</v>
      </c>
      <c r="H12" s="3">
        <f t="shared" si="6"/>
        <v>86.24</v>
      </c>
      <c r="I12" s="3">
        <f t="shared" si="7"/>
        <v>804.89</v>
      </c>
      <c r="J12" s="3">
        <f t="shared" si="8"/>
        <v>89.43</v>
      </c>
      <c r="K12" s="75">
        <f t="shared" si="9"/>
        <v>9.0299999999999994</v>
      </c>
      <c r="L12" s="3">
        <f t="shared" si="10"/>
        <v>903.35</v>
      </c>
      <c r="M12" s="11">
        <f t="shared" si="11"/>
        <v>903.35</v>
      </c>
    </row>
    <row r="13" spans="1:13" x14ac:dyDescent="0.25">
      <c r="A13" s="56" t="str">
        <f>'Door Comparison'!A14</f>
        <v>DB.06</v>
      </c>
      <c r="B13" s="56" t="str">
        <f>'Door Comparison'!B14</f>
        <v>B1</v>
      </c>
      <c r="C13" s="56">
        <f>'Door Comparison'!C14</f>
        <v>0</v>
      </c>
      <c r="D13" s="9">
        <f>'Door Comparison'!N14</f>
        <v>1</v>
      </c>
      <c r="E13" s="92">
        <f>('Door Labour'!Y14/'Door Labour'!K$3)*'Door Summary'!G$3</f>
        <v>150.65</v>
      </c>
      <c r="F13" s="3">
        <f>'Door Materials'!X14</f>
        <v>568</v>
      </c>
      <c r="G13" s="3">
        <f t="shared" si="5"/>
        <v>718.65</v>
      </c>
      <c r="H13" s="3">
        <f t="shared" si="6"/>
        <v>86.24</v>
      </c>
      <c r="I13" s="3">
        <f t="shared" si="7"/>
        <v>804.89</v>
      </c>
      <c r="J13" s="3">
        <f t="shared" si="8"/>
        <v>89.43</v>
      </c>
      <c r="K13" s="75">
        <f t="shared" si="9"/>
        <v>9.0299999999999994</v>
      </c>
      <c r="L13" s="3">
        <f t="shared" si="10"/>
        <v>903.35</v>
      </c>
      <c r="M13" s="11">
        <f t="shared" si="11"/>
        <v>903.35</v>
      </c>
    </row>
    <row r="14" spans="1:13" x14ac:dyDescent="0.25">
      <c r="A14" s="56" t="str">
        <f>'Door Comparison'!A15</f>
        <v>DB.07</v>
      </c>
      <c r="B14" s="56" t="str">
        <f>'Door Comparison'!B15</f>
        <v>B1</v>
      </c>
      <c r="C14" s="56">
        <f>'Door Comparison'!C15</f>
        <v>0</v>
      </c>
      <c r="D14" s="9">
        <f>'Door Comparison'!N15</f>
        <v>1</v>
      </c>
      <c r="E14" s="92">
        <f>('Door Labour'!Y15/'Door Labour'!K$3)*'Door Summary'!G$3</f>
        <v>150.65</v>
      </c>
      <c r="F14" s="3">
        <f>'Door Materials'!X15</f>
        <v>568</v>
      </c>
      <c r="G14" s="3">
        <f t="shared" si="5"/>
        <v>718.65</v>
      </c>
      <c r="H14" s="3">
        <f t="shared" si="6"/>
        <v>86.24</v>
      </c>
      <c r="I14" s="3">
        <f t="shared" si="7"/>
        <v>804.89</v>
      </c>
      <c r="J14" s="3">
        <f t="shared" si="8"/>
        <v>89.43</v>
      </c>
      <c r="K14" s="75">
        <f t="shared" si="9"/>
        <v>9.0299999999999994</v>
      </c>
      <c r="L14" s="3">
        <f t="shared" si="10"/>
        <v>903.35</v>
      </c>
      <c r="M14" s="11">
        <f t="shared" si="11"/>
        <v>903.35</v>
      </c>
    </row>
    <row r="15" spans="1:13" x14ac:dyDescent="0.25">
      <c r="A15" s="56" t="str">
        <f>'Door Comparison'!A16</f>
        <v>DB.08</v>
      </c>
      <c r="B15" s="56" t="str">
        <f>'Door Comparison'!B16</f>
        <v>B5</v>
      </c>
      <c r="C15" s="56">
        <f>'Door Comparison'!C16</f>
        <v>0</v>
      </c>
      <c r="D15" s="9">
        <f>'Door Comparison'!N16</f>
        <v>1</v>
      </c>
      <c r="E15" s="92">
        <f>('Door Labour'!Y16/'Door Labour'!K$3)*'Door Summary'!G$3</f>
        <v>241.68</v>
      </c>
      <c r="F15" s="3">
        <f>'Door Materials'!X16</f>
        <v>1691.25</v>
      </c>
      <c r="G15" s="3">
        <f t="shared" si="5"/>
        <v>1932.93</v>
      </c>
      <c r="H15" s="3">
        <f t="shared" si="6"/>
        <v>231.95</v>
      </c>
      <c r="I15" s="3">
        <f t="shared" si="7"/>
        <v>2164.88</v>
      </c>
      <c r="J15" s="3">
        <f t="shared" si="8"/>
        <v>240.54</v>
      </c>
      <c r="K15" s="75">
        <f t="shared" si="9"/>
        <v>24.3</v>
      </c>
      <c r="L15" s="3">
        <f t="shared" si="10"/>
        <v>2429.7199999999998</v>
      </c>
      <c r="M15" s="11">
        <f t="shared" si="11"/>
        <v>2429.7199999999998</v>
      </c>
    </row>
    <row r="16" spans="1:13" x14ac:dyDescent="0.25">
      <c r="A16" s="56" t="str">
        <f>'Door Comparison'!A17</f>
        <v>DB.09</v>
      </c>
      <c r="B16" s="56" t="str">
        <f>'Door Comparison'!B17</f>
        <v>B5</v>
      </c>
      <c r="C16" s="56">
        <f>'Door Comparison'!C17</f>
        <v>0</v>
      </c>
      <c r="D16" s="9">
        <f>'Door Comparison'!N17</f>
        <v>1</v>
      </c>
      <c r="E16" s="92">
        <f>('Door Labour'!Y17/'Door Labour'!K$3)*'Door Summary'!G$3</f>
        <v>223.48</v>
      </c>
      <c r="F16" s="3">
        <f>'Door Materials'!X17</f>
        <v>1280.8800000000001</v>
      </c>
      <c r="G16" s="3">
        <f t="shared" si="5"/>
        <v>1504.36</v>
      </c>
      <c r="H16" s="3">
        <f t="shared" si="6"/>
        <v>180.52</v>
      </c>
      <c r="I16" s="3">
        <f t="shared" si="7"/>
        <v>1684.88</v>
      </c>
      <c r="J16" s="3">
        <f t="shared" si="8"/>
        <v>187.21</v>
      </c>
      <c r="K16" s="75">
        <f t="shared" si="9"/>
        <v>18.91</v>
      </c>
      <c r="L16" s="3">
        <f t="shared" si="10"/>
        <v>1891</v>
      </c>
      <c r="M16" s="11">
        <f t="shared" si="11"/>
        <v>1891</v>
      </c>
    </row>
    <row r="17" spans="1:15" x14ac:dyDescent="0.25">
      <c r="A17" s="56" t="str">
        <f>'Door Comparison'!A18</f>
        <v>DB.10</v>
      </c>
      <c r="B17" s="56" t="str">
        <f>'Door Comparison'!B18</f>
        <v>B5</v>
      </c>
      <c r="C17" s="56">
        <f>'Door Comparison'!C18</f>
        <v>0</v>
      </c>
      <c r="D17" s="9">
        <f>'Door Comparison'!N18</f>
        <v>1</v>
      </c>
      <c r="E17" s="92">
        <f>('Door Labour'!Y18/'Door Labour'!K$3)*'Door Summary'!G$3</f>
        <v>223.48</v>
      </c>
      <c r="F17" s="3">
        <f>'Door Materials'!X18</f>
        <v>1280.8800000000001</v>
      </c>
      <c r="G17" s="3">
        <f t="shared" si="5"/>
        <v>1504.36</v>
      </c>
      <c r="H17" s="3">
        <f t="shared" si="6"/>
        <v>180.52</v>
      </c>
      <c r="I17" s="3">
        <f t="shared" si="7"/>
        <v>1684.88</v>
      </c>
      <c r="J17" s="3">
        <f t="shared" si="8"/>
        <v>187.21</v>
      </c>
      <c r="K17" s="75">
        <f t="shared" si="9"/>
        <v>18.91</v>
      </c>
      <c r="L17" s="3">
        <f t="shared" si="10"/>
        <v>1891</v>
      </c>
      <c r="M17" s="11">
        <f t="shared" si="11"/>
        <v>1891</v>
      </c>
    </row>
    <row r="18" spans="1:15" x14ac:dyDescent="0.25">
      <c r="A18" s="56" t="str">
        <f>'Door Comparison'!A19</f>
        <v>DB.11</v>
      </c>
      <c r="B18" s="56" t="str">
        <f>'Door Comparison'!B19</f>
        <v>B1</v>
      </c>
      <c r="C18" s="56">
        <f>'Door Comparison'!C19</f>
        <v>0</v>
      </c>
      <c r="D18" s="9">
        <f>'Door Comparison'!N19</f>
        <v>1</v>
      </c>
      <c r="E18" s="92">
        <f>('Door Labour'!Y19/'Door Labour'!K$3)*'Door Summary'!G$3</f>
        <v>175.75</v>
      </c>
      <c r="F18" s="3">
        <f>'Door Materials'!X19</f>
        <v>757.42</v>
      </c>
      <c r="G18" s="3">
        <f t="shared" si="5"/>
        <v>933.17</v>
      </c>
      <c r="H18" s="3">
        <f t="shared" si="6"/>
        <v>111.98</v>
      </c>
      <c r="I18" s="3">
        <f t="shared" si="7"/>
        <v>1045.1500000000001</v>
      </c>
      <c r="J18" s="3">
        <f t="shared" si="8"/>
        <v>116.13</v>
      </c>
      <c r="K18" s="75">
        <f t="shared" si="9"/>
        <v>11.73</v>
      </c>
      <c r="L18" s="3">
        <f t="shared" si="10"/>
        <v>1173.01</v>
      </c>
      <c r="M18" s="11">
        <f t="shared" si="11"/>
        <v>1173.01</v>
      </c>
      <c r="O18" s="54"/>
    </row>
    <row r="19" spans="1:15" x14ac:dyDescent="0.25">
      <c r="A19" s="56" t="str">
        <f>'Door Comparison'!A20</f>
        <v>DB.12</v>
      </c>
      <c r="B19" s="56" t="str">
        <f>'Door Comparison'!B20</f>
        <v>B2</v>
      </c>
      <c r="C19" s="56">
        <f>'Door Comparison'!C20</f>
        <v>0</v>
      </c>
      <c r="D19" s="9">
        <f>'Door Comparison'!N20</f>
        <v>1</v>
      </c>
      <c r="E19" s="92">
        <f>('Door Labour'!Y20/'Door Labour'!K$3)*'Door Summary'!G$3</f>
        <v>249.37</v>
      </c>
      <c r="F19" s="3">
        <f>'Door Materials'!X20</f>
        <v>1267.22</v>
      </c>
      <c r="G19" s="3">
        <f t="shared" si="5"/>
        <v>1516.59</v>
      </c>
      <c r="H19" s="3">
        <f t="shared" si="6"/>
        <v>181.99</v>
      </c>
      <c r="I19" s="3">
        <f t="shared" si="7"/>
        <v>1698.58</v>
      </c>
      <c r="J19" s="3">
        <f t="shared" si="8"/>
        <v>188.73</v>
      </c>
      <c r="K19" s="75">
        <f t="shared" si="9"/>
        <v>19.059999999999999</v>
      </c>
      <c r="L19" s="3">
        <f t="shared" si="10"/>
        <v>1906.37</v>
      </c>
      <c r="M19" s="11">
        <f t="shared" si="11"/>
        <v>1906.37</v>
      </c>
    </row>
    <row r="20" spans="1:15" x14ac:dyDescent="0.25">
      <c r="A20" s="56" t="str">
        <f>'Door Comparison'!A21</f>
        <v>DB.13</v>
      </c>
      <c r="B20" s="56" t="str">
        <f>'Door Comparison'!B21</f>
        <v>B1</v>
      </c>
      <c r="C20" s="56">
        <f>'Door Comparison'!C21</f>
        <v>0</v>
      </c>
      <c r="D20" s="9">
        <f>'Door Comparison'!N21</f>
        <v>1</v>
      </c>
      <c r="E20" s="92">
        <f>('Door Labour'!Y21/'Door Labour'!K$3)*'Door Summary'!G$3</f>
        <v>175.75</v>
      </c>
      <c r="F20" s="3">
        <f>'Door Materials'!X21</f>
        <v>757.42</v>
      </c>
      <c r="G20" s="3">
        <f t="shared" si="5"/>
        <v>933.17</v>
      </c>
      <c r="H20" s="3">
        <f t="shared" si="6"/>
        <v>111.98</v>
      </c>
      <c r="I20" s="3">
        <f t="shared" si="7"/>
        <v>1045.1500000000001</v>
      </c>
      <c r="J20" s="3">
        <f t="shared" si="8"/>
        <v>116.13</v>
      </c>
      <c r="K20" s="75">
        <f t="shared" si="9"/>
        <v>11.73</v>
      </c>
      <c r="L20" s="3">
        <f t="shared" si="10"/>
        <v>1173.01</v>
      </c>
      <c r="M20" s="11">
        <f t="shared" si="11"/>
        <v>1173.01</v>
      </c>
    </row>
    <row r="21" spans="1:15" x14ac:dyDescent="0.25">
      <c r="A21" s="56" t="str">
        <f>'Door Comparison'!A22</f>
        <v>DB.14</v>
      </c>
      <c r="B21" s="56" t="str">
        <f>'Door Comparison'!B22</f>
        <v>B5</v>
      </c>
      <c r="C21" s="56">
        <f>'Door Comparison'!C22</f>
        <v>0</v>
      </c>
      <c r="D21" s="9">
        <f>'Door Comparison'!N22</f>
        <v>1</v>
      </c>
      <c r="E21" s="92">
        <f>('Door Labour'!Y22/'Door Labour'!K$3)*'Door Summary'!G$3</f>
        <v>249.37</v>
      </c>
      <c r="F21" s="3">
        <f>'Door Materials'!X22</f>
        <v>1760.38</v>
      </c>
      <c r="G21" s="3">
        <f t="shared" si="5"/>
        <v>2009.75</v>
      </c>
      <c r="H21" s="3">
        <f t="shared" si="6"/>
        <v>241.17</v>
      </c>
      <c r="I21" s="3">
        <f t="shared" si="7"/>
        <v>2250.92</v>
      </c>
      <c r="J21" s="3">
        <f t="shared" si="8"/>
        <v>250.1</v>
      </c>
      <c r="K21" s="75">
        <f t="shared" si="9"/>
        <v>25.26</v>
      </c>
      <c r="L21" s="3">
        <f t="shared" si="10"/>
        <v>2526.2800000000002</v>
      </c>
      <c r="M21" s="11">
        <f t="shared" si="11"/>
        <v>2526.2800000000002</v>
      </c>
    </row>
    <row r="22" spans="1:15" x14ac:dyDescent="0.25">
      <c r="A22" s="56" t="str">
        <f>'Door Comparison'!A23</f>
        <v>DB.15</v>
      </c>
      <c r="B22" s="56" t="str">
        <f>'Door Comparison'!B23</f>
        <v>B2</v>
      </c>
      <c r="C22" s="56">
        <f>'Door Comparison'!C23</f>
        <v>0</v>
      </c>
      <c r="D22" s="9">
        <f>'Door Comparison'!N23</f>
        <v>1</v>
      </c>
      <c r="E22" s="92">
        <f>('Door Labour'!Y23/'Door Labour'!K$3)*'Door Summary'!G$3</f>
        <v>228.55</v>
      </c>
      <c r="F22" s="3">
        <f>'Door Materials'!X23</f>
        <v>1002.77</v>
      </c>
      <c r="G22" s="3">
        <f t="shared" si="5"/>
        <v>1231.32</v>
      </c>
      <c r="H22" s="3">
        <f t="shared" si="6"/>
        <v>147.76</v>
      </c>
      <c r="I22" s="3">
        <f t="shared" si="7"/>
        <v>1379.08</v>
      </c>
      <c r="J22" s="3">
        <f t="shared" si="8"/>
        <v>153.22999999999999</v>
      </c>
      <c r="K22" s="75">
        <f t="shared" si="9"/>
        <v>15.48</v>
      </c>
      <c r="L22" s="3">
        <f t="shared" si="10"/>
        <v>1547.79</v>
      </c>
      <c r="M22" s="11">
        <f t="shared" si="11"/>
        <v>1547.79</v>
      </c>
    </row>
    <row r="23" spans="1:15" x14ac:dyDescent="0.25">
      <c r="A23" s="56" t="str">
        <f>'Door Comparison'!A24</f>
        <v>DB.16</v>
      </c>
      <c r="B23" s="56" t="str">
        <f>'Door Comparison'!B24</f>
        <v>B2</v>
      </c>
      <c r="C23" s="56">
        <f>'Door Comparison'!C24</f>
        <v>0</v>
      </c>
      <c r="D23" s="9">
        <f>'Door Comparison'!N24</f>
        <v>1</v>
      </c>
      <c r="E23" s="92">
        <f>('Door Labour'!Y24/'Door Labour'!K$3)*'Door Summary'!G$3</f>
        <v>249.37</v>
      </c>
      <c r="F23" s="3">
        <f>'Door Materials'!X24</f>
        <v>1267.22</v>
      </c>
      <c r="G23" s="3">
        <f t="shared" si="5"/>
        <v>1516.59</v>
      </c>
      <c r="H23" s="3">
        <f t="shared" si="6"/>
        <v>181.99</v>
      </c>
      <c r="I23" s="3">
        <f t="shared" si="7"/>
        <v>1698.58</v>
      </c>
      <c r="J23" s="3">
        <f t="shared" si="8"/>
        <v>188.73</v>
      </c>
      <c r="K23" s="75">
        <f t="shared" si="9"/>
        <v>19.059999999999999</v>
      </c>
      <c r="L23" s="3">
        <f t="shared" si="10"/>
        <v>1906.37</v>
      </c>
      <c r="M23" s="11">
        <f t="shared" si="11"/>
        <v>1906.37</v>
      </c>
    </row>
    <row r="24" spans="1:15" x14ac:dyDescent="0.25">
      <c r="A24" s="56" t="str">
        <f>'Door Comparison'!A25</f>
        <v>DB.17</v>
      </c>
      <c r="B24" s="56" t="str">
        <f>'Door Comparison'!B25</f>
        <v>B2</v>
      </c>
      <c r="C24" s="56">
        <f>'Door Comparison'!C25</f>
        <v>0</v>
      </c>
      <c r="D24" s="9">
        <f>'Door Comparison'!N25</f>
        <v>1</v>
      </c>
      <c r="E24" s="92">
        <f>('Door Labour'!Y25/'Door Labour'!K$3)*'Door Summary'!G$3</f>
        <v>249.37</v>
      </c>
      <c r="F24" s="3">
        <f>'Door Materials'!X25</f>
        <v>1267.22</v>
      </c>
      <c r="G24" s="3">
        <f t="shared" si="5"/>
        <v>1516.59</v>
      </c>
      <c r="H24" s="3">
        <f t="shared" si="6"/>
        <v>181.99</v>
      </c>
      <c r="I24" s="3">
        <f t="shared" si="7"/>
        <v>1698.58</v>
      </c>
      <c r="J24" s="3">
        <f t="shared" si="8"/>
        <v>188.73</v>
      </c>
      <c r="K24" s="75">
        <f t="shared" si="9"/>
        <v>19.059999999999999</v>
      </c>
      <c r="L24" s="3">
        <f t="shared" si="10"/>
        <v>1906.37</v>
      </c>
      <c r="M24" s="11">
        <f t="shared" si="11"/>
        <v>1906.37</v>
      </c>
    </row>
    <row r="25" spans="1:15" x14ac:dyDescent="0.25">
      <c r="A25" s="56" t="str">
        <f>'Door Comparison'!A26</f>
        <v>DB.18</v>
      </c>
      <c r="B25" s="56" t="str">
        <f>'Door Comparison'!B26</f>
        <v>B1</v>
      </c>
      <c r="C25" s="56">
        <f>'Door Comparison'!C26</f>
        <v>0</v>
      </c>
      <c r="D25" s="9">
        <f>'Door Comparison'!N26</f>
        <v>1</v>
      </c>
      <c r="E25" s="92">
        <f>('Door Labour'!Y26/'Door Labour'!K$3)*'Door Summary'!G$3</f>
        <v>150.91999999999999</v>
      </c>
      <c r="F25" s="3">
        <f>'Door Materials'!X26</f>
        <v>570.73</v>
      </c>
      <c r="G25" s="3">
        <f t="shared" si="5"/>
        <v>721.65</v>
      </c>
      <c r="H25" s="3">
        <f t="shared" si="6"/>
        <v>86.6</v>
      </c>
      <c r="I25" s="3">
        <f t="shared" si="7"/>
        <v>808.25</v>
      </c>
      <c r="J25" s="3">
        <f t="shared" si="8"/>
        <v>89.81</v>
      </c>
      <c r="K25" s="75">
        <f t="shared" si="9"/>
        <v>9.07</v>
      </c>
      <c r="L25" s="3">
        <f t="shared" si="10"/>
        <v>907.13</v>
      </c>
      <c r="M25" s="11">
        <f t="shared" si="11"/>
        <v>907.13</v>
      </c>
    </row>
    <row r="26" spans="1:15" x14ac:dyDescent="0.25">
      <c r="A26" s="56" t="str">
        <f>'Door Comparison'!A27</f>
        <v>DB.19</v>
      </c>
      <c r="B26" s="56" t="str">
        <f>'Door Comparison'!B27</f>
        <v>B5</v>
      </c>
      <c r="C26" s="56">
        <f>'Door Comparison'!C27</f>
        <v>0</v>
      </c>
      <c r="D26" s="9">
        <f>'Door Comparison'!N27</f>
        <v>1</v>
      </c>
      <c r="E26" s="92">
        <f>('Door Labour'!Y27/'Door Labour'!K$3)*'Door Summary'!G$3</f>
        <v>223.48</v>
      </c>
      <c r="F26" s="3">
        <f>'Door Materials'!X27</f>
        <v>1280.8800000000001</v>
      </c>
      <c r="G26" s="3">
        <f t="shared" si="5"/>
        <v>1504.36</v>
      </c>
      <c r="H26" s="3">
        <f t="shared" si="6"/>
        <v>180.52</v>
      </c>
      <c r="I26" s="3">
        <f t="shared" si="7"/>
        <v>1684.88</v>
      </c>
      <c r="J26" s="3">
        <f t="shared" si="8"/>
        <v>187.21</v>
      </c>
      <c r="K26" s="75">
        <f t="shared" si="9"/>
        <v>18.91</v>
      </c>
      <c r="L26" s="3">
        <f t="shared" si="10"/>
        <v>1891</v>
      </c>
      <c r="M26" s="11">
        <f t="shared" si="11"/>
        <v>1891</v>
      </c>
    </row>
    <row r="27" spans="1:15" x14ac:dyDescent="0.25">
      <c r="A27" s="56" t="str">
        <f>'Door Comparison'!A28</f>
        <v>DB.20</v>
      </c>
      <c r="B27" s="56" t="str">
        <f>'Door Comparison'!B28</f>
        <v>OMITTED</v>
      </c>
      <c r="C27" s="56">
        <f>'Door Comparison'!C28</f>
        <v>0</v>
      </c>
      <c r="D27" s="9">
        <f>'Door Comparison'!N28</f>
        <v>0</v>
      </c>
      <c r="E27" s="92">
        <f>('Door Labour'!Y28/'Door Labour'!K$3)*'Door Summary'!G$3</f>
        <v>0</v>
      </c>
      <c r="F27" s="3">
        <f>'Door Materials'!X28</f>
        <v>0</v>
      </c>
      <c r="G27" s="3">
        <f t="shared" si="5"/>
        <v>0</v>
      </c>
      <c r="H27" s="3">
        <f t="shared" si="6"/>
        <v>0</v>
      </c>
      <c r="I27" s="3">
        <f t="shared" si="7"/>
        <v>0</v>
      </c>
      <c r="J27" s="3">
        <f t="shared" si="8"/>
        <v>0</v>
      </c>
      <c r="K27" s="75">
        <f t="shared" si="9"/>
        <v>0</v>
      </c>
      <c r="L27" s="3">
        <f t="shared" si="10"/>
        <v>0</v>
      </c>
      <c r="M27" s="11">
        <f t="shared" si="11"/>
        <v>0</v>
      </c>
    </row>
    <row r="28" spans="1:15" x14ac:dyDescent="0.25">
      <c r="A28" s="56" t="str">
        <f>'Door Comparison'!A29</f>
        <v>DB.21</v>
      </c>
      <c r="B28" s="56" t="str">
        <f>'Door Comparison'!B29</f>
        <v>B2</v>
      </c>
      <c r="C28" s="56">
        <f>'Door Comparison'!C29</f>
        <v>0</v>
      </c>
      <c r="D28" s="9">
        <f>'Door Comparison'!N29</f>
        <v>1</v>
      </c>
      <c r="E28" s="92">
        <f>('Door Labour'!Y29/'Door Labour'!K$3)*'Door Summary'!G$3</f>
        <v>249.37</v>
      </c>
      <c r="F28" s="3">
        <f>'Door Materials'!X29</f>
        <v>1267.22</v>
      </c>
      <c r="G28" s="3">
        <f t="shared" si="5"/>
        <v>1516.59</v>
      </c>
      <c r="H28" s="3">
        <f t="shared" si="6"/>
        <v>181.99</v>
      </c>
      <c r="I28" s="3">
        <f t="shared" si="7"/>
        <v>1698.58</v>
      </c>
      <c r="J28" s="3">
        <f t="shared" si="8"/>
        <v>188.73</v>
      </c>
      <c r="K28" s="75">
        <f t="shared" si="9"/>
        <v>19.059999999999999</v>
      </c>
      <c r="L28" s="3">
        <f t="shared" si="10"/>
        <v>1906.37</v>
      </c>
      <c r="M28" s="11">
        <f t="shared" si="11"/>
        <v>1906.37</v>
      </c>
    </row>
    <row r="29" spans="1:15" x14ac:dyDescent="0.25">
      <c r="A29" s="56" t="str">
        <f>'Door Comparison'!A30</f>
        <v>DB.22</v>
      </c>
      <c r="B29" s="56" t="str">
        <f>'Door Comparison'!B30</f>
        <v>B2</v>
      </c>
      <c r="C29" s="56">
        <f>'Door Comparison'!C30</f>
        <v>0</v>
      </c>
      <c r="D29" s="9">
        <f>'Door Comparison'!N30</f>
        <v>1</v>
      </c>
      <c r="E29" s="92">
        <f>('Door Labour'!Y30/'Door Labour'!K$3)*'Door Summary'!G$3</f>
        <v>249.37</v>
      </c>
      <c r="F29" s="3">
        <f>'Door Materials'!X30</f>
        <v>1267.22</v>
      </c>
      <c r="G29" s="3">
        <f t="shared" si="5"/>
        <v>1516.59</v>
      </c>
      <c r="H29" s="3">
        <f t="shared" si="6"/>
        <v>181.99</v>
      </c>
      <c r="I29" s="3">
        <f t="shared" si="7"/>
        <v>1698.58</v>
      </c>
      <c r="J29" s="3">
        <f t="shared" si="8"/>
        <v>188.73</v>
      </c>
      <c r="K29" s="75">
        <f t="shared" si="9"/>
        <v>19.059999999999999</v>
      </c>
      <c r="L29" s="3">
        <f t="shared" si="10"/>
        <v>1906.37</v>
      </c>
      <c r="M29" s="11">
        <f t="shared" si="11"/>
        <v>1906.37</v>
      </c>
    </row>
    <row r="30" spans="1:15" x14ac:dyDescent="0.25">
      <c r="A30" s="56" t="str">
        <f>'Door Comparison'!A31</f>
        <v>DB.23</v>
      </c>
      <c r="B30" s="56" t="str">
        <f>'Door Comparison'!B31</f>
        <v>B1</v>
      </c>
      <c r="C30" s="56">
        <f>'Door Comparison'!C31</f>
        <v>0</v>
      </c>
      <c r="D30" s="9">
        <f>'Door Comparison'!N31</f>
        <v>1</v>
      </c>
      <c r="E30" s="92">
        <f>('Door Labour'!Y31/'Door Labour'!K$3)*'Door Summary'!G$3</f>
        <v>175.75</v>
      </c>
      <c r="F30" s="3">
        <f>'Door Materials'!X31</f>
        <v>757.42</v>
      </c>
      <c r="G30" s="3">
        <f t="shared" si="5"/>
        <v>933.17</v>
      </c>
      <c r="H30" s="3">
        <f t="shared" si="6"/>
        <v>111.98</v>
      </c>
      <c r="I30" s="3">
        <f t="shared" si="7"/>
        <v>1045.1500000000001</v>
      </c>
      <c r="J30" s="3">
        <f t="shared" si="8"/>
        <v>116.13</v>
      </c>
      <c r="K30" s="75">
        <f t="shared" si="9"/>
        <v>11.73</v>
      </c>
      <c r="L30" s="3">
        <f t="shared" si="10"/>
        <v>1173.01</v>
      </c>
      <c r="M30" s="11">
        <f t="shared" si="11"/>
        <v>1173.01</v>
      </c>
    </row>
    <row r="31" spans="1:15" x14ac:dyDescent="0.25">
      <c r="A31" s="56" t="str">
        <f>'Door Comparison'!A32</f>
        <v>DB.24</v>
      </c>
      <c r="B31" s="56" t="str">
        <f>'Door Comparison'!B32</f>
        <v>B2</v>
      </c>
      <c r="C31" s="56">
        <f>'Door Comparison'!C32</f>
        <v>0</v>
      </c>
      <c r="D31" s="9">
        <f>'Door Comparison'!N32</f>
        <v>1</v>
      </c>
      <c r="E31" s="92">
        <f>('Door Labour'!Y32/'Door Labour'!K$3)*'Door Summary'!G$3</f>
        <v>249.37</v>
      </c>
      <c r="F31" s="3">
        <f>'Door Materials'!X32</f>
        <v>1267.22</v>
      </c>
      <c r="G31" s="3">
        <f t="shared" si="5"/>
        <v>1516.59</v>
      </c>
      <c r="H31" s="3">
        <f t="shared" si="6"/>
        <v>181.99</v>
      </c>
      <c r="I31" s="3">
        <f t="shared" si="7"/>
        <v>1698.58</v>
      </c>
      <c r="J31" s="3">
        <f t="shared" si="8"/>
        <v>188.73</v>
      </c>
      <c r="K31" s="75">
        <f t="shared" si="9"/>
        <v>19.059999999999999</v>
      </c>
      <c r="L31" s="3">
        <f t="shared" si="10"/>
        <v>1906.37</v>
      </c>
      <c r="M31" s="11">
        <f t="shared" si="11"/>
        <v>1906.37</v>
      </c>
    </row>
    <row r="32" spans="1:15" x14ac:dyDescent="0.25">
      <c r="A32" s="56" t="str">
        <f>'Door Comparison'!A33</f>
        <v>DB.25</v>
      </c>
      <c r="B32" s="56" t="str">
        <f>'Door Comparison'!B33</f>
        <v>B2</v>
      </c>
      <c r="C32" s="56">
        <f>'Door Comparison'!C33</f>
        <v>0</v>
      </c>
      <c r="D32" s="9">
        <f>'Door Comparison'!N33</f>
        <v>1</v>
      </c>
      <c r="E32" s="92">
        <f>('Door Labour'!Y33/'Door Labour'!K$3)*'Door Summary'!G$3</f>
        <v>249.37</v>
      </c>
      <c r="F32" s="3">
        <f>'Door Materials'!X33</f>
        <v>1267.22</v>
      </c>
      <c r="G32" s="3">
        <f t="shared" si="5"/>
        <v>1516.59</v>
      </c>
      <c r="H32" s="3">
        <f t="shared" si="6"/>
        <v>181.99</v>
      </c>
      <c r="I32" s="3">
        <f t="shared" si="7"/>
        <v>1698.58</v>
      </c>
      <c r="J32" s="3">
        <f t="shared" si="8"/>
        <v>188.73</v>
      </c>
      <c r="K32" s="75">
        <f t="shared" si="9"/>
        <v>19.059999999999999</v>
      </c>
      <c r="L32" s="3">
        <f t="shared" si="10"/>
        <v>1906.37</v>
      </c>
      <c r="M32" s="11">
        <f t="shared" si="11"/>
        <v>1906.37</v>
      </c>
    </row>
    <row r="33" spans="1:14" x14ac:dyDescent="0.25">
      <c r="A33" s="56" t="str">
        <f>'Door Comparison'!A34</f>
        <v>DB.26</v>
      </c>
      <c r="B33" s="56" t="str">
        <f>'Door Comparison'!B34</f>
        <v>B1</v>
      </c>
      <c r="C33" s="56">
        <f>'Door Comparison'!C34</f>
        <v>0</v>
      </c>
      <c r="D33" s="9">
        <f>'Door Comparison'!N34</f>
        <v>1</v>
      </c>
      <c r="E33" s="92">
        <f>('Door Labour'!Y34/'Door Labour'!K$3)*'Door Summary'!G$3</f>
        <v>175.75</v>
      </c>
      <c r="F33" s="3">
        <f>'Door Materials'!X34</f>
        <v>757.42</v>
      </c>
      <c r="G33" s="3">
        <f t="shared" si="5"/>
        <v>933.17</v>
      </c>
      <c r="H33" s="3">
        <f t="shared" si="6"/>
        <v>111.98</v>
      </c>
      <c r="I33" s="3">
        <f t="shared" si="7"/>
        <v>1045.1500000000001</v>
      </c>
      <c r="J33" s="3">
        <f t="shared" si="8"/>
        <v>116.13</v>
      </c>
      <c r="K33" s="75">
        <f t="shared" si="9"/>
        <v>11.73</v>
      </c>
      <c r="L33" s="3">
        <f t="shared" si="10"/>
        <v>1173.01</v>
      </c>
      <c r="M33" s="11">
        <f t="shared" si="11"/>
        <v>1173.01</v>
      </c>
    </row>
    <row r="34" spans="1:14" x14ac:dyDescent="0.25">
      <c r="A34" s="56" t="str">
        <f>'Door Comparison'!A35</f>
        <v>DB.27</v>
      </c>
      <c r="B34" s="56" t="str">
        <f>'Door Comparison'!B35</f>
        <v>B2</v>
      </c>
      <c r="C34" s="56">
        <f>'Door Comparison'!C35</f>
        <v>0</v>
      </c>
      <c r="D34" s="9">
        <f>'Door Comparison'!N35</f>
        <v>1</v>
      </c>
      <c r="E34" s="92">
        <f>('Door Labour'!Y35/'Door Labour'!K$3)*'Door Summary'!G$3</f>
        <v>249.37</v>
      </c>
      <c r="F34" s="3">
        <f>'Door Materials'!X35</f>
        <v>1267.22</v>
      </c>
      <c r="G34" s="3">
        <f t="shared" si="5"/>
        <v>1516.59</v>
      </c>
      <c r="H34" s="3">
        <f t="shared" si="6"/>
        <v>181.99</v>
      </c>
      <c r="I34" s="3">
        <f t="shared" si="7"/>
        <v>1698.58</v>
      </c>
      <c r="J34" s="3">
        <f t="shared" si="8"/>
        <v>188.73</v>
      </c>
      <c r="K34" s="75">
        <f t="shared" si="9"/>
        <v>19.059999999999999</v>
      </c>
      <c r="L34" s="3">
        <f t="shared" si="10"/>
        <v>1906.37</v>
      </c>
      <c r="M34" s="11">
        <f t="shared" si="11"/>
        <v>1906.37</v>
      </c>
    </row>
    <row r="35" spans="1:14" x14ac:dyDescent="0.25">
      <c r="A35" s="56" t="str">
        <f>'Door Comparison'!A36</f>
        <v>DB.28</v>
      </c>
      <c r="B35" s="56" t="str">
        <f>'Door Comparison'!B36</f>
        <v>B1</v>
      </c>
      <c r="C35" s="56">
        <f>'Door Comparison'!C36</f>
        <v>0</v>
      </c>
      <c r="D35" s="9">
        <f>'Door Comparison'!N36</f>
        <v>1</v>
      </c>
      <c r="E35" s="92">
        <f>('Door Labour'!Y36/'Door Labour'!K$3)*'Door Summary'!G$3</f>
        <v>174.64</v>
      </c>
      <c r="F35" s="3">
        <f>'Door Materials'!X36</f>
        <v>987.51</v>
      </c>
      <c r="G35" s="3">
        <f t="shared" si="5"/>
        <v>1162.1500000000001</v>
      </c>
      <c r="H35" s="3">
        <f t="shared" si="6"/>
        <v>139.46</v>
      </c>
      <c r="I35" s="3">
        <f t="shared" si="7"/>
        <v>1301.6099999999999</v>
      </c>
      <c r="J35" s="3">
        <f t="shared" si="8"/>
        <v>144.62</v>
      </c>
      <c r="K35" s="75">
        <f t="shared" si="9"/>
        <v>14.61</v>
      </c>
      <c r="L35" s="3">
        <f t="shared" si="10"/>
        <v>1460.84</v>
      </c>
      <c r="M35" s="11">
        <f t="shared" si="11"/>
        <v>1460.84</v>
      </c>
    </row>
    <row r="36" spans="1:14" x14ac:dyDescent="0.25">
      <c r="A36" s="56" t="str">
        <f>'Door Comparison'!A37</f>
        <v>DB.29</v>
      </c>
      <c r="B36" s="56" t="str">
        <f>'Door Comparison'!B37</f>
        <v>A3</v>
      </c>
      <c r="C36" s="56">
        <f>'Door Comparison'!C37</f>
        <v>0</v>
      </c>
      <c r="D36" s="9">
        <f>'Door Comparison'!N37</f>
        <v>1</v>
      </c>
      <c r="E36" s="92">
        <f>('Door Labour'!Y37/'Door Labour'!K$3)*'Door Summary'!G$3</f>
        <v>174.64</v>
      </c>
      <c r="F36" s="3">
        <f>'Door Materials'!X37</f>
        <v>1472.53</v>
      </c>
      <c r="G36" s="3">
        <f t="shared" si="5"/>
        <v>1647.17</v>
      </c>
      <c r="H36" s="3">
        <f t="shared" si="6"/>
        <v>197.66</v>
      </c>
      <c r="I36" s="3">
        <f t="shared" si="7"/>
        <v>1844.83</v>
      </c>
      <c r="J36" s="3">
        <f t="shared" si="8"/>
        <v>204.98</v>
      </c>
      <c r="K36" s="75">
        <f t="shared" si="9"/>
        <v>20.71</v>
      </c>
      <c r="L36" s="3">
        <f t="shared" si="10"/>
        <v>2070.52</v>
      </c>
      <c r="M36" s="11">
        <f t="shared" si="11"/>
        <v>2070.52</v>
      </c>
    </row>
    <row r="37" spans="1:14" x14ac:dyDescent="0.25">
      <c r="A37" s="56" t="str">
        <f>'Door Comparison'!A38</f>
        <v>DB.30</v>
      </c>
      <c r="B37" s="56" t="str">
        <f>'Door Comparison'!B38</f>
        <v>A2</v>
      </c>
      <c r="C37" s="56">
        <f>'Door Comparison'!C38</f>
        <v>0</v>
      </c>
      <c r="D37" s="9">
        <f>'Door Comparison'!N38</f>
        <v>1</v>
      </c>
      <c r="E37" s="92">
        <f>('Door Labour'!Y38/'Door Labour'!K$3)*'Door Summary'!G$3</f>
        <v>249.37</v>
      </c>
      <c r="F37" s="3">
        <f>'Door Materials'!X38</f>
        <v>2953.95</v>
      </c>
      <c r="G37" s="3">
        <f t="shared" si="5"/>
        <v>3203.32</v>
      </c>
      <c r="H37" s="3">
        <f t="shared" si="6"/>
        <v>384.4</v>
      </c>
      <c r="I37" s="3">
        <f t="shared" si="7"/>
        <v>3587.72</v>
      </c>
      <c r="J37" s="3">
        <f t="shared" si="8"/>
        <v>398.64</v>
      </c>
      <c r="K37" s="75">
        <f t="shared" si="9"/>
        <v>40.270000000000003</v>
      </c>
      <c r="L37" s="3">
        <f t="shared" si="10"/>
        <v>4026.63</v>
      </c>
      <c r="M37" s="11">
        <f t="shared" si="11"/>
        <v>4026.63</v>
      </c>
    </row>
    <row r="38" spans="1:14" x14ac:dyDescent="0.25">
      <c r="A38" s="56" t="str">
        <f>'Door Comparison'!A39</f>
        <v>DB.31</v>
      </c>
      <c r="B38" s="56" t="str">
        <f>'Door Comparison'!B39</f>
        <v>A5</v>
      </c>
      <c r="C38" s="56">
        <f>'Door Comparison'!C39</f>
        <v>0</v>
      </c>
      <c r="D38" s="9">
        <f>'Door Comparison'!N39</f>
        <v>1</v>
      </c>
      <c r="E38" s="92">
        <f>('Door Labour'!Y39/'Door Labour'!K$3)*'Door Summary'!G$3</f>
        <v>175.75</v>
      </c>
      <c r="F38" s="3">
        <f>'Door Materials'!X39</f>
        <v>1222.19</v>
      </c>
      <c r="G38" s="3">
        <f t="shared" si="5"/>
        <v>1397.94</v>
      </c>
      <c r="H38" s="3">
        <f t="shared" si="6"/>
        <v>167.75</v>
      </c>
      <c r="I38" s="3">
        <f t="shared" si="7"/>
        <v>1565.69</v>
      </c>
      <c r="J38" s="3">
        <f t="shared" si="8"/>
        <v>173.97</v>
      </c>
      <c r="K38" s="75">
        <f t="shared" si="9"/>
        <v>17.57</v>
      </c>
      <c r="L38" s="3">
        <f t="shared" si="10"/>
        <v>1757.23</v>
      </c>
      <c r="M38" s="11">
        <f t="shared" si="11"/>
        <v>1757.23</v>
      </c>
    </row>
    <row r="39" spans="1:14" x14ac:dyDescent="0.25">
      <c r="A39" s="56" t="str">
        <f>'Door Comparison'!A40</f>
        <v>DB.32</v>
      </c>
      <c r="B39" s="56" t="str">
        <f>'Door Comparison'!B40</f>
        <v>A1</v>
      </c>
      <c r="C39" s="56">
        <f>'Door Comparison'!C40</f>
        <v>0</v>
      </c>
      <c r="D39" s="9">
        <f>'Door Comparison'!N40</f>
        <v>1</v>
      </c>
      <c r="E39" s="92">
        <f>('Door Labour'!Y40/'Door Labour'!K$3)*'Door Summary'!G$3</f>
        <v>152.69999999999999</v>
      </c>
      <c r="F39" s="3">
        <f>'Door Materials'!X40</f>
        <v>1093.5899999999999</v>
      </c>
      <c r="G39" s="3">
        <f t="shared" si="5"/>
        <v>1246.29</v>
      </c>
      <c r="H39" s="3">
        <f t="shared" si="6"/>
        <v>149.55000000000001</v>
      </c>
      <c r="I39" s="3">
        <f t="shared" si="7"/>
        <v>1395.84</v>
      </c>
      <c r="J39" s="3">
        <f t="shared" si="8"/>
        <v>155.09</v>
      </c>
      <c r="K39" s="75">
        <f t="shared" si="9"/>
        <v>15.67</v>
      </c>
      <c r="L39" s="3">
        <f t="shared" si="10"/>
        <v>1566.6</v>
      </c>
      <c r="M39" s="11">
        <f t="shared" si="11"/>
        <v>1566.6</v>
      </c>
    </row>
    <row r="40" spans="1:14" x14ac:dyDescent="0.25">
      <c r="A40" s="56" t="str">
        <f>'Door Comparison'!A41</f>
        <v>DB.33</v>
      </c>
      <c r="B40" s="56" t="str">
        <f>'Door Comparison'!B41</f>
        <v>A1</v>
      </c>
      <c r="C40" s="56">
        <f>'Door Comparison'!C41</f>
        <v>0</v>
      </c>
      <c r="D40" s="9">
        <f>'Door Comparison'!N41</f>
        <v>1</v>
      </c>
      <c r="E40" s="92">
        <f>('Door Labour'!Y41/'Door Labour'!K$3)*'Door Summary'!G$3</f>
        <v>172.48</v>
      </c>
      <c r="F40" s="3">
        <f>'Door Materials'!X41</f>
        <v>1599.43</v>
      </c>
      <c r="G40" s="3">
        <f t="shared" si="5"/>
        <v>1771.91</v>
      </c>
      <c r="H40" s="3">
        <f t="shared" si="6"/>
        <v>212.63</v>
      </c>
      <c r="I40" s="3">
        <f t="shared" si="7"/>
        <v>1984.54</v>
      </c>
      <c r="J40" s="3">
        <f t="shared" si="8"/>
        <v>220.5</v>
      </c>
      <c r="K40" s="75">
        <f t="shared" si="9"/>
        <v>22.27</v>
      </c>
      <c r="L40" s="3">
        <f t="shared" si="10"/>
        <v>2227.31</v>
      </c>
      <c r="M40" s="11">
        <f t="shared" si="11"/>
        <v>2227.31</v>
      </c>
    </row>
    <row r="41" spans="1:14" x14ac:dyDescent="0.25">
      <c r="A41" s="56" t="str">
        <f>'Door Comparison'!A42</f>
        <v>DB.34</v>
      </c>
      <c r="B41" s="56" t="str">
        <f>'Door Comparison'!B42</f>
        <v>A1</v>
      </c>
      <c r="C41" s="56">
        <f>'Door Comparison'!C42</f>
        <v>0</v>
      </c>
      <c r="D41" s="9">
        <f>'Door Comparison'!N42</f>
        <v>1</v>
      </c>
      <c r="E41" s="92">
        <f>('Door Labour'!Y42/'Door Labour'!K$3)*'Door Summary'!G$3</f>
        <v>174.64</v>
      </c>
      <c r="F41" s="3">
        <f>'Door Materials'!X42</f>
        <v>1413.39</v>
      </c>
      <c r="G41" s="3">
        <f t="shared" si="5"/>
        <v>1588.03</v>
      </c>
      <c r="H41" s="3">
        <f t="shared" si="6"/>
        <v>190.56</v>
      </c>
      <c r="I41" s="3">
        <f t="shared" si="7"/>
        <v>1778.59</v>
      </c>
      <c r="J41" s="3">
        <f t="shared" si="8"/>
        <v>197.62</v>
      </c>
      <c r="K41" s="75">
        <f t="shared" si="9"/>
        <v>19.96</v>
      </c>
      <c r="L41" s="3">
        <f t="shared" si="10"/>
        <v>1996.17</v>
      </c>
      <c r="M41" s="11">
        <f t="shared" si="11"/>
        <v>1996.17</v>
      </c>
    </row>
    <row r="42" spans="1:14" x14ac:dyDescent="0.25">
      <c r="A42" s="56" t="str">
        <f>'Door Comparison'!A43</f>
        <v>DB.35</v>
      </c>
      <c r="B42" s="56" t="str">
        <f>'Door Comparison'!B43</f>
        <v>A1</v>
      </c>
      <c r="C42" s="56">
        <f>'Door Comparison'!C43</f>
        <v>0</v>
      </c>
      <c r="D42" s="9">
        <f>'Door Comparison'!N43</f>
        <v>1</v>
      </c>
      <c r="E42" s="92">
        <f>('Door Labour'!Y43/'Door Labour'!K$3)*'Door Summary'!G$3</f>
        <v>172.48</v>
      </c>
      <c r="F42" s="3">
        <f>'Door Materials'!X43</f>
        <v>1599.43</v>
      </c>
      <c r="G42" s="3">
        <f t="shared" si="5"/>
        <v>1771.91</v>
      </c>
      <c r="H42" s="3">
        <f t="shared" si="6"/>
        <v>212.63</v>
      </c>
      <c r="I42" s="3">
        <f t="shared" si="7"/>
        <v>1984.54</v>
      </c>
      <c r="J42" s="3">
        <f t="shared" si="8"/>
        <v>220.5</v>
      </c>
      <c r="K42" s="75">
        <f t="shared" si="9"/>
        <v>22.27</v>
      </c>
      <c r="L42" s="3">
        <f t="shared" si="10"/>
        <v>2227.31</v>
      </c>
      <c r="M42" s="11">
        <f t="shared" si="11"/>
        <v>2227.31</v>
      </c>
    </row>
    <row r="43" spans="1:14" x14ac:dyDescent="0.25">
      <c r="A43" s="56" t="str">
        <f>'Door Comparison'!A44</f>
        <v>DB.36</v>
      </c>
      <c r="B43" s="56" t="str">
        <f>'Door Comparison'!B44</f>
        <v>A1</v>
      </c>
      <c r="C43" s="56">
        <f>'Door Comparison'!C44</f>
        <v>0</v>
      </c>
      <c r="D43" s="9">
        <f>'Door Comparison'!N44</f>
        <v>1</v>
      </c>
      <c r="E43" s="92">
        <f>('Door Labour'!Y44/'Door Labour'!K$3)*'Door Summary'!G$3</f>
        <v>150.91999999999999</v>
      </c>
      <c r="F43" s="3">
        <f>'Door Materials'!X44</f>
        <v>1058.55</v>
      </c>
      <c r="G43" s="3">
        <f t="shared" si="5"/>
        <v>1209.47</v>
      </c>
      <c r="H43" s="3">
        <f t="shared" si="6"/>
        <v>145.13999999999999</v>
      </c>
      <c r="I43" s="3">
        <f t="shared" si="7"/>
        <v>1354.61</v>
      </c>
      <c r="J43" s="3">
        <f t="shared" si="8"/>
        <v>150.51</v>
      </c>
      <c r="K43" s="75">
        <f t="shared" si="9"/>
        <v>15.2</v>
      </c>
      <c r="L43" s="3">
        <f t="shared" si="10"/>
        <v>1520.32</v>
      </c>
      <c r="M43" s="11">
        <f t="shared" si="11"/>
        <v>1520.32</v>
      </c>
    </row>
    <row r="44" spans="1:14" x14ac:dyDescent="0.25">
      <c r="A44" s="56" t="str">
        <f>'Door Comparison'!A45</f>
        <v>DB.37</v>
      </c>
      <c r="B44" s="56" t="str">
        <f>'Door Comparison'!B45</f>
        <v>A3</v>
      </c>
      <c r="C44" s="56">
        <f>'Door Comparison'!C45</f>
        <v>0</v>
      </c>
      <c r="D44" s="9">
        <f>'Door Comparison'!N45</f>
        <v>1</v>
      </c>
      <c r="E44" s="92">
        <f>('Door Labour'!Y45/'Door Labour'!K$3)*'Door Summary'!G$3</f>
        <v>149.32</v>
      </c>
      <c r="F44" s="3">
        <f>'Door Materials'!X45</f>
        <v>1011.05</v>
      </c>
      <c r="G44" s="3">
        <f t="shared" si="5"/>
        <v>1160.3699999999999</v>
      </c>
      <c r="H44" s="3">
        <f t="shared" si="6"/>
        <v>139.24</v>
      </c>
      <c r="I44" s="3">
        <f t="shared" si="7"/>
        <v>1299.6099999999999</v>
      </c>
      <c r="J44" s="3">
        <f t="shared" si="8"/>
        <v>144.4</v>
      </c>
      <c r="K44" s="75">
        <f t="shared" si="9"/>
        <v>14.59</v>
      </c>
      <c r="L44" s="3">
        <f t="shared" si="10"/>
        <v>1458.6</v>
      </c>
      <c r="M44" s="11">
        <f t="shared" si="11"/>
        <v>1458.6</v>
      </c>
    </row>
    <row r="45" spans="1:14" x14ac:dyDescent="0.25">
      <c r="A45" s="56" t="str">
        <f>'Door Comparison'!A46</f>
        <v>DB.38</v>
      </c>
      <c r="B45" s="56" t="str">
        <f>'Door Comparison'!B46</f>
        <v>A3</v>
      </c>
      <c r="C45" s="56">
        <f>'Door Comparison'!C46</f>
        <v>0</v>
      </c>
      <c r="D45" s="9">
        <f>'Door Comparison'!N46</f>
        <v>1</v>
      </c>
      <c r="E45" s="92">
        <f>('Door Labour'!Y46/'Door Labour'!K$3)*'Door Summary'!G$3</f>
        <v>149.32</v>
      </c>
      <c r="F45" s="3">
        <f>'Door Materials'!X46</f>
        <v>1011.05</v>
      </c>
      <c r="G45" s="3">
        <f t="shared" si="5"/>
        <v>1160.3699999999999</v>
      </c>
      <c r="H45" s="3">
        <f t="shared" si="6"/>
        <v>139.24</v>
      </c>
      <c r="I45" s="3">
        <f t="shared" si="7"/>
        <v>1299.6099999999999</v>
      </c>
      <c r="J45" s="3">
        <f t="shared" si="8"/>
        <v>144.4</v>
      </c>
      <c r="K45" s="75">
        <f t="shared" si="9"/>
        <v>14.59</v>
      </c>
      <c r="L45" s="3">
        <f t="shared" si="10"/>
        <v>1458.6</v>
      </c>
      <c r="M45" s="11">
        <f t="shared" si="11"/>
        <v>1458.6</v>
      </c>
    </row>
    <row r="46" spans="1:14" x14ac:dyDescent="0.25">
      <c r="A46" s="56" t="str">
        <f>'Door Comparison'!A47</f>
        <v>DB.39</v>
      </c>
      <c r="B46" s="56" t="str">
        <f>'Door Comparison'!B47</f>
        <v>F</v>
      </c>
      <c r="C46" s="56">
        <f>'Door Comparison'!C47</f>
        <v>0</v>
      </c>
      <c r="D46" s="9">
        <f>'Door Comparison'!N47</f>
        <v>1</v>
      </c>
      <c r="E46" s="92">
        <f>('Door Labour'!Y47/'Door Labour'!K$3)*'Door Summary'!G$3</f>
        <v>0</v>
      </c>
      <c r="F46" s="3">
        <f>'Door Materials'!X47</f>
        <v>0</v>
      </c>
      <c r="G46" s="3">
        <f t="shared" si="5"/>
        <v>0</v>
      </c>
      <c r="H46" s="3">
        <f t="shared" si="6"/>
        <v>0</v>
      </c>
      <c r="I46" s="3">
        <f t="shared" si="7"/>
        <v>0</v>
      </c>
      <c r="J46" s="3">
        <f t="shared" si="8"/>
        <v>0</v>
      </c>
      <c r="K46" s="75">
        <f t="shared" si="9"/>
        <v>0</v>
      </c>
      <c r="L46" s="3">
        <f t="shared" si="10"/>
        <v>0</v>
      </c>
      <c r="M46" s="11">
        <f t="shared" si="11"/>
        <v>0</v>
      </c>
      <c r="N46" s="1" t="str">
        <f>'Door Comparison'!S47</f>
        <v>Shower door</v>
      </c>
    </row>
    <row r="47" spans="1:14" x14ac:dyDescent="0.25">
      <c r="A47" s="56" t="str">
        <f>'Door Comparison'!A48</f>
        <v>DB.40</v>
      </c>
      <c r="B47" s="56" t="str">
        <f>'Door Comparison'!B48</f>
        <v>F</v>
      </c>
      <c r="C47" s="56">
        <f>'Door Comparison'!C48</f>
        <v>0</v>
      </c>
      <c r="D47" s="9">
        <f>'Door Comparison'!N48</f>
        <v>1</v>
      </c>
      <c r="E47" s="92">
        <f>('Door Labour'!Y48/'Door Labour'!K$3)*'Door Summary'!G$3</f>
        <v>0</v>
      </c>
      <c r="F47" s="3">
        <f>'Door Materials'!X48</f>
        <v>0</v>
      </c>
      <c r="G47" s="3">
        <f t="shared" si="5"/>
        <v>0</v>
      </c>
      <c r="H47" s="3">
        <f t="shared" si="6"/>
        <v>0</v>
      </c>
      <c r="I47" s="3">
        <f t="shared" si="7"/>
        <v>0</v>
      </c>
      <c r="J47" s="3">
        <f t="shared" si="8"/>
        <v>0</v>
      </c>
      <c r="K47" s="75">
        <f t="shared" si="9"/>
        <v>0</v>
      </c>
      <c r="L47" s="3">
        <f t="shared" si="10"/>
        <v>0</v>
      </c>
      <c r="M47" s="11">
        <f t="shared" si="11"/>
        <v>0</v>
      </c>
      <c r="N47" s="1" t="str">
        <f>'Door Comparison'!S48</f>
        <v>Shower door</v>
      </c>
    </row>
    <row r="48" spans="1:14" x14ac:dyDescent="0.25">
      <c r="A48" s="56" t="str">
        <f>'Door Comparison'!A49</f>
        <v>DB.41</v>
      </c>
      <c r="B48" s="56" t="str">
        <f>'Door Comparison'!B49</f>
        <v>F</v>
      </c>
      <c r="C48" s="56">
        <f>'Door Comparison'!C49</f>
        <v>0</v>
      </c>
      <c r="D48" s="9">
        <f>'Door Comparison'!N49</f>
        <v>1</v>
      </c>
      <c r="E48" s="92">
        <f>('Door Labour'!Y49/'Door Labour'!K$3)*'Door Summary'!G$3</f>
        <v>0</v>
      </c>
      <c r="F48" s="3">
        <f>'Door Materials'!X49</f>
        <v>0</v>
      </c>
      <c r="G48" s="3">
        <f t="shared" si="5"/>
        <v>0</v>
      </c>
      <c r="H48" s="3">
        <f t="shared" si="6"/>
        <v>0</v>
      </c>
      <c r="I48" s="3">
        <f t="shared" si="7"/>
        <v>0</v>
      </c>
      <c r="J48" s="3">
        <f t="shared" si="8"/>
        <v>0</v>
      </c>
      <c r="K48" s="75">
        <f t="shared" si="9"/>
        <v>0</v>
      </c>
      <c r="L48" s="3">
        <f t="shared" si="10"/>
        <v>0</v>
      </c>
      <c r="M48" s="11">
        <f t="shared" si="11"/>
        <v>0</v>
      </c>
      <c r="N48" s="1" t="str">
        <f>'Door Comparison'!S49</f>
        <v>Shower door</v>
      </c>
    </row>
    <row r="49" spans="1:14" x14ac:dyDescent="0.25">
      <c r="A49" s="56" t="str">
        <f>'Door Comparison'!A50</f>
        <v>DB.42</v>
      </c>
      <c r="B49" s="56" t="str">
        <f>'Door Comparison'!B50</f>
        <v>F</v>
      </c>
      <c r="C49" s="56">
        <f>'Door Comparison'!C50</f>
        <v>0</v>
      </c>
      <c r="D49" s="9">
        <f>'Door Comparison'!N50</f>
        <v>1</v>
      </c>
      <c r="E49" s="92">
        <f>('Door Labour'!Y50/'Door Labour'!K$3)*'Door Summary'!G$3</f>
        <v>0</v>
      </c>
      <c r="F49" s="3">
        <f>'Door Materials'!X50</f>
        <v>0</v>
      </c>
      <c r="G49" s="3">
        <f t="shared" si="5"/>
        <v>0</v>
      </c>
      <c r="H49" s="3">
        <f t="shared" si="6"/>
        <v>0</v>
      </c>
      <c r="I49" s="3">
        <f t="shared" si="7"/>
        <v>0</v>
      </c>
      <c r="J49" s="3">
        <f t="shared" si="8"/>
        <v>0</v>
      </c>
      <c r="K49" s="75">
        <f t="shared" si="9"/>
        <v>0</v>
      </c>
      <c r="L49" s="3">
        <f t="shared" si="10"/>
        <v>0</v>
      </c>
      <c r="M49" s="11">
        <f t="shared" si="11"/>
        <v>0</v>
      </c>
      <c r="N49" s="1" t="str">
        <f>'Door Comparison'!S50</f>
        <v>Shower door</v>
      </c>
    </row>
    <row r="50" spans="1:14" x14ac:dyDescent="0.25">
      <c r="A50" s="56" t="str">
        <f>'Door Comparison'!A51</f>
        <v>DB.43</v>
      </c>
      <c r="B50" s="56" t="str">
        <f>'Door Comparison'!B51</f>
        <v>F</v>
      </c>
      <c r="C50" s="56">
        <f>'Door Comparison'!C51</f>
        <v>0</v>
      </c>
      <c r="D50" s="9">
        <f>'Door Comparison'!N51</f>
        <v>1</v>
      </c>
      <c r="E50" s="92">
        <f>('Door Labour'!Y51/'Door Labour'!K$3)*'Door Summary'!G$3</f>
        <v>0</v>
      </c>
      <c r="F50" s="3">
        <f>'Door Materials'!X51</f>
        <v>0</v>
      </c>
      <c r="G50" s="3">
        <f t="shared" si="5"/>
        <v>0</v>
      </c>
      <c r="H50" s="3">
        <f t="shared" si="6"/>
        <v>0</v>
      </c>
      <c r="I50" s="3">
        <f t="shared" si="7"/>
        <v>0</v>
      </c>
      <c r="J50" s="3">
        <f t="shared" si="8"/>
        <v>0</v>
      </c>
      <c r="K50" s="75">
        <f t="shared" si="9"/>
        <v>0</v>
      </c>
      <c r="L50" s="3">
        <f t="shared" si="10"/>
        <v>0</v>
      </c>
      <c r="M50" s="11">
        <f t="shared" si="11"/>
        <v>0</v>
      </c>
      <c r="N50" s="1" t="str">
        <f>'Door Comparison'!S51</f>
        <v>Shower door</v>
      </c>
    </row>
    <row r="51" spans="1:14" x14ac:dyDescent="0.25">
      <c r="A51" s="56" t="str">
        <f>'Door Comparison'!A52</f>
        <v>DB.44</v>
      </c>
      <c r="B51" s="56" t="str">
        <f>'Door Comparison'!B52</f>
        <v>F</v>
      </c>
      <c r="C51" s="56">
        <f>'Door Comparison'!C52</f>
        <v>0</v>
      </c>
      <c r="D51" s="9">
        <f>'Door Comparison'!N52</f>
        <v>1</v>
      </c>
      <c r="E51" s="92">
        <f>('Door Labour'!Y52/'Door Labour'!K$3)*'Door Summary'!G$3</f>
        <v>0</v>
      </c>
      <c r="F51" s="3">
        <f>'Door Materials'!X52</f>
        <v>0</v>
      </c>
      <c r="G51" s="3">
        <f t="shared" si="5"/>
        <v>0</v>
      </c>
      <c r="H51" s="3">
        <f t="shared" si="6"/>
        <v>0</v>
      </c>
      <c r="I51" s="3">
        <f t="shared" si="7"/>
        <v>0</v>
      </c>
      <c r="J51" s="3">
        <f t="shared" si="8"/>
        <v>0</v>
      </c>
      <c r="K51" s="75">
        <f t="shared" si="9"/>
        <v>0</v>
      </c>
      <c r="L51" s="3">
        <f t="shared" si="10"/>
        <v>0</v>
      </c>
      <c r="M51" s="11">
        <f t="shared" si="11"/>
        <v>0</v>
      </c>
      <c r="N51" s="1" t="str">
        <f>'Door Comparison'!S52</f>
        <v>Shower door</v>
      </c>
    </row>
    <row r="52" spans="1:14" x14ac:dyDescent="0.25">
      <c r="A52" s="56" t="str">
        <f>'Door Comparison'!A53</f>
        <v>DB.45</v>
      </c>
      <c r="B52" s="56" t="str">
        <f>'Door Comparison'!B53</f>
        <v>F</v>
      </c>
      <c r="C52" s="56">
        <f>'Door Comparison'!C53</f>
        <v>0</v>
      </c>
      <c r="D52" s="9">
        <f>'Door Comparison'!N53</f>
        <v>1</v>
      </c>
      <c r="E52" s="92">
        <f>('Door Labour'!Y53/'Door Labour'!K$3)*'Door Summary'!G$3</f>
        <v>0</v>
      </c>
      <c r="F52" s="3">
        <f>'Door Materials'!X53</f>
        <v>0</v>
      </c>
      <c r="G52" s="3">
        <f t="shared" si="5"/>
        <v>0</v>
      </c>
      <c r="H52" s="3">
        <f t="shared" si="6"/>
        <v>0</v>
      </c>
      <c r="I52" s="3">
        <f t="shared" si="7"/>
        <v>0</v>
      </c>
      <c r="J52" s="3">
        <f t="shared" si="8"/>
        <v>0</v>
      </c>
      <c r="K52" s="75">
        <f t="shared" si="9"/>
        <v>0</v>
      </c>
      <c r="L52" s="3">
        <f t="shared" si="10"/>
        <v>0</v>
      </c>
      <c r="M52" s="11">
        <f t="shared" si="11"/>
        <v>0</v>
      </c>
      <c r="N52" s="1" t="str">
        <f>'Door Comparison'!S53</f>
        <v>Shower door</v>
      </c>
    </row>
    <row r="53" spans="1:14" x14ac:dyDescent="0.25">
      <c r="A53" s="56" t="str">
        <f>'Door Comparison'!A54</f>
        <v>DB.46</v>
      </c>
      <c r="B53" s="56" t="str">
        <f>'Door Comparison'!B54</f>
        <v>F</v>
      </c>
      <c r="C53" s="56">
        <f>'Door Comparison'!C54</f>
        <v>0</v>
      </c>
      <c r="D53" s="9">
        <f>'Door Comparison'!N54</f>
        <v>1</v>
      </c>
      <c r="E53" s="92">
        <f>('Door Labour'!Y54/'Door Labour'!K$3)*'Door Summary'!G$3</f>
        <v>0</v>
      </c>
      <c r="F53" s="3">
        <f>'Door Materials'!X54</f>
        <v>0</v>
      </c>
      <c r="G53" s="3">
        <f t="shared" si="5"/>
        <v>0</v>
      </c>
      <c r="H53" s="3">
        <f t="shared" si="6"/>
        <v>0</v>
      </c>
      <c r="I53" s="3">
        <f t="shared" si="7"/>
        <v>0</v>
      </c>
      <c r="J53" s="3">
        <f t="shared" si="8"/>
        <v>0</v>
      </c>
      <c r="K53" s="75">
        <f t="shared" si="9"/>
        <v>0</v>
      </c>
      <c r="L53" s="3">
        <f t="shared" si="10"/>
        <v>0</v>
      </c>
      <c r="M53" s="11">
        <f t="shared" si="11"/>
        <v>0</v>
      </c>
      <c r="N53" s="1" t="str">
        <f>'Door Comparison'!S54</f>
        <v>Shower door</v>
      </c>
    </row>
    <row r="54" spans="1:14" x14ac:dyDescent="0.25">
      <c r="A54" s="56" t="str">
        <f>'Door Comparison'!A55</f>
        <v>DB.47</v>
      </c>
      <c r="B54" s="56" t="str">
        <f>'Door Comparison'!B55</f>
        <v>F</v>
      </c>
      <c r="C54" s="56">
        <f>'Door Comparison'!C55</f>
        <v>0</v>
      </c>
      <c r="D54" s="9">
        <f>'Door Comparison'!N55</f>
        <v>1</v>
      </c>
      <c r="E54" s="92">
        <f>('Door Labour'!Y55/'Door Labour'!K$3)*'Door Summary'!G$3</f>
        <v>0</v>
      </c>
      <c r="F54" s="3">
        <f>'Door Materials'!X55</f>
        <v>0</v>
      </c>
      <c r="G54" s="3">
        <f t="shared" si="5"/>
        <v>0</v>
      </c>
      <c r="H54" s="3">
        <f t="shared" si="6"/>
        <v>0</v>
      </c>
      <c r="I54" s="3">
        <f t="shared" si="7"/>
        <v>0</v>
      </c>
      <c r="J54" s="3">
        <f t="shared" si="8"/>
        <v>0</v>
      </c>
      <c r="K54" s="75">
        <f t="shared" si="9"/>
        <v>0</v>
      </c>
      <c r="L54" s="3">
        <f t="shared" si="10"/>
        <v>0</v>
      </c>
      <c r="M54" s="11">
        <f t="shared" si="11"/>
        <v>0</v>
      </c>
      <c r="N54" s="1" t="str">
        <f>'Door Comparison'!S55</f>
        <v>Shower door</v>
      </c>
    </row>
    <row r="55" spans="1:14" x14ac:dyDescent="0.25">
      <c r="A55" s="56" t="str">
        <f>'Door Comparison'!A56</f>
        <v>DB.48</v>
      </c>
      <c r="B55" s="56" t="str">
        <f>'Door Comparison'!B56</f>
        <v>F</v>
      </c>
      <c r="C55" s="56">
        <f>'Door Comparison'!C56</f>
        <v>0</v>
      </c>
      <c r="D55" s="9">
        <f>'Door Comparison'!N56</f>
        <v>1</v>
      </c>
      <c r="E55" s="92">
        <f>('Door Labour'!Y56/'Door Labour'!K$3)*'Door Summary'!G$3</f>
        <v>0</v>
      </c>
      <c r="F55" s="3">
        <f>'Door Materials'!X56</f>
        <v>0</v>
      </c>
      <c r="G55" s="3">
        <f t="shared" si="5"/>
        <v>0</v>
      </c>
      <c r="H55" s="3">
        <f t="shared" si="6"/>
        <v>0</v>
      </c>
      <c r="I55" s="3">
        <f t="shared" si="7"/>
        <v>0</v>
      </c>
      <c r="J55" s="3">
        <f t="shared" si="8"/>
        <v>0</v>
      </c>
      <c r="K55" s="75">
        <f t="shared" si="9"/>
        <v>0</v>
      </c>
      <c r="L55" s="3">
        <f t="shared" si="10"/>
        <v>0</v>
      </c>
      <c r="M55" s="11">
        <f t="shared" si="11"/>
        <v>0</v>
      </c>
      <c r="N55" s="1" t="str">
        <f>'Door Comparison'!S56</f>
        <v>Shower door</v>
      </c>
    </row>
    <row r="56" spans="1:14" x14ac:dyDescent="0.25">
      <c r="A56" s="56" t="str">
        <f>'Door Comparison'!A57</f>
        <v>DB.49</v>
      </c>
      <c r="B56" s="56" t="str">
        <f>'Door Comparison'!B57</f>
        <v>F</v>
      </c>
      <c r="C56" s="56">
        <f>'Door Comparison'!C57</f>
        <v>0</v>
      </c>
      <c r="D56" s="9">
        <f>'Door Comparison'!N57</f>
        <v>1</v>
      </c>
      <c r="E56" s="92">
        <f>('Door Labour'!Y57/'Door Labour'!K$3)*'Door Summary'!G$3</f>
        <v>0</v>
      </c>
      <c r="F56" s="3">
        <f>'Door Materials'!X57</f>
        <v>0</v>
      </c>
      <c r="G56" s="3">
        <f t="shared" si="5"/>
        <v>0</v>
      </c>
      <c r="H56" s="3">
        <f t="shared" si="6"/>
        <v>0</v>
      </c>
      <c r="I56" s="3">
        <f t="shared" si="7"/>
        <v>0</v>
      </c>
      <c r="J56" s="3">
        <f t="shared" si="8"/>
        <v>0</v>
      </c>
      <c r="K56" s="75">
        <f t="shared" si="9"/>
        <v>0</v>
      </c>
      <c r="L56" s="3">
        <f t="shared" si="10"/>
        <v>0</v>
      </c>
      <c r="M56" s="11">
        <f t="shared" si="11"/>
        <v>0</v>
      </c>
      <c r="N56" s="1" t="str">
        <f>'Door Comparison'!S57</f>
        <v>Shower door</v>
      </c>
    </row>
    <row r="57" spans="1:14" x14ac:dyDescent="0.25">
      <c r="A57" s="56" t="str">
        <f>'Door Comparison'!A58</f>
        <v>DB.50</v>
      </c>
      <c r="B57" s="56" t="str">
        <f>'Door Comparison'!B58</f>
        <v>A1</v>
      </c>
      <c r="C57" s="56">
        <f>'Door Comparison'!C58</f>
        <v>0</v>
      </c>
      <c r="D57" s="9">
        <f>'Door Comparison'!N58</f>
        <v>1</v>
      </c>
      <c r="E57" s="92">
        <f>('Door Labour'!Y58/'Door Labour'!K$3)*'Door Summary'!G$3</f>
        <v>150.91999999999999</v>
      </c>
      <c r="F57" s="3">
        <f>'Door Materials'!X58</f>
        <v>1058.55</v>
      </c>
      <c r="G57" s="3">
        <f t="shared" si="5"/>
        <v>1209.47</v>
      </c>
      <c r="H57" s="3">
        <f t="shared" si="6"/>
        <v>145.13999999999999</v>
      </c>
      <c r="I57" s="3">
        <f t="shared" si="7"/>
        <v>1354.61</v>
      </c>
      <c r="J57" s="3">
        <f t="shared" si="8"/>
        <v>150.51</v>
      </c>
      <c r="K57" s="75">
        <f t="shared" si="9"/>
        <v>15.2</v>
      </c>
      <c r="L57" s="3">
        <f t="shared" si="10"/>
        <v>1520.32</v>
      </c>
      <c r="M57" s="11">
        <f t="shared" si="11"/>
        <v>1520.32</v>
      </c>
    </row>
    <row r="58" spans="1:14" x14ac:dyDescent="0.25">
      <c r="A58" s="56" t="str">
        <f>'Door Comparison'!A59</f>
        <v>DB.51</v>
      </c>
      <c r="B58" s="56" t="str">
        <f>'Door Comparison'!B59</f>
        <v>A4</v>
      </c>
      <c r="C58" s="56">
        <f>'Door Comparison'!C59</f>
        <v>0</v>
      </c>
      <c r="D58" s="9">
        <f>'Door Comparison'!N59</f>
        <v>1</v>
      </c>
      <c r="E58" s="92">
        <f>('Door Labour'!Y59/'Door Labour'!K$3)*'Door Summary'!G$3</f>
        <v>204.44</v>
      </c>
      <c r="F58" s="3">
        <f>'Door Materials'!X59</f>
        <v>1114.8599999999999</v>
      </c>
      <c r="G58" s="3">
        <f t="shared" si="5"/>
        <v>1319.3</v>
      </c>
      <c r="H58" s="3">
        <f t="shared" si="6"/>
        <v>158.32</v>
      </c>
      <c r="I58" s="3">
        <f t="shared" si="7"/>
        <v>1477.62</v>
      </c>
      <c r="J58" s="3">
        <f t="shared" si="8"/>
        <v>164.18</v>
      </c>
      <c r="K58" s="75">
        <f t="shared" si="9"/>
        <v>16.579999999999998</v>
      </c>
      <c r="L58" s="3">
        <f t="shared" si="10"/>
        <v>1658.38</v>
      </c>
      <c r="M58" s="11">
        <f t="shared" si="11"/>
        <v>1658.38</v>
      </c>
    </row>
    <row r="59" spans="1:14" x14ac:dyDescent="0.25">
      <c r="A59" s="56" t="str">
        <f>'Door Comparison'!A60</f>
        <v>DB.52</v>
      </c>
      <c r="B59" s="56" t="str">
        <f>'Door Comparison'!B60</f>
        <v>A3</v>
      </c>
      <c r="C59" s="56">
        <f>'Door Comparison'!C60</f>
        <v>0</v>
      </c>
      <c r="D59" s="9">
        <f>'Door Comparison'!N60</f>
        <v>1</v>
      </c>
      <c r="E59" s="92">
        <f>('Door Labour'!Y60/'Door Labour'!K$3)*'Door Summary'!G$3</f>
        <v>149.32</v>
      </c>
      <c r="F59" s="3">
        <f>'Door Materials'!X60</f>
        <v>1011.05</v>
      </c>
      <c r="G59" s="3">
        <f t="shared" si="5"/>
        <v>1160.3699999999999</v>
      </c>
      <c r="H59" s="3">
        <f t="shared" si="6"/>
        <v>139.24</v>
      </c>
      <c r="I59" s="3">
        <f t="shared" si="7"/>
        <v>1299.6099999999999</v>
      </c>
      <c r="J59" s="3">
        <f t="shared" si="8"/>
        <v>144.4</v>
      </c>
      <c r="K59" s="75">
        <f t="shared" si="9"/>
        <v>14.59</v>
      </c>
      <c r="L59" s="3">
        <f t="shared" si="10"/>
        <v>1458.6</v>
      </c>
      <c r="M59" s="11">
        <f t="shared" si="11"/>
        <v>1458.6</v>
      </c>
    </row>
    <row r="60" spans="1:14" x14ac:dyDescent="0.25">
      <c r="A60" s="56" t="str">
        <f>'Door Comparison'!A61</f>
        <v>DB.53</v>
      </c>
      <c r="B60" s="56" t="str">
        <f>'Door Comparison'!B61</f>
        <v>A3</v>
      </c>
      <c r="C60" s="56">
        <f>'Door Comparison'!C61</f>
        <v>0</v>
      </c>
      <c r="D60" s="9">
        <f>'Door Comparison'!N61</f>
        <v>1</v>
      </c>
      <c r="E60" s="92">
        <f>('Door Labour'!Y61/'Door Labour'!K$3)*'Door Summary'!G$3</f>
        <v>149.32</v>
      </c>
      <c r="F60" s="3">
        <f>'Door Materials'!X61</f>
        <v>1011.05</v>
      </c>
      <c r="G60" s="3">
        <f t="shared" si="5"/>
        <v>1160.3699999999999</v>
      </c>
      <c r="H60" s="3">
        <f t="shared" si="6"/>
        <v>139.24</v>
      </c>
      <c r="I60" s="3">
        <f t="shared" si="7"/>
        <v>1299.6099999999999</v>
      </c>
      <c r="J60" s="3">
        <f t="shared" si="8"/>
        <v>144.4</v>
      </c>
      <c r="K60" s="75">
        <f t="shared" si="9"/>
        <v>14.59</v>
      </c>
      <c r="L60" s="3">
        <f t="shared" si="10"/>
        <v>1458.6</v>
      </c>
      <c r="M60" s="11">
        <f t="shared" si="11"/>
        <v>1458.6</v>
      </c>
    </row>
    <row r="61" spans="1:14" x14ac:dyDescent="0.25">
      <c r="A61" s="56" t="str">
        <f>'Door Comparison'!A62</f>
        <v>DB.54</v>
      </c>
      <c r="B61" s="56" t="str">
        <f>'Door Comparison'!B62</f>
        <v>F</v>
      </c>
      <c r="C61" s="56">
        <f>'Door Comparison'!C62</f>
        <v>0</v>
      </c>
      <c r="D61" s="9">
        <f>'Door Comparison'!N62</f>
        <v>1</v>
      </c>
      <c r="E61" s="92">
        <f>('Door Labour'!Y62/'Door Labour'!K$3)*'Door Summary'!G$3</f>
        <v>0</v>
      </c>
      <c r="F61" s="3">
        <f>'Door Materials'!X62</f>
        <v>0</v>
      </c>
      <c r="G61" s="3">
        <f t="shared" si="5"/>
        <v>0</v>
      </c>
      <c r="H61" s="3">
        <f t="shared" si="6"/>
        <v>0</v>
      </c>
      <c r="I61" s="3">
        <f t="shared" si="7"/>
        <v>0</v>
      </c>
      <c r="J61" s="3">
        <f t="shared" si="8"/>
        <v>0</v>
      </c>
      <c r="K61" s="75">
        <f t="shared" si="9"/>
        <v>0</v>
      </c>
      <c r="L61" s="3">
        <f t="shared" si="10"/>
        <v>0</v>
      </c>
      <c r="M61" s="11">
        <f t="shared" si="11"/>
        <v>0</v>
      </c>
      <c r="N61" s="1" t="str">
        <f>'Door Comparison'!S62</f>
        <v>Shower door</v>
      </c>
    </row>
    <row r="62" spans="1:14" x14ac:dyDescent="0.25">
      <c r="A62" s="56" t="str">
        <f>'Door Comparison'!A63</f>
        <v>DB.55</v>
      </c>
      <c r="B62" s="56" t="str">
        <f>'Door Comparison'!B63</f>
        <v>F</v>
      </c>
      <c r="C62" s="56">
        <f>'Door Comparison'!C63</f>
        <v>0</v>
      </c>
      <c r="D62" s="9">
        <f>'Door Comparison'!N63</f>
        <v>1</v>
      </c>
      <c r="E62" s="92">
        <f>('Door Labour'!Y63/'Door Labour'!K$3)*'Door Summary'!G$3</f>
        <v>0</v>
      </c>
      <c r="F62" s="3">
        <f>'Door Materials'!X63</f>
        <v>0</v>
      </c>
      <c r="G62" s="3">
        <f t="shared" si="5"/>
        <v>0</v>
      </c>
      <c r="H62" s="3">
        <f t="shared" si="6"/>
        <v>0</v>
      </c>
      <c r="I62" s="3">
        <f t="shared" si="7"/>
        <v>0</v>
      </c>
      <c r="J62" s="3">
        <f t="shared" si="8"/>
        <v>0</v>
      </c>
      <c r="K62" s="75">
        <f t="shared" si="9"/>
        <v>0</v>
      </c>
      <c r="L62" s="3">
        <f t="shared" si="10"/>
        <v>0</v>
      </c>
      <c r="M62" s="11">
        <f t="shared" si="11"/>
        <v>0</v>
      </c>
      <c r="N62" s="1" t="str">
        <f>'Door Comparison'!S63</f>
        <v>Shower door</v>
      </c>
    </row>
    <row r="63" spans="1:14" x14ac:dyDescent="0.25">
      <c r="A63" s="56" t="str">
        <f>'Door Comparison'!A64</f>
        <v>DB.56</v>
      </c>
      <c r="B63" s="56" t="str">
        <f>'Door Comparison'!B64</f>
        <v>F</v>
      </c>
      <c r="C63" s="56">
        <f>'Door Comparison'!C64</f>
        <v>0</v>
      </c>
      <c r="D63" s="9">
        <f>'Door Comparison'!N64</f>
        <v>1</v>
      </c>
      <c r="E63" s="92">
        <f>('Door Labour'!Y64/'Door Labour'!K$3)*'Door Summary'!G$3</f>
        <v>0</v>
      </c>
      <c r="F63" s="3">
        <f>'Door Materials'!X64</f>
        <v>0</v>
      </c>
      <c r="G63" s="3">
        <f t="shared" si="5"/>
        <v>0</v>
      </c>
      <c r="H63" s="3">
        <f t="shared" si="6"/>
        <v>0</v>
      </c>
      <c r="I63" s="3">
        <f t="shared" si="7"/>
        <v>0</v>
      </c>
      <c r="J63" s="3">
        <f t="shared" si="8"/>
        <v>0</v>
      </c>
      <c r="K63" s="75">
        <f t="shared" si="9"/>
        <v>0</v>
      </c>
      <c r="L63" s="3">
        <f t="shared" si="10"/>
        <v>0</v>
      </c>
      <c r="M63" s="11">
        <f t="shared" si="11"/>
        <v>0</v>
      </c>
      <c r="N63" s="1" t="str">
        <f>'Door Comparison'!S64</f>
        <v>Shower door</v>
      </c>
    </row>
    <row r="64" spans="1:14" x14ac:dyDescent="0.25">
      <c r="A64" s="56" t="str">
        <f>'Door Comparison'!A65</f>
        <v>DB.57</v>
      </c>
      <c r="B64" s="56" t="str">
        <f>'Door Comparison'!B65</f>
        <v>F</v>
      </c>
      <c r="C64" s="56">
        <f>'Door Comparison'!C65</f>
        <v>0</v>
      </c>
      <c r="D64" s="9">
        <f>'Door Comparison'!N65</f>
        <v>1</v>
      </c>
      <c r="E64" s="92">
        <f>('Door Labour'!Y65/'Door Labour'!K$3)*'Door Summary'!G$3</f>
        <v>0</v>
      </c>
      <c r="F64" s="3">
        <f>'Door Materials'!X65</f>
        <v>0</v>
      </c>
      <c r="G64" s="3">
        <f t="shared" si="5"/>
        <v>0</v>
      </c>
      <c r="H64" s="3">
        <f t="shared" si="6"/>
        <v>0</v>
      </c>
      <c r="I64" s="3">
        <f t="shared" si="7"/>
        <v>0</v>
      </c>
      <c r="J64" s="3">
        <f t="shared" si="8"/>
        <v>0</v>
      </c>
      <c r="K64" s="75">
        <f t="shared" si="9"/>
        <v>0</v>
      </c>
      <c r="L64" s="3">
        <f t="shared" si="10"/>
        <v>0</v>
      </c>
      <c r="M64" s="11">
        <f t="shared" si="11"/>
        <v>0</v>
      </c>
      <c r="N64" s="1" t="str">
        <f>'Door Comparison'!S65</f>
        <v>Shower door</v>
      </c>
    </row>
    <row r="65" spans="1:14" x14ac:dyDescent="0.25">
      <c r="A65" s="56" t="str">
        <f>'Door Comparison'!A66</f>
        <v>DB.58</v>
      </c>
      <c r="B65" s="56" t="str">
        <f>'Door Comparison'!B66</f>
        <v>F</v>
      </c>
      <c r="C65" s="56">
        <f>'Door Comparison'!C66</f>
        <v>0</v>
      </c>
      <c r="D65" s="9">
        <f>'Door Comparison'!N66</f>
        <v>1</v>
      </c>
      <c r="E65" s="92">
        <f>('Door Labour'!Y66/'Door Labour'!K$3)*'Door Summary'!G$3</f>
        <v>0</v>
      </c>
      <c r="F65" s="3">
        <f>'Door Materials'!X66</f>
        <v>0</v>
      </c>
      <c r="G65" s="3">
        <f t="shared" si="5"/>
        <v>0</v>
      </c>
      <c r="H65" s="3">
        <f t="shared" si="6"/>
        <v>0</v>
      </c>
      <c r="I65" s="3">
        <f t="shared" si="7"/>
        <v>0</v>
      </c>
      <c r="J65" s="3">
        <f t="shared" si="8"/>
        <v>0</v>
      </c>
      <c r="K65" s="75">
        <f t="shared" si="9"/>
        <v>0</v>
      </c>
      <c r="L65" s="3">
        <f t="shared" si="10"/>
        <v>0</v>
      </c>
      <c r="M65" s="11">
        <f t="shared" si="11"/>
        <v>0</v>
      </c>
      <c r="N65" s="1" t="str">
        <f>'Door Comparison'!S66</f>
        <v>Shower door</v>
      </c>
    </row>
    <row r="66" spans="1:14" x14ac:dyDescent="0.25">
      <c r="A66" s="56" t="str">
        <f>'Door Comparison'!A67</f>
        <v>DB.59</v>
      </c>
      <c r="B66" s="56" t="str">
        <f>'Door Comparison'!B67</f>
        <v>OMITTED</v>
      </c>
      <c r="C66" s="56">
        <f>'Door Comparison'!C67</f>
        <v>0</v>
      </c>
      <c r="D66" s="9">
        <f>'Door Comparison'!N67</f>
        <v>0</v>
      </c>
      <c r="E66" s="92">
        <f>('Door Labour'!Y67/'Door Labour'!K$3)*'Door Summary'!G$3</f>
        <v>0</v>
      </c>
      <c r="F66" s="3">
        <f>'Door Materials'!X67</f>
        <v>0</v>
      </c>
      <c r="G66" s="3">
        <f t="shared" si="5"/>
        <v>0</v>
      </c>
      <c r="H66" s="3">
        <f t="shared" si="6"/>
        <v>0</v>
      </c>
      <c r="I66" s="3">
        <f t="shared" si="7"/>
        <v>0</v>
      </c>
      <c r="J66" s="3">
        <f t="shared" si="8"/>
        <v>0</v>
      </c>
      <c r="K66" s="75">
        <f t="shared" si="9"/>
        <v>0</v>
      </c>
      <c r="L66" s="3">
        <f t="shared" si="10"/>
        <v>0</v>
      </c>
      <c r="M66" s="11">
        <f t="shared" si="11"/>
        <v>0</v>
      </c>
    </row>
    <row r="67" spans="1:14" x14ac:dyDescent="0.25">
      <c r="A67" s="56" t="str">
        <f>'Door Comparison'!A68</f>
        <v>DB.60</v>
      </c>
      <c r="B67" s="56" t="str">
        <f>'Door Comparison'!B68</f>
        <v>F</v>
      </c>
      <c r="C67" s="56">
        <f>'Door Comparison'!C68</f>
        <v>0</v>
      </c>
      <c r="D67" s="9">
        <f>'Door Comparison'!N68</f>
        <v>1</v>
      </c>
      <c r="E67" s="92">
        <f>('Door Labour'!Y68/'Door Labour'!K$3)*'Door Summary'!G$3</f>
        <v>0</v>
      </c>
      <c r="F67" s="3">
        <f>'Door Materials'!X68</f>
        <v>0</v>
      </c>
      <c r="G67" s="3">
        <f t="shared" si="5"/>
        <v>0</v>
      </c>
      <c r="H67" s="3">
        <f t="shared" si="6"/>
        <v>0</v>
      </c>
      <c r="I67" s="3">
        <f t="shared" si="7"/>
        <v>0</v>
      </c>
      <c r="J67" s="3">
        <f t="shared" si="8"/>
        <v>0</v>
      </c>
      <c r="K67" s="75">
        <f t="shared" si="9"/>
        <v>0</v>
      </c>
      <c r="L67" s="3">
        <f t="shared" si="10"/>
        <v>0</v>
      </c>
      <c r="M67" s="11">
        <f t="shared" si="11"/>
        <v>0</v>
      </c>
      <c r="N67" s="1" t="str">
        <f>'Door Comparison'!S68</f>
        <v>Shower door</v>
      </c>
    </row>
    <row r="68" spans="1:14" x14ac:dyDescent="0.25">
      <c r="A68" s="56" t="str">
        <f>'Door Comparison'!A69</f>
        <v>DB.61</v>
      </c>
      <c r="B68" s="56" t="str">
        <f>'Door Comparison'!B69</f>
        <v>F</v>
      </c>
      <c r="C68" s="56">
        <f>'Door Comparison'!C69</f>
        <v>0</v>
      </c>
      <c r="D68" s="9">
        <f>'Door Comparison'!N69</f>
        <v>1</v>
      </c>
      <c r="E68" s="92">
        <f>('Door Labour'!Y69/'Door Labour'!K$3)*'Door Summary'!G$3</f>
        <v>0</v>
      </c>
      <c r="F68" s="3">
        <f>'Door Materials'!X69</f>
        <v>0</v>
      </c>
      <c r="G68" s="3">
        <f t="shared" si="5"/>
        <v>0</v>
      </c>
      <c r="H68" s="3">
        <f t="shared" si="6"/>
        <v>0</v>
      </c>
      <c r="I68" s="3">
        <f t="shared" si="7"/>
        <v>0</v>
      </c>
      <c r="J68" s="3">
        <f t="shared" si="8"/>
        <v>0</v>
      </c>
      <c r="K68" s="75">
        <f t="shared" si="9"/>
        <v>0</v>
      </c>
      <c r="L68" s="3">
        <f t="shared" si="10"/>
        <v>0</v>
      </c>
      <c r="M68" s="11">
        <f t="shared" si="11"/>
        <v>0</v>
      </c>
      <c r="N68" s="1" t="str">
        <f>'Door Comparison'!S69</f>
        <v>Shower door</v>
      </c>
    </row>
    <row r="69" spans="1:14" x14ac:dyDescent="0.25">
      <c r="A69" s="56" t="str">
        <f>'Door Comparison'!A70</f>
        <v>DB.62</v>
      </c>
      <c r="B69" s="56" t="str">
        <f>'Door Comparison'!B70</f>
        <v>F</v>
      </c>
      <c r="C69" s="56">
        <f>'Door Comparison'!C70</f>
        <v>0</v>
      </c>
      <c r="D69" s="9">
        <f>'Door Comparison'!N70</f>
        <v>1</v>
      </c>
      <c r="E69" s="92">
        <f>('Door Labour'!Y70/'Door Labour'!K$3)*'Door Summary'!G$3</f>
        <v>0</v>
      </c>
      <c r="F69" s="3">
        <f>'Door Materials'!X70</f>
        <v>0</v>
      </c>
      <c r="G69" s="3">
        <f t="shared" si="5"/>
        <v>0</v>
      </c>
      <c r="H69" s="3">
        <f t="shared" si="6"/>
        <v>0</v>
      </c>
      <c r="I69" s="3">
        <f t="shared" si="7"/>
        <v>0</v>
      </c>
      <c r="J69" s="3">
        <f t="shared" si="8"/>
        <v>0</v>
      </c>
      <c r="K69" s="75">
        <f t="shared" si="9"/>
        <v>0</v>
      </c>
      <c r="L69" s="3">
        <f t="shared" si="10"/>
        <v>0</v>
      </c>
      <c r="M69" s="11">
        <f t="shared" si="11"/>
        <v>0</v>
      </c>
      <c r="N69" s="1" t="str">
        <f>'Door Comparison'!S70</f>
        <v>Shower door</v>
      </c>
    </row>
    <row r="70" spans="1:14" x14ac:dyDescent="0.25">
      <c r="A70" s="56" t="str">
        <f>'Door Comparison'!A71</f>
        <v>DB.63</v>
      </c>
      <c r="B70" s="56" t="str">
        <f>'Door Comparison'!B71</f>
        <v>F</v>
      </c>
      <c r="C70" s="56">
        <f>'Door Comparison'!C71</f>
        <v>0</v>
      </c>
      <c r="D70" s="9">
        <f>'Door Comparison'!N71</f>
        <v>1</v>
      </c>
      <c r="E70" s="92">
        <f>('Door Labour'!Y71/'Door Labour'!K$3)*'Door Summary'!G$3</f>
        <v>0</v>
      </c>
      <c r="F70" s="3">
        <f>'Door Materials'!X71</f>
        <v>0</v>
      </c>
      <c r="G70" s="3">
        <f t="shared" si="5"/>
        <v>0</v>
      </c>
      <c r="H70" s="3">
        <f t="shared" si="6"/>
        <v>0</v>
      </c>
      <c r="I70" s="3">
        <f t="shared" si="7"/>
        <v>0</v>
      </c>
      <c r="J70" s="3">
        <f t="shared" si="8"/>
        <v>0</v>
      </c>
      <c r="K70" s="75">
        <f t="shared" si="9"/>
        <v>0</v>
      </c>
      <c r="L70" s="3">
        <f t="shared" si="10"/>
        <v>0</v>
      </c>
      <c r="M70" s="11">
        <f t="shared" si="11"/>
        <v>0</v>
      </c>
      <c r="N70" s="1" t="str">
        <f>'Door Comparison'!S71</f>
        <v>Shower door</v>
      </c>
    </row>
    <row r="71" spans="1:14" x14ac:dyDescent="0.25">
      <c r="A71" s="56" t="str">
        <f>'Door Comparison'!A72</f>
        <v>DB.64</v>
      </c>
      <c r="B71" s="56" t="str">
        <f>'Door Comparison'!B72</f>
        <v>F</v>
      </c>
      <c r="C71" s="56">
        <f>'Door Comparison'!C72</f>
        <v>0</v>
      </c>
      <c r="D71" s="9">
        <f>'Door Comparison'!N72</f>
        <v>1</v>
      </c>
      <c r="E71" s="92">
        <f>('Door Labour'!Y72/'Door Labour'!K$3)*'Door Summary'!G$3</f>
        <v>0</v>
      </c>
      <c r="F71" s="3">
        <f>'Door Materials'!X72</f>
        <v>0</v>
      </c>
      <c r="G71" s="3">
        <f t="shared" si="5"/>
        <v>0</v>
      </c>
      <c r="H71" s="3">
        <f t="shared" si="6"/>
        <v>0</v>
      </c>
      <c r="I71" s="3">
        <f t="shared" si="7"/>
        <v>0</v>
      </c>
      <c r="J71" s="3">
        <f t="shared" si="8"/>
        <v>0</v>
      </c>
      <c r="K71" s="75">
        <f t="shared" si="9"/>
        <v>0</v>
      </c>
      <c r="L71" s="3">
        <f t="shared" si="10"/>
        <v>0</v>
      </c>
      <c r="M71" s="11">
        <f t="shared" si="11"/>
        <v>0</v>
      </c>
      <c r="N71" s="1" t="str">
        <f>'Door Comparison'!S72</f>
        <v>Shower door</v>
      </c>
    </row>
    <row r="72" spans="1:14" x14ac:dyDescent="0.25">
      <c r="A72" s="56" t="str">
        <f>'Door Comparison'!A73</f>
        <v>DB.65</v>
      </c>
      <c r="B72" s="56" t="str">
        <f>'Door Comparison'!B73</f>
        <v>F</v>
      </c>
      <c r="C72" s="56">
        <f>'Door Comparison'!C73</f>
        <v>0</v>
      </c>
      <c r="D72" s="9">
        <f>'Door Comparison'!N73</f>
        <v>1</v>
      </c>
      <c r="E72" s="92">
        <f>('Door Labour'!Y73/'Door Labour'!K$3)*'Door Summary'!G$3</f>
        <v>0</v>
      </c>
      <c r="F72" s="3">
        <f>'Door Materials'!X73</f>
        <v>0</v>
      </c>
      <c r="G72" s="3">
        <f t="shared" si="5"/>
        <v>0</v>
      </c>
      <c r="H72" s="3">
        <f t="shared" si="6"/>
        <v>0</v>
      </c>
      <c r="I72" s="3">
        <f t="shared" si="7"/>
        <v>0</v>
      </c>
      <c r="J72" s="3">
        <f t="shared" si="8"/>
        <v>0</v>
      </c>
      <c r="K72" s="75">
        <f t="shared" si="9"/>
        <v>0</v>
      </c>
      <c r="L72" s="3">
        <f t="shared" si="10"/>
        <v>0</v>
      </c>
      <c r="M72" s="11">
        <f t="shared" si="11"/>
        <v>0</v>
      </c>
      <c r="N72" s="1" t="str">
        <f>'Door Comparison'!S73</f>
        <v>Shower door</v>
      </c>
    </row>
    <row r="73" spans="1:14" x14ac:dyDescent="0.25">
      <c r="A73" s="56" t="str">
        <f>'Door Comparison'!A74</f>
        <v>DB.66</v>
      </c>
      <c r="B73" s="56" t="str">
        <f>'Door Comparison'!B74</f>
        <v>F</v>
      </c>
      <c r="C73" s="56">
        <f>'Door Comparison'!C74</f>
        <v>0</v>
      </c>
      <c r="D73" s="9">
        <f>'Door Comparison'!N74</f>
        <v>1</v>
      </c>
      <c r="E73" s="92">
        <f>('Door Labour'!Y74/'Door Labour'!K$3)*'Door Summary'!G$3</f>
        <v>0</v>
      </c>
      <c r="F73" s="3">
        <f>'Door Materials'!X74</f>
        <v>0</v>
      </c>
      <c r="G73" s="3">
        <f t="shared" ref="G73:G136" si="12">E73+F73</f>
        <v>0</v>
      </c>
      <c r="H73" s="3">
        <f t="shared" ref="H73:H136" si="13">G73*H$7</f>
        <v>0</v>
      </c>
      <c r="I73" s="3">
        <f t="shared" ref="I73:I136" si="14">SUM(G73:H73)</f>
        <v>0</v>
      </c>
      <c r="J73" s="3">
        <f t="shared" ref="J73:J136" si="15">I73/9</f>
        <v>0</v>
      </c>
      <c r="K73" s="75">
        <f t="shared" ref="K73:K136" si="16">(I73+J73)/99</f>
        <v>0</v>
      </c>
      <c r="L73" s="3">
        <f t="shared" ref="L73:L136" si="17">I73+J73+K73</f>
        <v>0</v>
      </c>
      <c r="M73" s="11">
        <f t="shared" ref="M73:M136" si="18">D73*L73</f>
        <v>0</v>
      </c>
      <c r="N73" s="1" t="str">
        <f>'Door Comparison'!S74</f>
        <v>Shower door</v>
      </c>
    </row>
    <row r="74" spans="1:14" x14ac:dyDescent="0.25">
      <c r="A74" s="56" t="str">
        <f>'Door Comparison'!A75</f>
        <v>DB.67</v>
      </c>
      <c r="B74" s="56" t="str">
        <f>'Door Comparison'!B75</f>
        <v>A2</v>
      </c>
      <c r="C74" s="56">
        <f>'Door Comparison'!C75</f>
        <v>0</v>
      </c>
      <c r="D74" s="9">
        <f>'Door Comparison'!N75</f>
        <v>1</v>
      </c>
      <c r="E74" s="92">
        <f>('Door Labour'!Y75/'Door Labour'!K$3)*'Door Summary'!G$3</f>
        <v>245.92</v>
      </c>
      <c r="F74" s="3">
        <f>'Door Materials'!X75</f>
        <v>2817.4</v>
      </c>
      <c r="G74" s="3">
        <f t="shared" si="12"/>
        <v>3063.32</v>
      </c>
      <c r="H74" s="3">
        <f t="shared" si="13"/>
        <v>367.6</v>
      </c>
      <c r="I74" s="3">
        <f t="shared" si="14"/>
        <v>3430.92</v>
      </c>
      <c r="J74" s="3">
        <f t="shared" si="15"/>
        <v>381.21</v>
      </c>
      <c r="K74" s="75">
        <f t="shared" si="16"/>
        <v>38.51</v>
      </c>
      <c r="L74" s="3">
        <f t="shared" si="17"/>
        <v>3850.64</v>
      </c>
      <c r="M74" s="11">
        <f t="shared" si="18"/>
        <v>3850.64</v>
      </c>
    </row>
    <row r="75" spans="1:14" x14ac:dyDescent="0.25">
      <c r="A75" s="56" t="str">
        <f>'Door Comparison'!A76</f>
        <v>DB.68</v>
      </c>
      <c r="B75" s="56" t="str">
        <f>'Door Comparison'!B76</f>
        <v>A2</v>
      </c>
      <c r="C75" s="56">
        <f>'Door Comparison'!C76</f>
        <v>0</v>
      </c>
      <c r="D75" s="9">
        <f>'Door Comparison'!N76</f>
        <v>1</v>
      </c>
      <c r="E75" s="92">
        <f>('Door Labour'!Y76/'Door Labour'!K$3)*'Door Summary'!G$3</f>
        <v>249.37</v>
      </c>
      <c r="F75" s="3">
        <f>'Door Materials'!X76</f>
        <v>2953.95</v>
      </c>
      <c r="G75" s="3">
        <f t="shared" si="12"/>
        <v>3203.32</v>
      </c>
      <c r="H75" s="3">
        <f t="shared" si="13"/>
        <v>384.4</v>
      </c>
      <c r="I75" s="3">
        <f t="shared" si="14"/>
        <v>3587.72</v>
      </c>
      <c r="J75" s="3">
        <f t="shared" si="15"/>
        <v>398.64</v>
      </c>
      <c r="K75" s="75">
        <f t="shared" si="16"/>
        <v>40.270000000000003</v>
      </c>
      <c r="L75" s="3">
        <f t="shared" si="17"/>
        <v>4026.63</v>
      </c>
      <c r="M75" s="11">
        <f t="shared" si="18"/>
        <v>4026.63</v>
      </c>
    </row>
    <row r="76" spans="1:14" x14ac:dyDescent="0.25">
      <c r="A76" s="56" t="str">
        <f>'Door Comparison'!A77</f>
        <v>DB.69</v>
      </c>
      <c r="B76" s="56" t="str">
        <f>'Door Comparison'!B77</f>
        <v>A3</v>
      </c>
      <c r="C76" s="56">
        <f>'Door Comparison'!C77</f>
        <v>0</v>
      </c>
      <c r="D76" s="9">
        <f>'Door Comparison'!N77</f>
        <v>1</v>
      </c>
      <c r="E76" s="92">
        <f>('Door Labour'!Y77/'Door Labour'!K$3)*'Door Summary'!G$3</f>
        <v>175.75</v>
      </c>
      <c r="F76" s="3">
        <f>'Door Materials'!X77</f>
        <v>1222.19</v>
      </c>
      <c r="G76" s="3">
        <f t="shared" si="12"/>
        <v>1397.94</v>
      </c>
      <c r="H76" s="3">
        <f t="shared" si="13"/>
        <v>167.75</v>
      </c>
      <c r="I76" s="3">
        <f t="shared" si="14"/>
        <v>1565.69</v>
      </c>
      <c r="J76" s="3">
        <f t="shared" si="15"/>
        <v>173.97</v>
      </c>
      <c r="K76" s="75">
        <f t="shared" si="16"/>
        <v>17.57</v>
      </c>
      <c r="L76" s="3">
        <f t="shared" si="17"/>
        <v>1757.23</v>
      </c>
      <c r="M76" s="11">
        <f t="shared" si="18"/>
        <v>1757.23</v>
      </c>
    </row>
    <row r="77" spans="1:14" x14ac:dyDescent="0.25">
      <c r="A77" s="56" t="str">
        <f>'Door Comparison'!A78</f>
        <v>DB.70</v>
      </c>
      <c r="B77" s="56" t="str">
        <f>'Door Comparison'!B78</f>
        <v>A1</v>
      </c>
      <c r="C77" s="56">
        <f>'Door Comparison'!C78</f>
        <v>0</v>
      </c>
      <c r="D77" s="9">
        <f>'Door Comparison'!N78</f>
        <v>1</v>
      </c>
      <c r="E77" s="92">
        <f>('Door Labour'!Y78/'Door Labour'!K$3)*'Door Summary'!G$3</f>
        <v>152.69999999999999</v>
      </c>
      <c r="F77" s="3">
        <f>'Door Materials'!X78</f>
        <v>1270.26</v>
      </c>
      <c r="G77" s="3">
        <f t="shared" si="12"/>
        <v>1422.96</v>
      </c>
      <c r="H77" s="3">
        <f t="shared" si="13"/>
        <v>170.76</v>
      </c>
      <c r="I77" s="3">
        <f t="shared" si="14"/>
        <v>1593.72</v>
      </c>
      <c r="J77" s="3">
        <f t="shared" si="15"/>
        <v>177.08</v>
      </c>
      <c r="K77" s="75">
        <f t="shared" si="16"/>
        <v>17.89</v>
      </c>
      <c r="L77" s="3">
        <f t="shared" si="17"/>
        <v>1788.69</v>
      </c>
      <c r="M77" s="11">
        <f t="shared" si="18"/>
        <v>1788.69</v>
      </c>
    </row>
    <row r="78" spans="1:14" x14ac:dyDescent="0.25">
      <c r="A78" s="56" t="str">
        <f>'Door Comparison'!A79</f>
        <v>DB.71</v>
      </c>
      <c r="B78" s="56" t="str">
        <f>'Door Comparison'!B79</f>
        <v>UKPN</v>
      </c>
      <c r="C78" s="56">
        <f>'Door Comparison'!C79</f>
        <v>0</v>
      </c>
      <c r="D78" s="9">
        <f>'Door Comparison'!N79</f>
        <v>0</v>
      </c>
      <c r="E78" s="92">
        <f>('Door Labour'!Y79/'Door Labour'!K$3)*'Door Summary'!G$3</f>
        <v>0</v>
      </c>
      <c r="F78" s="3">
        <f>'Door Materials'!X79</f>
        <v>0</v>
      </c>
      <c r="G78" s="3">
        <f t="shared" si="12"/>
        <v>0</v>
      </c>
      <c r="H78" s="3">
        <f t="shared" si="13"/>
        <v>0</v>
      </c>
      <c r="I78" s="3">
        <f t="shared" si="14"/>
        <v>0</v>
      </c>
      <c r="J78" s="3">
        <f t="shared" si="15"/>
        <v>0</v>
      </c>
      <c r="K78" s="75">
        <f t="shared" si="16"/>
        <v>0</v>
      </c>
      <c r="L78" s="3">
        <f t="shared" si="17"/>
        <v>0</v>
      </c>
      <c r="M78" s="11">
        <f t="shared" si="18"/>
        <v>0</v>
      </c>
      <c r="N78" s="1" t="str">
        <f>'Door Comparison'!S79</f>
        <v>By others</v>
      </c>
    </row>
    <row r="79" spans="1:14" x14ac:dyDescent="0.25">
      <c r="A79" s="56" t="str">
        <f>'Door Comparison'!A80</f>
        <v>DB.72</v>
      </c>
      <c r="B79" s="56" t="str">
        <f>'Door Comparison'!B80</f>
        <v>UKPN</v>
      </c>
      <c r="C79" s="56">
        <f>'Door Comparison'!C80</f>
        <v>0</v>
      </c>
      <c r="D79" s="9">
        <f>'Door Comparison'!N80</f>
        <v>0</v>
      </c>
      <c r="E79" s="92">
        <f>('Door Labour'!Y80/'Door Labour'!K$3)*'Door Summary'!G$3</f>
        <v>0</v>
      </c>
      <c r="F79" s="3">
        <f>'Door Materials'!X80</f>
        <v>0</v>
      </c>
      <c r="G79" s="3">
        <f t="shared" si="12"/>
        <v>0</v>
      </c>
      <c r="H79" s="3">
        <f t="shared" si="13"/>
        <v>0</v>
      </c>
      <c r="I79" s="3">
        <f t="shared" si="14"/>
        <v>0</v>
      </c>
      <c r="J79" s="3">
        <f t="shared" si="15"/>
        <v>0</v>
      </c>
      <c r="K79" s="75">
        <f t="shared" si="16"/>
        <v>0</v>
      </c>
      <c r="L79" s="3">
        <f t="shared" si="17"/>
        <v>0</v>
      </c>
      <c r="M79" s="11">
        <f t="shared" si="18"/>
        <v>0</v>
      </c>
      <c r="N79" s="1" t="str">
        <f>'Door Comparison'!S80</f>
        <v>By others</v>
      </c>
    </row>
    <row r="80" spans="1:14" x14ac:dyDescent="0.25">
      <c r="A80" s="56" t="str">
        <f>'Door Comparison'!A81</f>
        <v>DB.73</v>
      </c>
      <c r="B80" s="56" t="str">
        <f>'Door Comparison'!B81</f>
        <v>A3</v>
      </c>
      <c r="C80" s="56">
        <f>'Door Comparison'!C81</f>
        <v>0</v>
      </c>
      <c r="D80" s="9">
        <f>'Door Comparison'!N81</f>
        <v>1</v>
      </c>
      <c r="E80" s="92">
        <f>('Door Labour'!Y81/'Door Labour'!K$3)*'Door Summary'!G$3</f>
        <v>151.99</v>
      </c>
      <c r="F80" s="3">
        <f>'Door Materials'!X81</f>
        <v>1063.6199999999999</v>
      </c>
      <c r="G80" s="3">
        <f t="shared" si="12"/>
        <v>1215.6099999999999</v>
      </c>
      <c r="H80" s="3">
        <f t="shared" si="13"/>
        <v>145.87</v>
      </c>
      <c r="I80" s="3">
        <f t="shared" si="14"/>
        <v>1361.48</v>
      </c>
      <c r="J80" s="3">
        <f t="shared" si="15"/>
        <v>151.28</v>
      </c>
      <c r="K80" s="75">
        <f t="shared" si="16"/>
        <v>15.28</v>
      </c>
      <c r="L80" s="3">
        <f t="shared" si="17"/>
        <v>1528.04</v>
      </c>
      <c r="M80" s="11">
        <f t="shared" si="18"/>
        <v>1528.04</v>
      </c>
    </row>
    <row r="81" spans="1:14" x14ac:dyDescent="0.25">
      <c r="A81" s="56" t="str">
        <f>'Door Comparison'!A82</f>
        <v>DB.74</v>
      </c>
      <c r="B81" s="56" t="str">
        <f>'Door Comparison'!B82</f>
        <v>G</v>
      </c>
      <c r="C81" s="56">
        <f>'Door Comparison'!C82</f>
        <v>0</v>
      </c>
      <c r="D81" s="9">
        <f>'Door Comparison'!N82</f>
        <v>1</v>
      </c>
      <c r="E81" s="92">
        <f>('Door Labour'!Y82/'Door Labour'!K$3)*'Door Summary'!G$3</f>
        <v>77.58</v>
      </c>
      <c r="F81" s="3">
        <f>'Door Materials'!X82</f>
        <v>454.15</v>
      </c>
      <c r="G81" s="3">
        <f t="shared" si="12"/>
        <v>531.73</v>
      </c>
      <c r="H81" s="3">
        <f t="shared" si="13"/>
        <v>63.81</v>
      </c>
      <c r="I81" s="3">
        <f t="shared" si="14"/>
        <v>595.54</v>
      </c>
      <c r="J81" s="3">
        <f t="shared" si="15"/>
        <v>66.17</v>
      </c>
      <c r="K81" s="75">
        <f t="shared" si="16"/>
        <v>6.68</v>
      </c>
      <c r="L81" s="3">
        <f t="shared" si="17"/>
        <v>668.39</v>
      </c>
      <c r="M81" s="11">
        <f t="shared" si="18"/>
        <v>668.39</v>
      </c>
    </row>
    <row r="82" spans="1:14" x14ac:dyDescent="0.25">
      <c r="A82" s="56" t="str">
        <f>'Door Comparison'!A83</f>
        <v>EX-DB.01</v>
      </c>
      <c r="B82" s="56" t="str">
        <f>'Door Comparison'!B83</f>
        <v>(External)</v>
      </c>
      <c r="C82" s="56">
        <f>'Door Comparison'!C83</f>
        <v>0</v>
      </c>
      <c r="D82" s="9">
        <f>'Door Comparison'!N83</f>
        <v>0</v>
      </c>
      <c r="E82" s="92">
        <f>('Door Labour'!Y83/'Door Labour'!K$3)*'Door Summary'!G$3</f>
        <v>0</v>
      </c>
      <c r="F82" s="3">
        <f>'Door Materials'!X83</f>
        <v>0</v>
      </c>
      <c r="G82" s="3">
        <f t="shared" si="12"/>
        <v>0</v>
      </c>
      <c r="H82" s="3">
        <f t="shared" si="13"/>
        <v>0</v>
      </c>
      <c r="I82" s="3">
        <f t="shared" si="14"/>
        <v>0</v>
      </c>
      <c r="J82" s="3">
        <f t="shared" si="15"/>
        <v>0</v>
      </c>
      <c r="K82" s="75">
        <f t="shared" si="16"/>
        <v>0</v>
      </c>
      <c r="L82" s="3">
        <f t="shared" si="17"/>
        <v>0</v>
      </c>
      <c r="M82" s="11">
        <f t="shared" si="18"/>
        <v>0</v>
      </c>
      <c r="N82" s="1" t="str">
        <f>'Door Comparison'!S83</f>
        <v>By others</v>
      </c>
    </row>
    <row r="83" spans="1:14" x14ac:dyDescent="0.25">
      <c r="A83" s="56" t="str">
        <f>'Door Comparison'!A84</f>
        <v>EX-DB.02</v>
      </c>
      <c r="B83" s="56" t="str">
        <f>'Door Comparison'!B84</f>
        <v>(External)</v>
      </c>
      <c r="C83" s="56">
        <f>'Door Comparison'!C84</f>
        <v>0</v>
      </c>
      <c r="D83" s="9">
        <f>'Door Comparison'!N84</f>
        <v>0</v>
      </c>
      <c r="E83" s="92">
        <f>('Door Labour'!Y84/'Door Labour'!K$3)*'Door Summary'!G$3</f>
        <v>0</v>
      </c>
      <c r="F83" s="3">
        <f>'Door Materials'!X84</f>
        <v>0</v>
      </c>
      <c r="G83" s="3">
        <f t="shared" si="12"/>
        <v>0</v>
      </c>
      <c r="H83" s="3">
        <f t="shared" si="13"/>
        <v>0</v>
      </c>
      <c r="I83" s="3">
        <f t="shared" si="14"/>
        <v>0</v>
      </c>
      <c r="J83" s="3">
        <f t="shared" si="15"/>
        <v>0</v>
      </c>
      <c r="K83" s="75">
        <f t="shared" si="16"/>
        <v>0</v>
      </c>
      <c r="L83" s="3">
        <f t="shared" si="17"/>
        <v>0</v>
      </c>
      <c r="M83" s="11">
        <f t="shared" si="18"/>
        <v>0</v>
      </c>
      <c r="N83" s="1" t="str">
        <f>'Door Comparison'!S84</f>
        <v>By others</v>
      </c>
    </row>
    <row r="84" spans="1:14" x14ac:dyDescent="0.25">
      <c r="A84" s="56" t="str">
        <f>'Door Comparison'!A85</f>
        <v>DG.01</v>
      </c>
      <c r="B84" s="56" t="str">
        <f>'Door Comparison'!B85</f>
        <v>E2</v>
      </c>
      <c r="C84" s="56">
        <f>'Door Comparison'!C85</f>
        <v>0</v>
      </c>
      <c r="D84" s="9">
        <f>'Door Comparison'!N85</f>
        <v>0</v>
      </c>
      <c r="E84" s="92">
        <f>('Door Labour'!Y85/'Door Labour'!K$3)*'Door Summary'!G$3</f>
        <v>0</v>
      </c>
      <c r="F84" s="3">
        <f>'Door Materials'!X85</f>
        <v>0</v>
      </c>
      <c r="G84" s="3">
        <f t="shared" si="12"/>
        <v>0</v>
      </c>
      <c r="H84" s="3">
        <f t="shared" si="13"/>
        <v>0</v>
      </c>
      <c r="I84" s="3">
        <f t="shared" si="14"/>
        <v>0</v>
      </c>
      <c r="J84" s="3">
        <f t="shared" si="15"/>
        <v>0</v>
      </c>
      <c r="K84" s="75">
        <f t="shared" si="16"/>
        <v>0</v>
      </c>
      <c r="L84" s="3">
        <f t="shared" si="17"/>
        <v>0</v>
      </c>
      <c r="M84" s="11">
        <f t="shared" si="18"/>
        <v>0</v>
      </c>
      <c r="N84" s="1" t="str">
        <f>'Door Comparison'!S85</f>
        <v>By others</v>
      </c>
    </row>
    <row r="85" spans="1:14" x14ac:dyDescent="0.25">
      <c r="A85" s="56" t="str">
        <f>'Door Comparison'!A86</f>
        <v>DG.02</v>
      </c>
      <c r="B85" s="56" t="str">
        <f>'Door Comparison'!B86</f>
        <v>A1</v>
      </c>
      <c r="C85" s="56">
        <f>'Door Comparison'!C86</f>
        <v>0</v>
      </c>
      <c r="D85" s="9">
        <f>'Door Comparison'!N86</f>
        <v>1</v>
      </c>
      <c r="E85" s="92">
        <f>('Door Labour'!Y86/'Door Labour'!K$3)*'Door Summary'!G$3</f>
        <v>179.5</v>
      </c>
      <c r="F85" s="3">
        <f>'Door Materials'!X86</f>
        <v>1094.51</v>
      </c>
      <c r="G85" s="3">
        <f t="shared" si="12"/>
        <v>1274.01</v>
      </c>
      <c r="H85" s="3">
        <f t="shared" si="13"/>
        <v>152.88</v>
      </c>
      <c r="I85" s="3">
        <f t="shared" si="14"/>
        <v>1426.89</v>
      </c>
      <c r="J85" s="3">
        <f t="shared" si="15"/>
        <v>158.54</v>
      </c>
      <c r="K85" s="75">
        <f t="shared" si="16"/>
        <v>16.010000000000002</v>
      </c>
      <c r="L85" s="3">
        <f t="shared" si="17"/>
        <v>1601.44</v>
      </c>
      <c r="M85" s="11">
        <f t="shared" si="18"/>
        <v>1601.44</v>
      </c>
    </row>
    <row r="86" spans="1:14" x14ac:dyDescent="0.25">
      <c r="A86" s="56" t="str">
        <f>'Door Comparison'!A87</f>
        <v>DG.03</v>
      </c>
      <c r="B86" s="56" t="str">
        <f>'Door Comparison'!B87</f>
        <v>A1</v>
      </c>
      <c r="C86" s="56">
        <f>'Door Comparison'!C87</f>
        <v>0</v>
      </c>
      <c r="D86" s="9">
        <f>'Door Comparison'!N87</f>
        <v>1</v>
      </c>
      <c r="E86" s="92">
        <f>('Door Labour'!Y87/'Door Labour'!K$3)*'Door Summary'!G$3</f>
        <v>165.14</v>
      </c>
      <c r="F86" s="3">
        <f>'Door Materials'!X87</f>
        <v>1571.05</v>
      </c>
      <c r="G86" s="3">
        <f t="shared" si="12"/>
        <v>1736.19</v>
      </c>
      <c r="H86" s="3">
        <f t="shared" si="13"/>
        <v>208.34</v>
      </c>
      <c r="I86" s="3">
        <f t="shared" si="14"/>
        <v>1944.53</v>
      </c>
      <c r="J86" s="3">
        <f t="shared" si="15"/>
        <v>216.06</v>
      </c>
      <c r="K86" s="75">
        <f t="shared" si="16"/>
        <v>21.82</v>
      </c>
      <c r="L86" s="3">
        <f t="shared" si="17"/>
        <v>2182.41</v>
      </c>
      <c r="M86" s="11">
        <f t="shared" si="18"/>
        <v>2182.41</v>
      </c>
    </row>
    <row r="87" spans="1:14" x14ac:dyDescent="0.25">
      <c r="A87" s="56" t="str">
        <f>'Door Comparison'!A88</f>
        <v>DG.04</v>
      </c>
      <c r="B87" s="56" t="str">
        <f>'Door Comparison'!B88</f>
        <v>A1</v>
      </c>
      <c r="C87" s="56">
        <f>'Door Comparison'!C88</f>
        <v>0</v>
      </c>
      <c r="D87" s="9">
        <f>'Door Comparison'!N88</f>
        <v>1</v>
      </c>
      <c r="E87" s="92">
        <f>('Door Labour'!Y88/'Door Labour'!K$3)*'Door Summary'!G$3</f>
        <v>156.66999999999999</v>
      </c>
      <c r="F87" s="3">
        <f>'Door Materials'!X88</f>
        <v>1395.15</v>
      </c>
      <c r="G87" s="3">
        <f t="shared" si="12"/>
        <v>1551.82</v>
      </c>
      <c r="H87" s="3">
        <f t="shared" si="13"/>
        <v>186.22</v>
      </c>
      <c r="I87" s="3">
        <f t="shared" si="14"/>
        <v>1738.04</v>
      </c>
      <c r="J87" s="3">
        <f t="shared" si="15"/>
        <v>193.12</v>
      </c>
      <c r="K87" s="75">
        <f t="shared" si="16"/>
        <v>19.510000000000002</v>
      </c>
      <c r="L87" s="3">
        <f t="shared" si="17"/>
        <v>1950.67</v>
      </c>
      <c r="M87" s="11">
        <f t="shared" si="18"/>
        <v>1950.67</v>
      </c>
    </row>
    <row r="88" spans="1:14" x14ac:dyDescent="0.25">
      <c r="A88" s="56" t="str">
        <f>'Door Comparison'!A89</f>
        <v>DG.05</v>
      </c>
      <c r="B88" s="56" t="str">
        <f>'Door Comparison'!B89</f>
        <v>D2</v>
      </c>
      <c r="C88" s="56">
        <f>'Door Comparison'!C89</f>
        <v>0</v>
      </c>
      <c r="D88" s="9">
        <f>'Door Comparison'!N89</f>
        <v>1</v>
      </c>
      <c r="E88" s="92">
        <f>('Door Labour'!Y89/'Door Labour'!K$3)*'Door Summary'!G$3</f>
        <v>187.38</v>
      </c>
      <c r="F88" s="3">
        <f>'Door Materials'!X89</f>
        <v>665.38</v>
      </c>
      <c r="G88" s="3">
        <f t="shared" si="12"/>
        <v>852.76</v>
      </c>
      <c r="H88" s="3">
        <f t="shared" si="13"/>
        <v>102.33</v>
      </c>
      <c r="I88" s="3">
        <f t="shared" si="14"/>
        <v>955.09</v>
      </c>
      <c r="J88" s="3">
        <f t="shared" si="15"/>
        <v>106.12</v>
      </c>
      <c r="K88" s="75">
        <f t="shared" si="16"/>
        <v>10.72</v>
      </c>
      <c r="L88" s="3">
        <f t="shared" si="17"/>
        <v>1071.93</v>
      </c>
      <c r="M88" s="11">
        <f t="shared" si="18"/>
        <v>1071.93</v>
      </c>
    </row>
    <row r="89" spans="1:14" x14ac:dyDescent="0.25">
      <c r="A89" s="56" t="str">
        <f>'Door Comparison'!A90</f>
        <v>DG.06</v>
      </c>
      <c r="B89" s="56" t="str">
        <f>'Door Comparison'!B90</f>
        <v>D2</v>
      </c>
      <c r="C89" s="56">
        <f>'Door Comparison'!C90</f>
        <v>0</v>
      </c>
      <c r="D89" s="9">
        <f>'Door Comparison'!N90</f>
        <v>1</v>
      </c>
      <c r="E89" s="92">
        <f>('Door Labour'!Y90/'Door Labour'!K$3)*'Door Summary'!G$3</f>
        <v>187.38</v>
      </c>
      <c r="F89" s="3">
        <f>'Door Materials'!X90</f>
        <v>665.38</v>
      </c>
      <c r="G89" s="3">
        <f t="shared" si="12"/>
        <v>852.76</v>
      </c>
      <c r="H89" s="3">
        <f t="shared" si="13"/>
        <v>102.33</v>
      </c>
      <c r="I89" s="3">
        <f t="shared" si="14"/>
        <v>955.09</v>
      </c>
      <c r="J89" s="3">
        <f t="shared" si="15"/>
        <v>106.12</v>
      </c>
      <c r="K89" s="75">
        <f t="shared" si="16"/>
        <v>10.72</v>
      </c>
      <c r="L89" s="3">
        <f t="shared" si="17"/>
        <v>1071.93</v>
      </c>
      <c r="M89" s="11">
        <f t="shared" si="18"/>
        <v>1071.93</v>
      </c>
    </row>
    <row r="90" spans="1:14" x14ac:dyDescent="0.25">
      <c r="A90" s="56" t="str">
        <f>'Door Comparison'!A91</f>
        <v>DG.07</v>
      </c>
      <c r="B90" s="56" t="str">
        <f>'Door Comparison'!B91</f>
        <v>D2</v>
      </c>
      <c r="C90" s="56">
        <f>'Door Comparison'!C91</f>
        <v>0</v>
      </c>
      <c r="D90" s="9">
        <f>'Door Comparison'!N91</f>
        <v>1</v>
      </c>
      <c r="E90" s="92">
        <f>('Door Labour'!Y91/'Door Labour'!K$3)*'Door Summary'!G$3</f>
        <v>187.38</v>
      </c>
      <c r="F90" s="3">
        <f>'Door Materials'!X91</f>
        <v>665.38</v>
      </c>
      <c r="G90" s="3">
        <f t="shared" si="12"/>
        <v>852.76</v>
      </c>
      <c r="H90" s="3">
        <f t="shared" si="13"/>
        <v>102.33</v>
      </c>
      <c r="I90" s="3">
        <f t="shared" si="14"/>
        <v>955.09</v>
      </c>
      <c r="J90" s="3">
        <f t="shared" si="15"/>
        <v>106.12</v>
      </c>
      <c r="K90" s="75">
        <f t="shared" si="16"/>
        <v>10.72</v>
      </c>
      <c r="L90" s="3">
        <f t="shared" si="17"/>
        <v>1071.93</v>
      </c>
      <c r="M90" s="11">
        <f t="shared" si="18"/>
        <v>1071.93</v>
      </c>
    </row>
    <row r="91" spans="1:14" x14ac:dyDescent="0.25">
      <c r="A91" s="56" t="str">
        <f>'Door Comparison'!A92</f>
        <v>DG.08</v>
      </c>
      <c r="B91" s="56" t="str">
        <f>'Door Comparison'!B92</f>
        <v>A5</v>
      </c>
      <c r="C91" s="56">
        <f>'Door Comparison'!C92</f>
        <v>0</v>
      </c>
      <c r="D91" s="9">
        <f>'Door Comparison'!N92</f>
        <v>1</v>
      </c>
      <c r="E91" s="92">
        <f>('Door Labour'!Y92/'Door Labour'!K$3)*'Door Summary'!G$3</f>
        <v>154.47999999999999</v>
      </c>
      <c r="F91" s="3">
        <f>'Door Materials'!X92</f>
        <v>1112.7</v>
      </c>
      <c r="G91" s="3">
        <f t="shared" si="12"/>
        <v>1267.18</v>
      </c>
      <c r="H91" s="3">
        <f t="shared" si="13"/>
        <v>152.06</v>
      </c>
      <c r="I91" s="3">
        <f t="shared" si="14"/>
        <v>1419.24</v>
      </c>
      <c r="J91" s="3">
        <f t="shared" si="15"/>
        <v>157.69</v>
      </c>
      <c r="K91" s="75">
        <f t="shared" si="16"/>
        <v>15.93</v>
      </c>
      <c r="L91" s="3">
        <f t="shared" si="17"/>
        <v>1592.86</v>
      </c>
      <c r="M91" s="11">
        <f t="shared" si="18"/>
        <v>1592.86</v>
      </c>
    </row>
    <row r="92" spans="1:14" x14ac:dyDescent="0.25">
      <c r="A92" s="56" t="str">
        <f>'Door Comparison'!A93</f>
        <v>DG.09</v>
      </c>
      <c r="B92" s="56" t="str">
        <f>'Door Comparison'!B93</f>
        <v>A1</v>
      </c>
      <c r="C92" s="56">
        <f>'Door Comparison'!C93</f>
        <v>0</v>
      </c>
      <c r="D92" s="9">
        <f>'Door Comparison'!N93</f>
        <v>1</v>
      </c>
      <c r="E92" s="92">
        <f>('Door Labour'!Y93/'Door Labour'!K$3)*'Door Summary'!G$3</f>
        <v>152.69999999999999</v>
      </c>
      <c r="F92" s="3">
        <f>'Door Materials'!X93</f>
        <v>1093.5899999999999</v>
      </c>
      <c r="G92" s="3">
        <f t="shared" si="12"/>
        <v>1246.29</v>
      </c>
      <c r="H92" s="3">
        <f t="shared" si="13"/>
        <v>149.55000000000001</v>
      </c>
      <c r="I92" s="3">
        <f t="shared" si="14"/>
        <v>1395.84</v>
      </c>
      <c r="J92" s="3">
        <f t="shared" si="15"/>
        <v>155.09</v>
      </c>
      <c r="K92" s="75">
        <f t="shared" si="16"/>
        <v>15.67</v>
      </c>
      <c r="L92" s="3">
        <f t="shared" si="17"/>
        <v>1566.6</v>
      </c>
      <c r="M92" s="11">
        <f t="shared" si="18"/>
        <v>1566.6</v>
      </c>
    </row>
    <row r="93" spans="1:14" x14ac:dyDescent="0.25">
      <c r="A93" s="56" t="str">
        <f>'Door Comparison'!A94</f>
        <v>DG.10</v>
      </c>
      <c r="B93" s="56" t="str">
        <f>'Door Comparison'!B94</f>
        <v>A1</v>
      </c>
      <c r="C93" s="56">
        <f>'Door Comparison'!C94</f>
        <v>0</v>
      </c>
      <c r="D93" s="9">
        <f>'Door Comparison'!N94</f>
        <v>1</v>
      </c>
      <c r="E93" s="92">
        <f>('Door Labour'!Y94/'Door Labour'!K$3)*'Door Summary'!G$3</f>
        <v>152.69999999999999</v>
      </c>
      <c r="F93" s="3">
        <f>'Door Materials'!X94</f>
        <v>1093.5899999999999</v>
      </c>
      <c r="G93" s="3">
        <f t="shared" si="12"/>
        <v>1246.29</v>
      </c>
      <c r="H93" s="3">
        <f t="shared" si="13"/>
        <v>149.55000000000001</v>
      </c>
      <c r="I93" s="3">
        <f t="shared" si="14"/>
        <v>1395.84</v>
      </c>
      <c r="J93" s="3">
        <f t="shared" si="15"/>
        <v>155.09</v>
      </c>
      <c r="K93" s="75">
        <f t="shared" si="16"/>
        <v>15.67</v>
      </c>
      <c r="L93" s="3">
        <f t="shared" si="17"/>
        <v>1566.6</v>
      </c>
      <c r="M93" s="11">
        <f t="shared" si="18"/>
        <v>1566.6</v>
      </c>
    </row>
    <row r="94" spans="1:14" x14ac:dyDescent="0.25">
      <c r="A94" s="56" t="str">
        <f>'Door Comparison'!A95</f>
        <v>DG.11</v>
      </c>
      <c r="B94" s="56" t="str">
        <f>'Door Comparison'!B95</f>
        <v>D2</v>
      </c>
      <c r="C94" s="56">
        <f>'Door Comparison'!C95</f>
        <v>0</v>
      </c>
      <c r="D94" s="9">
        <f>'Door Comparison'!N95</f>
        <v>1</v>
      </c>
      <c r="E94" s="92">
        <f>('Door Labour'!Y95/'Door Labour'!K$3)*'Door Summary'!G$3</f>
        <v>187.38</v>
      </c>
      <c r="F94" s="3">
        <f>'Door Materials'!X95</f>
        <v>665.38</v>
      </c>
      <c r="G94" s="3">
        <f t="shared" si="12"/>
        <v>852.76</v>
      </c>
      <c r="H94" s="3">
        <f t="shared" si="13"/>
        <v>102.33</v>
      </c>
      <c r="I94" s="3">
        <f t="shared" si="14"/>
        <v>955.09</v>
      </c>
      <c r="J94" s="3">
        <f t="shared" si="15"/>
        <v>106.12</v>
      </c>
      <c r="K94" s="75">
        <f t="shared" si="16"/>
        <v>10.72</v>
      </c>
      <c r="L94" s="3">
        <f t="shared" si="17"/>
        <v>1071.93</v>
      </c>
      <c r="M94" s="11">
        <f t="shared" si="18"/>
        <v>1071.93</v>
      </c>
    </row>
    <row r="95" spans="1:14" x14ac:dyDescent="0.25">
      <c r="A95" s="56" t="str">
        <f>'Door Comparison'!A96</f>
        <v>DG.12</v>
      </c>
      <c r="B95" s="56" t="str">
        <f>'Door Comparison'!B96</f>
        <v>D2</v>
      </c>
      <c r="C95" s="56">
        <f>'Door Comparison'!C96</f>
        <v>0</v>
      </c>
      <c r="D95" s="9">
        <f>'Door Comparison'!N96</f>
        <v>1</v>
      </c>
      <c r="E95" s="92">
        <f>('Door Labour'!Y96/'Door Labour'!K$3)*'Door Summary'!G$3</f>
        <v>180.6</v>
      </c>
      <c r="F95" s="3">
        <f>'Door Materials'!X96</f>
        <v>711.9</v>
      </c>
      <c r="G95" s="3">
        <f t="shared" si="12"/>
        <v>892.5</v>
      </c>
      <c r="H95" s="3">
        <f t="shared" si="13"/>
        <v>107.1</v>
      </c>
      <c r="I95" s="3">
        <f t="shared" si="14"/>
        <v>999.6</v>
      </c>
      <c r="J95" s="3">
        <f t="shared" si="15"/>
        <v>111.07</v>
      </c>
      <c r="K95" s="75">
        <f t="shared" si="16"/>
        <v>11.22</v>
      </c>
      <c r="L95" s="3">
        <f t="shared" si="17"/>
        <v>1121.8900000000001</v>
      </c>
      <c r="M95" s="11">
        <f t="shared" si="18"/>
        <v>1121.8900000000001</v>
      </c>
    </row>
    <row r="96" spans="1:14" x14ac:dyDescent="0.25">
      <c r="A96" s="56" t="str">
        <f>'Door Comparison'!A97</f>
        <v>DG.13</v>
      </c>
      <c r="B96" s="56" t="str">
        <f>'Door Comparison'!B97</f>
        <v>A1</v>
      </c>
      <c r="C96" s="56">
        <f>'Door Comparison'!C97</f>
        <v>0</v>
      </c>
      <c r="D96" s="9">
        <f>'Door Comparison'!N97</f>
        <v>1</v>
      </c>
      <c r="E96" s="92">
        <f>('Door Labour'!Y97/'Door Labour'!K$3)*'Door Summary'!G$3</f>
        <v>169.21</v>
      </c>
      <c r="F96" s="3">
        <f>'Door Materials'!X97</f>
        <v>1370.67</v>
      </c>
      <c r="G96" s="3">
        <f t="shared" si="12"/>
        <v>1539.88</v>
      </c>
      <c r="H96" s="3">
        <f t="shared" si="13"/>
        <v>184.79</v>
      </c>
      <c r="I96" s="3">
        <f t="shared" si="14"/>
        <v>1724.67</v>
      </c>
      <c r="J96" s="3">
        <f t="shared" si="15"/>
        <v>191.63</v>
      </c>
      <c r="K96" s="75">
        <f t="shared" si="16"/>
        <v>19.36</v>
      </c>
      <c r="L96" s="3">
        <f t="shared" si="17"/>
        <v>1935.66</v>
      </c>
      <c r="M96" s="11">
        <f t="shared" si="18"/>
        <v>1935.66</v>
      </c>
    </row>
    <row r="97" spans="1:14" s="92" customFormat="1" x14ac:dyDescent="0.25">
      <c r="A97" s="56" t="str">
        <f>'Door Comparison'!A98</f>
        <v>DG.14</v>
      </c>
      <c r="B97" s="56" t="str">
        <f>'Door Comparison'!B98</f>
        <v>B1</v>
      </c>
      <c r="C97" s="56">
        <f>'Door Comparison'!C98</f>
        <v>0</v>
      </c>
      <c r="D97" s="9">
        <f>'Door Comparison'!N98</f>
        <v>1</v>
      </c>
      <c r="E97" s="92">
        <f>('Door Labour'!Y98/'Door Labour'!K$3)*'Door Summary'!G$3</f>
        <v>169.21</v>
      </c>
      <c r="F97" s="3">
        <f>'Door Materials'!X98</f>
        <v>823.51</v>
      </c>
      <c r="G97" s="3">
        <f t="shared" si="12"/>
        <v>992.72</v>
      </c>
      <c r="H97" s="3">
        <f t="shared" si="13"/>
        <v>119.13</v>
      </c>
      <c r="I97" s="3">
        <f t="shared" si="14"/>
        <v>1111.8499999999999</v>
      </c>
      <c r="J97" s="3">
        <f t="shared" si="15"/>
        <v>123.54</v>
      </c>
      <c r="K97" s="75">
        <f t="shared" si="16"/>
        <v>12.48</v>
      </c>
      <c r="L97" s="3">
        <f t="shared" si="17"/>
        <v>1247.8699999999999</v>
      </c>
      <c r="M97" s="11">
        <f t="shared" si="18"/>
        <v>1247.8699999999999</v>
      </c>
      <c r="N97" s="1"/>
    </row>
    <row r="98" spans="1:14" s="92" customFormat="1" x14ac:dyDescent="0.25">
      <c r="A98" s="56" t="str">
        <f>'Door Comparison'!A99</f>
        <v>DG.15</v>
      </c>
      <c r="B98" s="56" t="str">
        <f>'Door Comparison'!B99</f>
        <v>B5</v>
      </c>
      <c r="C98" s="56">
        <f>'Door Comparison'!C99</f>
        <v>0</v>
      </c>
      <c r="D98" s="9">
        <f>'Door Comparison'!N99</f>
        <v>1</v>
      </c>
      <c r="E98" s="92">
        <f>('Door Labour'!Y99/'Door Labour'!K$3)*'Door Summary'!G$3</f>
        <v>242.65</v>
      </c>
      <c r="F98" s="3">
        <f>'Door Materials'!X99</f>
        <v>1728.55</v>
      </c>
      <c r="G98" s="3">
        <f t="shared" si="12"/>
        <v>1971.2</v>
      </c>
      <c r="H98" s="3">
        <f t="shared" si="13"/>
        <v>236.54</v>
      </c>
      <c r="I98" s="3">
        <f t="shared" si="14"/>
        <v>2207.7399999999998</v>
      </c>
      <c r="J98" s="3">
        <f t="shared" si="15"/>
        <v>245.3</v>
      </c>
      <c r="K98" s="75">
        <f t="shared" si="16"/>
        <v>24.78</v>
      </c>
      <c r="L98" s="3">
        <f t="shared" si="17"/>
        <v>2477.8200000000002</v>
      </c>
      <c r="M98" s="11">
        <f t="shared" si="18"/>
        <v>2477.8200000000002</v>
      </c>
      <c r="N98" s="1"/>
    </row>
    <row r="99" spans="1:14" s="92" customFormat="1" x14ac:dyDescent="0.25">
      <c r="A99" s="56" t="str">
        <f>'Door Comparison'!A100</f>
        <v>DG.16</v>
      </c>
      <c r="B99" s="56" t="str">
        <f>'Door Comparison'!B100</f>
        <v>B1</v>
      </c>
      <c r="C99" s="56">
        <f>'Door Comparison'!C100</f>
        <v>0</v>
      </c>
      <c r="D99" s="9">
        <f>'Door Comparison'!N100</f>
        <v>1</v>
      </c>
      <c r="E99" s="92">
        <f>('Door Labour'!Y100/'Door Labour'!K$3)*'Door Summary'!G$3</f>
        <v>176.82</v>
      </c>
      <c r="F99" s="3">
        <f>'Door Materials'!X100</f>
        <v>980.6</v>
      </c>
      <c r="G99" s="3">
        <f t="shared" si="12"/>
        <v>1157.42</v>
      </c>
      <c r="H99" s="3">
        <f t="shared" si="13"/>
        <v>138.88999999999999</v>
      </c>
      <c r="I99" s="3">
        <f t="shared" si="14"/>
        <v>1296.31</v>
      </c>
      <c r="J99" s="3">
        <f t="shared" si="15"/>
        <v>144.03</v>
      </c>
      <c r="K99" s="75">
        <f t="shared" si="16"/>
        <v>14.55</v>
      </c>
      <c r="L99" s="3">
        <f t="shared" si="17"/>
        <v>1454.89</v>
      </c>
      <c r="M99" s="11">
        <f t="shared" si="18"/>
        <v>1454.89</v>
      </c>
      <c r="N99" s="1"/>
    </row>
    <row r="100" spans="1:14" s="92" customFormat="1" x14ac:dyDescent="0.25">
      <c r="A100" s="56" t="str">
        <f>'Door Comparison'!A101</f>
        <v>DG.17</v>
      </c>
      <c r="B100" s="56" t="str">
        <f>'Door Comparison'!B101</f>
        <v>B1</v>
      </c>
      <c r="C100" s="56">
        <f>'Door Comparison'!C101</f>
        <v>0</v>
      </c>
      <c r="D100" s="9">
        <f>'Door Comparison'!N101</f>
        <v>1</v>
      </c>
      <c r="E100" s="92">
        <f>('Door Labour'!Y101/'Door Labour'!K$3)*'Door Summary'!G$3</f>
        <v>165.14</v>
      </c>
      <c r="F100" s="3">
        <f>'Door Materials'!X101</f>
        <v>786.94</v>
      </c>
      <c r="G100" s="3">
        <f t="shared" si="12"/>
        <v>952.08</v>
      </c>
      <c r="H100" s="3">
        <f t="shared" si="13"/>
        <v>114.25</v>
      </c>
      <c r="I100" s="3">
        <f t="shared" si="14"/>
        <v>1066.33</v>
      </c>
      <c r="J100" s="3">
        <f t="shared" si="15"/>
        <v>118.48</v>
      </c>
      <c r="K100" s="75">
        <f t="shared" si="16"/>
        <v>11.97</v>
      </c>
      <c r="L100" s="3">
        <f t="shared" si="17"/>
        <v>1196.78</v>
      </c>
      <c r="M100" s="11">
        <f t="shared" si="18"/>
        <v>1196.78</v>
      </c>
      <c r="N100" s="1"/>
    </row>
    <row r="101" spans="1:14" s="92" customFormat="1" x14ac:dyDescent="0.25">
      <c r="A101" s="56" t="str">
        <f>'Door Comparison'!A102</f>
        <v>DG.18</v>
      </c>
      <c r="B101" s="56" t="str">
        <f>'Door Comparison'!B102</f>
        <v>A1</v>
      </c>
      <c r="C101" s="56">
        <f>'Door Comparison'!C102</f>
        <v>0</v>
      </c>
      <c r="D101" s="9">
        <f>'Door Comparison'!N102</f>
        <v>1</v>
      </c>
      <c r="E101" s="92">
        <f>('Door Labour'!Y102/'Door Labour'!K$3)*'Door Summary'!G$3</f>
        <v>172.48</v>
      </c>
      <c r="F101" s="3">
        <f>'Door Materials'!X102</f>
        <v>1599.43</v>
      </c>
      <c r="G101" s="3">
        <f t="shared" si="12"/>
        <v>1771.91</v>
      </c>
      <c r="H101" s="3">
        <f t="shared" si="13"/>
        <v>212.63</v>
      </c>
      <c r="I101" s="3">
        <f t="shared" si="14"/>
        <v>1984.54</v>
      </c>
      <c r="J101" s="3">
        <f t="shared" si="15"/>
        <v>220.5</v>
      </c>
      <c r="K101" s="75">
        <f t="shared" si="16"/>
        <v>22.27</v>
      </c>
      <c r="L101" s="3">
        <f t="shared" si="17"/>
        <v>2227.31</v>
      </c>
      <c r="M101" s="11">
        <f t="shared" si="18"/>
        <v>2227.31</v>
      </c>
      <c r="N101" s="1"/>
    </row>
    <row r="102" spans="1:14" s="92" customFormat="1" x14ac:dyDescent="0.25">
      <c r="A102" s="56" t="str">
        <f>'Door Comparison'!A103</f>
        <v>DG.19</v>
      </c>
      <c r="B102" s="56" t="str">
        <f>'Door Comparison'!B103</f>
        <v>D2</v>
      </c>
      <c r="C102" s="56">
        <f>'Door Comparison'!C103</f>
        <v>0</v>
      </c>
      <c r="D102" s="9">
        <f>'Door Comparison'!N103</f>
        <v>1</v>
      </c>
      <c r="E102" s="92">
        <f>('Door Labour'!Y103/'Door Labour'!K$3)*'Door Summary'!G$3</f>
        <v>187.38</v>
      </c>
      <c r="F102" s="3">
        <f>'Door Materials'!X103</f>
        <v>665.38</v>
      </c>
      <c r="G102" s="3">
        <f t="shared" si="12"/>
        <v>852.76</v>
      </c>
      <c r="H102" s="3">
        <f t="shared" si="13"/>
        <v>102.33</v>
      </c>
      <c r="I102" s="3">
        <f t="shared" si="14"/>
        <v>955.09</v>
      </c>
      <c r="J102" s="3">
        <f t="shared" si="15"/>
        <v>106.12</v>
      </c>
      <c r="K102" s="75">
        <f t="shared" si="16"/>
        <v>10.72</v>
      </c>
      <c r="L102" s="3">
        <f t="shared" si="17"/>
        <v>1071.93</v>
      </c>
      <c r="M102" s="11">
        <f t="shared" si="18"/>
        <v>1071.93</v>
      </c>
      <c r="N102" s="1"/>
    </row>
    <row r="103" spans="1:14" s="92" customFormat="1" x14ac:dyDescent="0.25">
      <c r="A103" s="56" t="str">
        <f>'Door Comparison'!A104</f>
        <v>DG.20</v>
      </c>
      <c r="B103" s="56" t="str">
        <f>'Door Comparison'!B104</f>
        <v>D2</v>
      </c>
      <c r="C103" s="56">
        <f>'Door Comparison'!C104</f>
        <v>0</v>
      </c>
      <c r="D103" s="9">
        <f>'Door Comparison'!N104</f>
        <v>1</v>
      </c>
      <c r="E103" s="92">
        <f>('Door Labour'!Y104/'Door Labour'!K$3)*'Door Summary'!G$3</f>
        <v>186.84</v>
      </c>
      <c r="F103" s="3">
        <f>'Door Materials'!X104</f>
        <v>721.9</v>
      </c>
      <c r="G103" s="3">
        <f t="shared" si="12"/>
        <v>908.74</v>
      </c>
      <c r="H103" s="3">
        <f t="shared" si="13"/>
        <v>109.05</v>
      </c>
      <c r="I103" s="3">
        <f t="shared" si="14"/>
        <v>1017.79</v>
      </c>
      <c r="J103" s="3">
        <f t="shared" si="15"/>
        <v>113.09</v>
      </c>
      <c r="K103" s="75">
        <f t="shared" si="16"/>
        <v>11.42</v>
      </c>
      <c r="L103" s="3">
        <f t="shared" si="17"/>
        <v>1142.3</v>
      </c>
      <c r="M103" s="11">
        <f t="shared" si="18"/>
        <v>1142.3</v>
      </c>
      <c r="N103" s="1"/>
    </row>
    <row r="104" spans="1:14" s="92" customFormat="1" x14ac:dyDescent="0.25">
      <c r="A104" s="56" t="str">
        <f>'Door Comparison'!A105</f>
        <v>DG.21</v>
      </c>
      <c r="B104" s="56" t="str">
        <f>'Door Comparison'!B105</f>
        <v>A1</v>
      </c>
      <c r="C104" s="56">
        <f>'Door Comparison'!C105</f>
        <v>0</v>
      </c>
      <c r="D104" s="9">
        <f>'Door Comparison'!N105</f>
        <v>1</v>
      </c>
      <c r="E104" s="92">
        <f>('Door Labour'!Y105/'Door Labour'!K$3)*'Door Summary'!G$3</f>
        <v>176.82</v>
      </c>
      <c r="F104" s="3">
        <f>'Door Materials'!X105</f>
        <v>1770.12</v>
      </c>
      <c r="G104" s="3">
        <f t="shared" si="12"/>
        <v>1946.94</v>
      </c>
      <c r="H104" s="3">
        <f t="shared" si="13"/>
        <v>233.63</v>
      </c>
      <c r="I104" s="3">
        <f t="shared" si="14"/>
        <v>2180.5700000000002</v>
      </c>
      <c r="J104" s="3">
        <f t="shared" si="15"/>
        <v>242.29</v>
      </c>
      <c r="K104" s="75">
        <f t="shared" si="16"/>
        <v>24.47</v>
      </c>
      <c r="L104" s="3">
        <f t="shared" si="17"/>
        <v>2447.33</v>
      </c>
      <c r="M104" s="11">
        <f t="shared" si="18"/>
        <v>2447.33</v>
      </c>
      <c r="N104" s="1"/>
    </row>
    <row r="105" spans="1:14" s="92" customFormat="1" x14ac:dyDescent="0.25">
      <c r="A105" s="56" t="str">
        <f>'Door Comparison'!A106</f>
        <v>DG.22</v>
      </c>
      <c r="B105" s="56" t="str">
        <f>'Door Comparison'!B106</f>
        <v>G</v>
      </c>
      <c r="C105" s="56">
        <f>'Door Comparison'!C106</f>
        <v>0</v>
      </c>
      <c r="D105" s="9">
        <f>'Door Comparison'!N106</f>
        <v>1</v>
      </c>
      <c r="E105" s="92">
        <f>('Door Labour'!Y106/'Door Labour'!K$3)*'Door Summary'!G$3</f>
        <v>77.58</v>
      </c>
      <c r="F105" s="3">
        <f>'Door Materials'!X106</f>
        <v>454.15</v>
      </c>
      <c r="G105" s="3">
        <f t="shared" si="12"/>
        <v>531.73</v>
      </c>
      <c r="H105" s="3">
        <f t="shared" si="13"/>
        <v>63.81</v>
      </c>
      <c r="I105" s="3">
        <f t="shared" si="14"/>
        <v>595.54</v>
      </c>
      <c r="J105" s="3">
        <f t="shared" si="15"/>
        <v>66.17</v>
      </c>
      <c r="K105" s="75">
        <f t="shared" si="16"/>
        <v>6.68</v>
      </c>
      <c r="L105" s="3">
        <f t="shared" si="17"/>
        <v>668.39</v>
      </c>
      <c r="M105" s="11">
        <f t="shared" si="18"/>
        <v>668.39</v>
      </c>
      <c r="N105" s="1"/>
    </row>
    <row r="106" spans="1:14" x14ac:dyDescent="0.25">
      <c r="A106" s="56" t="str">
        <f>'Door Comparison'!A107</f>
        <v>DG.23</v>
      </c>
      <c r="B106" s="56" t="str">
        <f>'Door Comparison'!B107</f>
        <v>D2</v>
      </c>
      <c r="C106" s="56">
        <f>'Door Comparison'!C107</f>
        <v>0</v>
      </c>
      <c r="D106" s="9">
        <f>'Door Comparison'!N107</f>
        <v>1</v>
      </c>
      <c r="E106" s="92">
        <f>('Door Labour'!Y107/'Door Labour'!K$3)*'Door Summary'!G$3</f>
        <v>187.38</v>
      </c>
      <c r="F106" s="3">
        <f>'Door Materials'!X107</f>
        <v>665.38</v>
      </c>
      <c r="G106" s="3">
        <f t="shared" si="12"/>
        <v>852.76</v>
      </c>
      <c r="H106" s="3">
        <f t="shared" si="13"/>
        <v>102.33</v>
      </c>
      <c r="I106" s="3">
        <f t="shared" si="14"/>
        <v>955.09</v>
      </c>
      <c r="J106" s="3">
        <f t="shared" si="15"/>
        <v>106.12</v>
      </c>
      <c r="K106" s="75">
        <f t="shared" si="16"/>
        <v>10.72</v>
      </c>
      <c r="L106" s="3">
        <f t="shared" si="17"/>
        <v>1071.93</v>
      </c>
      <c r="M106" s="11">
        <f t="shared" si="18"/>
        <v>1071.93</v>
      </c>
    </row>
    <row r="107" spans="1:14" x14ac:dyDescent="0.25">
      <c r="A107" s="56" t="str">
        <f>'Door Comparison'!A108</f>
        <v>DG.24</v>
      </c>
      <c r="B107" s="56" t="str">
        <f>'Door Comparison'!B108</f>
        <v>D2</v>
      </c>
      <c r="C107" s="56">
        <f>'Door Comparison'!C108</f>
        <v>0</v>
      </c>
      <c r="D107" s="9">
        <f>'Door Comparison'!N108</f>
        <v>1</v>
      </c>
      <c r="E107" s="92">
        <f>('Door Labour'!Y108/'Door Labour'!K$3)*'Door Summary'!G$3</f>
        <v>187.38</v>
      </c>
      <c r="F107" s="3">
        <f>'Door Materials'!X108</f>
        <v>665.38</v>
      </c>
      <c r="G107" s="3">
        <f t="shared" si="12"/>
        <v>852.76</v>
      </c>
      <c r="H107" s="3">
        <f t="shared" si="13"/>
        <v>102.33</v>
      </c>
      <c r="I107" s="3">
        <f t="shared" si="14"/>
        <v>955.09</v>
      </c>
      <c r="J107" s="3">
        <f t="shared" si="15"/>
        <v>106.12</v>
      </c>
      <c r="K107" s="75">
        <f t="shared" si="16"/>
        <v>10.72</v>
      </c>
      <c r="L107" s="3">
        <f t="shared" si="17"/>
        <v>1071.93</v>
      </c>
      <c r="M107" s="11">
        <f t="shared" si="18"/>
        <v>1071.93</v>
      </c>
    </row>
    <row r="108" spans="1:14" x14ac:dyDescent="0.25">
      <c r="A108" s="56" t="str">
        <f>'Door Comparison'!A109</f>
        <v>DG.25</v>
      </c>
      <c r="B108" s="56" t="str">
        <f>'Door Comparison'!B109</f>
        <v>D2</v>
      </c>
      <c r="C108" s="56">
        <f>'Door Comparison'!C109</f>
        <v>0</v>
      </c>
      <c r="D108" s="9">
        <f>'Door Comparison'!N109</f>
        <v>1</v>
      </c>
      <c r="E108" s="92">
        <f>('Door Labour'!Y109/'Door Labour'!K$3)*'Door Summary'!G$3</f>
        <v>187.38</v>
      </c>
      <c r="F108" s="3">
        <f>'Door Materials'!X109</f>
        <v>665.38</v>
      </c>
      <c r="G108" s="3">
        <f t="shared" si="12"/>
        <v>852.76</v>
      </c>
      <c r="H108" s="3">
        <f t="shared" si="13"/>
        <v>102.33</v>
      </c>
      <c r="I108" s="3">
        <f t="shared" si="14"/>
        <v>955.09</v>
      </c>
      <c r="J108" s="3">
        <f t="shared" si="15"/>
        <v>106.12</v>
      </c>
      <c r="K108" s="75">
        <f t="shared" si="16"/>
        <v>10.72</v>
      </c>
      <c r="L108" s="3">
        <f t="shared" si="17"/>
        <v>1071.93</v>
      </c>
      <c r="M108" s="11">
        <f t="shared" si="18"/>
        <v>1071.93</v>
      </c>
    </row>
    <row r="109" spans="1:14" x14ac:dyDescent="0.25">
      <c r="A109" s="56" t="str">
        <f>'Door Comparison'!A110</f>
        <v>DG.26</v>
      </c>
      <c r="B109" s="56" t="str">
        <f>'Door Comparison'!B110</f>
        <v>D2</v>
      </c>
      <c r="C109" s="56">
        <f>'Door Comparison'!C110</f>
        <v>0</v>
      </c>
      <c r="D109" s="9">
        <f>'Door Comparison'!N110</f>
        <v>1</v>
      </c>
      <c r="E109" s="92">
        <f>('Door Labour'!Y110/'Door Labour'!K$3)*'Door Summary'!G$3</f>
        <v>187.38</v>
      </c>
      <c r="F109" s="3">
        <f>'Door Materials'!X110</f>
        <v>665.38</v>
      </c>
      <c r="G109" s="3">
        <f t="shared" si="12"/>
        <v>852.76</v>
      </c>
      <c r="H109" s="3">
        <f t="shared" si="13"/>
        <v>102.33</v>
      </c>
      <c r="I109" s="3">
        <f t="shared" si="14"/>
        <v>955.09</v>
      </c>
      <c r="J109" s="3">
        <f t="shared" si="15"/>
        <v>106.12</v>
      </c>
      <c r="K109" s="75">
        <f t="shared" si="16"/>
        <v>10.72</v>
      </c>
      <c r="L109" s="3">
        <f t="shared" si="17"/>
        <v>1071.93</v>
      </c>
      <c r="M109" s="11">
        <f t="shared" si="18"/>
        <v>1071.93</v>
      </c>
    </row>
    <row r="110" spans="1:14" x14ac:dyDescent="0.25">
      <c r="A110" s="56" t="str">
        <f>'Door Comparison'!A111</f>
        <v>DG.27</v>
      </c>
      <c r="B110" s="56" t="str">
        <f>'Door Comparison'!B111</f>
        <v>B1</v>
      </c>
      <c r="C110" s="56">
        <f>'Door Comparison'!C111</f>
        <v>0</v>
      </c>
      <c r="D110" s="9">
        <f>'Door Comparison'!N111</f>
        <v>1</v>
      </c>
      <c r="E110" s="92">
        <f>('Door Labour'!Y111/'Door Labour'!K$3)*'Door Summary'!G$3</f>
        <v>171.72</v>
      </c>
      <c r="F110" s="3">
        <f>'Door Materials'!X111</f>
        <v>892.48</v>
      </c>
      <c r="G110" s="3">
        <f t="shared" si="12"/>
        <v>1064.2</v>
      </c>
      <c r="H110" s="3">
        <f t="shared" si="13"/>
        <v>127.7</v>
      </c>
      <c r="I110" s="3">
        <f t="shared" si="14"/>
        <v>1191.9000000000001</v>
      </c>
      <c r="J110" s="3">
        <f t="shared" si="15"/>
        <v>132.43</v>
      </c>
      <c r="K110" s="75">
        <f t="shared" si="16"/>
        <v>13.38</v>
      </c>
      <c r="L110" s="3">
        <f t="shared" si="17"/>
        <v>1337.71</v>
      </c>
      <c r="M110" s="11">
        <f t="shared" si="18"/>
        <v>1337.71</v>
      </c>
    </row>
    <row r="111" spans="1:14" x14ac:dyDescent="0.25">
      <c r="A111" s="56" t="str">
        <f>'Door Comparison'!A112</f>
        <v>DG.28</v>
      </c>
      <c r="B111" s="56" t="str">
        <f>'Door Comparison'!B112</f>
        <v>H</v>
      </c>
      <c r="C111" s="56">
        <f>'Door Comparison'!C112</f>
        <v>0</v>
      </c>
      <c r="D111" s="9">
        <f>'Door Comparison'!N112</f>
        <v>1</v>
      </c>
      <c r="E111" s="92">
        <f>('Door Labour'!Y112/'Door Labour'!K$3)*'Door Summary'!G$3</f>
        <v>96.85</v>
      </c>
      <c r="F111" s="3">
        <f>'Door Materials'!X112</f>
        <v>590.37</v>
      </c>
      <c r="G111" s="3">
        <f t="shared" si="12"/>
        <v>687.22</v>
      </c>
      <c r="H111" s="3">
        <f t="shared" si="13"/>
        <v>82.47</v>
      </c>
      <c r="I111" s="3">
        <f t="shared" si="14"/>
        <v>769.69</v>
      </c>
      <c r="J111" s="3">
        <f t="shared" si="15"/>
        <v>85.52</v>
      </c>
      <c r="K111" s="75">
        <f t="shared" si="16"/>
        <v>8.64</v>
      </c>
      <c r="L111" s="3">
        <f t="shared" si="17"/>
        <v>863.85</v>
      </c>
      <c r="M111" s="11">
        <f t="shared" si="18"/>
        <v>863.85</v>
      </c>
    </row>
    <row r="112" spans="1:14" x14ac:dyDescent="0.25">
      <c r="A112" s="56" t="str">
        <f>'Door Comparison'!A113</f>
        <v>DG.29</v>
      </c>
      <c r="B112" s="56" t="str">
        <f>'Door Comparison'!B113</f>
        <v>B1</v>
      </c>
      <c r="C112" s="56">
        <f>'Door Comparison'!C113</f>
        <v>0</v>
      </c>
      <c r="D112" s="9">
        <f>'Door Comparison'!N113</f>
        <v>1</v>
      </c>
      <c r="E112" s="92">
        <f>('Door Labour'!Y113/'Door Labour'!K$3)*'Door Summary'!G$3</f>
        <v>176.82</v>
      </c>
      <c r="F112" s="3">
        <f>'Door Materials'!X113</f>
        <v>980.6</v>
      </c>
      <c r="G112" s="3">
        <f t="shared" si="12"/>
        <v>1157.42</v>
      </c>
      <c r="H112" s="3">
        <f t="shared" si="13"/>
        <v>138.88999999999999</v>
      </c>
      <c r="I112" s="3">
        <f t="shared" si="14"/>
        <v>1296.31</v>
      </c>
      <c r="J112" s="3">
        <f t="shared" si="15"/>
        <v>144.03</v>
      </c>
      <c r="K112" s="75">
        <f t="shared" si="16"/>
        <v>14.55</v>
      </c>
      <c r="L112" s="3">
        <f t="shared" si="17"/>
        <v>1454.89</v>
      </c>
      <c r="M112" s="11">
        <f t="shared" si="18"/>
        <v>1454.89</v>
      </c>
    </row>
    <row r="113" spans="1:14" x14ac:dyDescent="0.25">
      <c r="A113" s="56" t="str">
        <f>'Door Comparison'!A114</f>
        <v>DG.30</v>
      </c>
      <c r="B113" s="56" t="str">
        <f>'Door Comparison'!B114</f>
        <v>B1</v>
      </c>
      <c r="C113" s="56">
        <f>'Door Comparison'!C114</f>
        <v>0</v>
      </c>
      <c r="D113" s="9">
        <f>'Door Comparison'!N114</f>
        <v>1</v>
      </c>
      <c r="E113" s="92">
        <f>('Door Labour'!Y114/'Door Labour'!K$3)*'Door Summary'!G$3</f>
        <v>150.91999999999999</v>
      </c>
      <c r="F113" s="3">
        <f>'Door Materials'!X114</f>
        <v>721.63</v>
      </c>
      <c r="G113" s="3">
        <f t="shared" si="12"/>
        <v>872.55</v>
      </c>
      <c r="H113" s="3">
        <f t="shared" si="13"/>
        <v>104.71</v>
      </c>
      <c r="I113" s="3">
        <f t="shared" si="14"/>
        <v>977.26</v>
      </c>
      <c r="J113" s="3">
        <f t="shared" si="15"/>
        <v>108.58</v>
      </c>
      <c r="K113" s="75">
        <f t="shared" si="16"/>
        <v>10.97</v>
      </c>
      <c r="L113" s="3">
        <f t="shared" si="17"/>
        <v>1096.81</v>
      </c>
      <c r="M113" s="11">
        <f t="shared" si="18"/>
        <v>1096.81</v>
      </c>
    </row>
    <row r="114" spans="1:14" x14ac:dyDescent="0.25">
      <c r="A114" s="56" t="str">
        <f>'Door Comparison'!A115</f>
        <v>DG.31</v>
      </c>
      <c r="B114" s="56" t="str">
        <f>'Door Comparison'!B115</f>
        <v>D2</v>
      </c>
      <c r="C114" s="56">
        <f>'Door Comparison'!C115</f>
        <v>0</v>
      </c>
      <c r="D114" s="9">
        <f>'Door Comparison'!N115</f>
        <v>1</v>
      </c>
      <c r="E114" s="92">
        <f>('Door Labour'!Y115/'Door Labour'!K$3)*'Door Summary'!G$3</f>
        <v>181.01</v>
      </c>
      <c r="F114" s="3">
        <f>'Door Materials'!X115</f>
        <v>655.16</v>
      </c>
      <c r="G114" s="3">
        <f t="shared" si="12"/>
        <v>836.17</v>
      </c>
      <c r="H114" s="3">
        <f t="shared" si="13"/>
        <v>100.34</v>
      </c>
      <c r="I114" s="3">
        <f t="shared" si="14"/>
        <v>936.51</v>
      </c>
      <c r="J114" s="3">
        <f t="shared" si="15"/>
        <v>104.06</v>
      </c>
      <c r="K114" s="75">
        <f t="shared" si="16"/>
        <v>10.51</v>
      </c>
      <c r="L114" s="3">
        <f t="shared" si="17"/>
        <v>1051.08</v>
      </c>
      <c r="M114" s="11">
        <f t="shared" si="18"/>
        <v>1051.08</v>
      </c>
    </row>
    <row r="115" spans="1:14" x14ac:dyDescent="0.25">
      <c r="A115" s="56" t="str">
        <f>'Door Comparison'!A116</f>
        <v>DG.32</v>
      </c>
      <c r="B115" s="56" t="str">
        <f>'Door Comparison'!B116</f>
        <v>A1</v>
      </c>
      <c r="C115" s="56">
        <f>'Door Comparison'!C116</f>
        <v>0</v>
      </c>
      <c r="D115" s="9">
        <f>'Door Comparison'!N116</f>
        <v>1</v>
      </c>
      <c r="E115" s="92">
        <f>('Door Labour'!Y116/'Door Labour'!K$3)*'Door Summary'!G$3</f>
        <v>152.69999999999999</v>
      </c>
      <c r="F115" s="3">
        <f>'Door Materials'!X116</f>
        <v>1270.26</v>
      </c>
      <c r="G115" s="3">
        <f t="shared" si="12"/>
        <v>1422.96</v>
      </c>
      <c r="H115" s="3">
        <f t="shared" si="13"/>
        <v>170.76</v>
      </c>
      <c r="I115" s="3">
        <f t="shared" si="14"/>
        <v>1593.72</v>
      </c>
      <c r="J115" s="3">
        <f t="shared" si="15"/>
        <v>177.08</v>
      </c>
      <c r="K115" s="75">
        <f t="shared" si="16"/>
        <v>17.89</v>
      </c>
      <c r="L115" s="3">
        <f t="shared" si="17"/>
        <v>1788.69</v>
      </c>
      <c r="M115" s="11">
        <f t="shared" si="18"/>
        <v>1788.69</v>
      </c>
    </row>
    <row r="116" spans="1:14" x14ac:dyDescent="0.25">
      <c r="A116" s="56" t="str">
        <f>'Door Comparison'!A117</f>
        <v>DG.33</v>
      </c>
      <c r="B116" s="56" t="str">
        <f>'Door Comparison'!B117</f>
        <v>A1</v>
      </c>
      <c r="C116" s="56">
        <f>'Door Comparison'!C117</f>
        <v>0</v>
      </c>
      <c r="D116" s="9">
        <f>'Door Comparison'!N117</f>
        <v>1</v>
      </c>
      <c r="E116" s="92">
        <f>('Door Labour'!Y117/'Door Labour'!K$3)*'Door Summary'!G$3</f>
        <v>152.69999999999999</v>
      </c>
      <c r="F116" s="3">
        <f>'Door Materials'!X117</f>
        <v>1093.5899999999999</v>
      </c>
      <c r="G116" s="3">
        <f t="shared" si="12"/>
        <v>1246.29</v>
      </c>
      <c r="H116" s="3">
        <f t="shared" si="13"/>
        <v>149.55000000000001</v>
      </c>
      <c r="I116" s="3">
        <f t="shared" si="14"/>
        <v>1395.84</v>
      </c>
      <c r="J116" s="3">
        <f t="shared" si="15"/>
        <v>155.09</v>
      </c>
      <c r="K116" s="75">
        <f t="shared" si="16"/>
        <v>15.67</v>
      </c>
      <c r="L116" s="3">
        <f t="shared" si="17"/>
        <v>1566.6</v>
      </c>
      <c r="M116" s="11">
        <f t="shared" si="18"/>
        <v>1566.6</v>
      </c>
    </row>
    <row r="117" spans="1:14" x14ac:dyDescent="0.25">
      <c r="A117" s="56" t="str">
        <f>'Door Comparison'!A118</f>
        <v>DG.34</v>
      </c>
      <c r="B117" s="56" t="str">
        <f>'Door Comparison'!B118</f>
        <v>D2</v>
      </c>
      <c r="C117" s="56">
        <f>'Door Comparison'!C118</f>
        <v>0</v>
      </c>
      <c r="D117" s="9">
        <f>'Door Comparison'!N118</f>
        <v>1</v>
      </c>
      <c r="E117" s="92">
        <f>('Door Labour'!Y118/'Door Labour'!K$3)*'Door Summary'!G$3</f>
        <v>179.38</v>
      </c>
      <c r="F117" s="3">
        <f>'Door Materials'!X118</f>
        <v>517.79</v>
      </c>
      <c r="G117" s="3">
        <f t="shared" si="12"/>
        <v>697.17</v>
      </c>
      <c r="H117" s="3">
        <f t="shared" si="13"/>
        <v>83.66</v>
      </c>
      <c r="I117" s="3">
        <f t="shared" si="14"/>
        <v>780.83</v>
      </c>
      <c r="J117" s="3">
        <f t="shared" si="15"/>
        <v>86.76</v>
      </c>
      <c r="K117" s="75">
        <f t="shared" si="16"/>
        <v>8.76</v>
      </c>
      <c r="L117" s="3">
        <f t="shared" si="17"/>
        <v>876.35</v>
      </c>
      <c r="M117" s="11">
        <f t="shared" si="18"/>
        <v>876.35</v>
      </c>
    </row>
    <row r="118" spans="1:14" x14ac:dyDescent="0.25">
      <c r="A118" s="56" t="str">
        <f>'Door Comparison'!A119</f>
        <v>DG.35</v>
      </c>
      <c r="B118" s="56" t="str">
        <f>'Door Comparison'!B119</f>
        <v>D2</v>
      </c>
      <c r="C118" s="56">
        <f>'Door Comparison'!C119</f>
        <v>0</v>
      </c>
      <c r="D118" s="9">
        <f>'Door Comparison'!N119</f>
        <v>1</v>
      </c>
      <c r="E118" s="92">
        <f>('Door Labour'!Y119/'Door Labour'!K$3)*'Door Summary'!G$3</f>
        <v>181.01</v>
      </c>
      <c r="F118" s="3">
        <f>'Door Materials'!X119</f>
        <v>655.16</v>
      </c>
      <c r="G118" s="3">
        <f t="shared" si="12"/>
        <v>836.17</v>
      </c>
      <c r="H118" s="3">
        <f t="shared" si="13"/>
        <v>100.34</v>
      </c>
      <c r="I118" s="3">
        <f t="shared" si="14"/>
        <v>936.51</v>
      </c>
      <c r="J118" s="3">
        <f t="shared" si="15"/>
        <v>104.06</v>
      </c>
      <c r="K118" s="75">
        <f t="shared" si="16"/>
        <v>10.51</v>
      </c>
      <c r="L118" s="3">
        <f t="shared" si="17"/>
        <v>1051.08</v>
      </c>
      <c r="M118" s="11">
        <f t="shared" si="18"/>
        <v>1051.08</v>
      </c>
    </row>
    <row r="119" spans="1:14" x14ac:dyDescent="0.25">
      <c r="A119" s="56" t="str">
        <f>'Door Comparison'!A120</f>
        <v>DG.36</v>
      </c>
      <c r="B119" s="56" t="str">
        <f>'Door Comparison'!B120</f>
        <v>A1</v>
      </c>
      <c r="C119" s="56">
        <f>'Door Comparison'!C120</f>
        <v>0</v>
      </c>
      <c r="D119" s="9">
        <f>'Door Comparison'!N120</f>
        <v>1</v>
      </c>
      <c r="E119" s="92">
        <f>('Door Labour'!Y120/'Door Labour'!K$3)*'Door Summary'!G$3</f>
        <v>152.69999999999999</v>
      </c>
      <c r="F119" s="3">
        <f>'Door Materials'!X120</f>
        <v>1093.5899999999999</v>
      </c>
      <c r="G119" s="3">
        <f t="shared" si="12"/>
        <v>1246.29</v>
      </c>
      <c r="H119" s="3">
        <f t="shared" si="13"/>
        <v>149.55000000000001</v>
      </c>
      <c r="I119" s="3">
        <f t="shared" si="14"/>
        <v>1395.84</v>
      </c>
      <c r="J119" s="3">
        <f t="shared" si="15"/>
        <v>155.09</v>
      </c>
      <c r="K119" s="75">
        <f t="shared" si="16"/>
        <v>15.67</v>
      </c>
      <c r="L119" s="3">
        <f t="shared" si="17"/>
        <v>1566.6</v>
      </c>
      <c r="M119" s="11">
        <f t="shared" si="18"/>
        <v>1566.6</v>
      </c>
    </row>
    <row r="120" spans="1:14" x14ac:dyDescent="0.25">
      <c r="A120" s="56" t="str">
        <f>'Door Comparison'!A121</f>
        <v>DG.37</v>
      </c>
      <c r="B120" s="56" t="str">
        <f>'Door Comparison'!B121</f>
        <v>A1</v>
      </c>
      <c r="C120" s="56">
        <f>'Door Comparison'!C121</f>
        <v>0</v>
      </c>
      <c r="D120" s="9">
        <f>'Door Comparison'!N121</f>
        <v>1</v>
      </c>
      <c r="E120" s="92">
        <f>('Door Labour'!Y121/'Door Labour'!K$3)*'Door Summary'!G$3</f>
        <v>150.91999999999999</v>
      </c>
      <c r="F120" s="3">
        <f>'Door Materials'!X121</f>
        <v>1058.55</v>
      </c>
      <c r="G120" s="3">
        <f t="shared" si="12"/>
        <v>1209.47</v>
      </c>
      <c r="H120" s="3">
        <f t="shared" si="13"/>
        <v>145.13999999999999</v>
      </c>
      <c r="I120" s="3">
        <f t="shared" si="14"/>
        <v>1354.61</v>
      </c>
      <c r="J120" s="3">
        <f t="shared" si="15"/>
        <v>150.51</v>
      </c>
      <c r="K120" s="75">
        <f t="shared" si="16"/>
        <v>15.2</v>
      </c>
      <c r="L120" s="3">
        <f t="shared" si="17"/>
        <v>1520.32</v>
      </c>
      <c r="M120" s="11">
        <f t="shared" si="18"/>
        <v>1520.32</v>
      </c>
    </row>
    <row r="121" spans="1:14" x14ac:dyDescent="0.25">
      <c r="A121" s="56" t="str">
        <f>'Door Comparison'!A122</f>
        <v>DG.38</v>
      </c>
      <c r="B121" s="56">
        <f>'Door Comparison'!B122</f>
        <v>0</v>
      </c>
      <c r="C121" s="56">
        <f>'Door Comparison'!C122</f>
        <v>0</v>
      </c>
      <c r="D121" s="9">
        <f>'Door Comparison'!N122</f>
        <v>0</v>
      </c>
      <c r="E121" s="92">
        <f>('Door Labour'!Y122/'Door Labour'!K$3)*'Door Summary'!G$3</f>
        <v>0</v>
      </c>
      <c r="F121" s="3">
        <f>'Door Materials'!X122</f>
        <v>0</v>
      </c>
      <c r="G121" s="3">
        <f t="shared" si="12"/>
        <v>0</v>
      </c>
      <c r="H121" s="3">
        <f t="shared" si="13"/>
        <v>0</v>
      </c>
      <c r="I121" s="3">
        <f t="shared" si="14"/>
        <v>0</v>
      </c>
      <c r="J121" s="3">
        <f t="shared" si="15"/>
        <v>0</v>
      </c>
      <c r="K121" s="75">
        <f t="shared" si="16"/>
        <v>0</v>
      </c>
      <c r="L121" s="3">
        <f t="shared" si="17"/>
        <v>0</v>
      </c>
      <c r="M121" s="11">
        <f t="shared" si="18"/>
        <v>0</v>
      </c>
      <c r="N121" s="1" t="str">
        <f>'Door Comparison'!S122</f>
        <v>Reception screen</v>
      </c>
    </row>
    <row r="122" spans="1:14" x14ac:dyDescent="0.25">
      <c r="A122" s="56" t="str">
        <f>'Door Comparison'!A123</f>
        <v>DG.39</v>
      </c>
      <c r="B122" s="56">
        <f>'Door Comparison'!B123</f>
        <v>0</v>
      </c>
      <c r="C122" s="56">
        <f>'Door Comparison'!C123</f>
        <v>0</v>
      </c>
      <c r="D122" s="9">
        <f>'Door Comparison'!N123</f>
        <v>0</v>
      </c>
      <c r="E122" s="92">
        <f>('Door Labour'!Y123/'Door Labour'!K$3)*'Door Summary'!G$3</f>
        <v>0</v>
      </c>
      <c r="F122" s="3">
        <f>'Door Materials'!X123</f>
        <v>0</v>
      </c>
      <c r="G122" s="3">
        <f t="shared" si="12"/>
        <v>0</v>
      </c>
      <c r="H122" s="3">
        <f t="shared" si="13"/>
        <v>0</v>
      </c>
      <c r="I122" s="3">
        <f t="shared" si="14"/>
        <v>0</v>
      </c>
      <c r="J122" s="3">
        <f t="shared" si="15"/>
        <v>0</v>
      </c>
      <c r="K122" s="75">
        <f t="shared" si="16"/>
        <v>0</v>
      </c>
      <c r="L122" s="3">
        <f t="shared" si="17"/>
        <v>0</v>
      </c>
      <c r="M122" s="11">
        <f t="shared" si="18"/>
        <v>0</v>
      </c>
      <c r="N122" s="1" t="str">
        <f>'Door Comparison'!S123</f>
        <v>Reception screen</v>
      </c>
    </row>
    <row r="123" spans="1:14" x14ac:dyDescent="0.25">
      <c r="A123" s="56" t="str">
        <f>'Door Comparison'!A124</f>
        <v>DG.40</v>
      </c>
      <c r="B123" s="56">
        <f>'Door Comparison'!B124</f>
        <v>0</v>
      </c>
      <c r="C123" s="56">
        <f>'Door Comparison'!C124</f>
        <v>0</v>
      </c>
      <c r="D123" s="9">
        <f>'Door Comparison'!N124</f>
        <v>0</v>
      </c>
      <c r="E123" s="92">
        <f>('Door Labour'!Y124/'Door Labour'!K$3)*'Door Summary'!G$3</f>
        <v>0</v>
      </c>
      <c r="F123" s="3">
        <f>'Door Materials'!X124</f>
        <v>0</v>
      </c>
      <c r="G123" s="3">
        <f t="shared" si="12"/>
        <v>0</v>
      </c>
      <c r="H123" s="3">
        <f t="shared" si="13"/>
        <v>0</v>
      </c>
      <c r="I123" s="3">
        <f t="shared" si="14"/>
        <v>0</v>
      </c>
      <c r="J123" s="3">
        <f t="shared" si="15"/>
        <v>0</v>
      </c>
      <c r="K123" s="75">
        <f t="shared" si="16"/>
        <v>0</v>
      </c>
      <c r="L123" s="3">
        <f t="shared" si="17"/>
        <v>0</v>
      </c>
      <c r="M123" s="11">
        <f t="shared" si="18"/>
        <v>0</v>
      </c>
      <c r="N123" s="1" t="str">
        <f>'Door Comparison'!S124</f>
        <v>Reception screen</v>
      </c>
    </row>
    <row r="124" spans="1:14" x14ac:dyDescent="0.25">
      <c r="A124" s="56" t="str">
        <f>'Door Comparison'!A125</f>
        <v>DG.41</v>
      </c>
      <c r="B124" s="56">
        <f>'Door Comparison'!B125</f>
        <v>0</v>
      </c>
      <c r="C124" s="56">
        <f>'Door Comparison'!C125</f>
        <v>0</v>
      </c>
      <c r="D124" s="9">
        <f>'Door Comparison'!N125</f>
        <v>0</v>
      </c>
      <c r="E124" s="92">
        <f>('Door Labour'!Y125/'Door Labour'!K$3)*'Door Summary'!G$3</f>
        <v>0</v>
      </c>
      <c r="F124" s="3">
        <f>'Door Materials'!X125</f>
        <v>0</v>
      </c>
      <c r="G124" s="3">
        <f t="shared" si="12"/>
        <v>0</v>
      </c>
      <c r="H124" s="3">
        <f t="shared" si="13"/>
        <v>0</v>
      </c>
      <c r="I124" s="3">
        <f t="shared" si="14"/>
        <v>0</v>
      </c>
      <c r="J124" s="3">
        <f t="shared" si="15"/>
        <v>0</v>
      </c>
      <c r="K124" s="75">
        <f t="shared" si="16"/>
        <v>0</v>
      </c>
      <c r="L124" s="3">
        <f t="shared" si="17"/>
        <v>0</v>
      </c>
      <c r="M124" s="11">
        <f t="shared" si="18"/>
        <v>0</v>
      </c>
      <c r="N124" s="1" t="str">
        <f>'Door Comparison'!S125</f>
        <v>Reception screen</v>
      </c>
    </row>
    <row r="125" spans="1:14" x14ac:dyDescent="0.25">
      <c r="A125" s="56" t="str">
        <f>'Door Comparison'!A126</f>
        <v>DG.42</v>
      </c>
      <c r="B125" s="56" t="str">
        <f>'Door Comparison'!B126</f>
        <v>(Special)</v>
      </c>
      <c r="C125" s="56">
        <f>'Door Comparison'!C126</f>
        <v>0</v>
      </c>
      <c r="D125" s="9">
        <f>'Door Comparison'!N126</f>
        <v>1</v>
      </c>
      <c r="E125" s="92">
        <f>('Door Labour'!Y126/'Door Labour'!K$3)*'Door Summary'!G$3</f>
        <v>156.62</v>
      </c>
      <c r="F125" s="3">
        <f>'Door Materials'!X126</f>
        <v>2536.42</v>
      </c>
      <c r="G125" s="3">
        <f t="shared" si="12"/>
        <v>2693.04</v>
      </c>
      <c r="H125" s="3">
        <f t="shared" si="13"/>
        <v>323.16000000000003</v>
      </c>
      <c r="I125" s="3">
        <f t="shared" si="14"/>
        <v>3016.2</v>
      </c>
      <c r="J125" s="3">
        <f t="shared" si="15"/>
        <v>335.13</v>
      </c>
      <c r="K125" s="75">
        <f t="shared" si="16"/>
        <v>33.85</v>
      </c>
      <c r="L125" s="3">
        <f t="shared" si="17"/>
        <v>3385.18</v>
      </c>
      <c r="M125" s="11">
        <f t="shared" si="18"/>
        <v>3385.18</v>
      </c>
    </row>
    <row r="126" spans="1:14" x14ac:dyDescent="0.25">
      <c r="A126" s="56" t="str">
        <f>'Door Comparison'!A127</f>
        <v>DG.43</v>
      </c>
      <c r="B126" s="56" t="str">
        <f>'Door Comparison'!B127</f>
        <v>D1</v>
      </c>
      <c r="C126" s="56">
        <f>'Door Comparison'!C127</f>
        <v>0</v>
      </c>
      <c r="D126" s="9">
        <f>'Door Comparison'!N127</f>
        <v>1</v>
      </c>
      <c r="E126" s="92">
        <f>('Door Labour'!Y127/'Door Labour'!K$3)*'Door Summary'!G$3</f>
        <v>179.38</v>
      </c>
      <c r="F126" s="3">
        <f>'Door Materials'!X127</f>
        <v>454.33</v>
      </c>
      <c r="G126" s="3">
        <f t="shared" si="12"/>
        <v>633.71</v>
      </c>
      <c r="H126" s="3">
        <f t="shared" si="13"/>
        <v>76.05</v>
      </c>
      <c r="I126" s="3">
        <f t="shared" si="14"/>
        <v>709.76</v>
      </c>
      <c r="J126" s="3">
        <f t="shared" si="15"/>
        <v>78.86</v>
      </c>
      <c r="K126" s="75">
        <f t="shared" si="16"/>
        <v>7.97</v>
      </c>
      <c r="L126" s="3">
        <f t="shared" si="17"/>
        <v>796.59</v>
      </c>
      <c r="M126" s="11">
        <f t="shared" si="18"/>
        <v>796.59</v>
      </c>
    </row>
    <row r="127" spans="1:14" x14ac:dyDescent="0.25">
      <c r="A127" s="56" t="str">
        <f>'Door Comparison'!A128</f>
        <v>DG.44</v>
      </c>
      <c r="B127" s="56" t="str">
        <f>'Door Comparison'!B128</f>
        <v>D1</v>
      </c>
      <c r="C127" s="56">
        <f>'Door Comparison'!C128</f>
        <v>0</v>
      </c>
      <c r="D127" s="9">
        <f>'Door Comparison'!N128</f>
        <v>1</v>
      </c>
      <c r="E127" s="92">
        <f>('Door Labour'!Y128/'Door Labour'!K$3)*'Door Summary'!G$3</f>
        <v>179.38</v>
      </c>
      <c r="F127" s="3">
        <f>'Door Materials'!X128</f>
        <v>454.33</v>
      </c>
      <c r="G127" s="3">
        <f t="shared" si="12"/>
        <v>633.71</v>
      </c>
      <c r="H127" s="3">
        <f t="shared" si="13"/>
        <v>76.05</v>
      </c>
      <c r="I127" s="3">
        <f t="shared" si="14"/>
        <v>709.76</v>
      </c>
      <c r="J127" s="3">
        <f t="shared" si="15"/>
        <v>78.86</v>
      </c>
      <c r="K127" s="75">
        <f t="shared" si="16"/>
        <v>7.97</v>
      </c>
      <c r="L127" s="3">
        <f t="shared" si="17"/>
        <v>796.59</v>
      </c>
      <c r="M127" s="11">
        <f t="shared" si="18"/>
        <v>796.59</v>
      </c>
    </row>
    <row r="128" spans="1:14" x14ac:dyDescent="0.25">
      <c r="A128" s="56" t="str">
        <f>'Door Comparison'!A129</f>
        <v>DGWC.01</v>
      </c>
      <c r="B128" s="56">
        <f>'Door Comparison'!B129</f>
        <v>0</v>
      </c>
      <c r="C128" s="56">
        <f>'Door Comparison'!C129</f>
        <v>0</v>
      </c>
      <c r="D128" s="9">
        <f>'Door Comparison'!N129</f>
        <v>0</v>
      </c>
      <c r="E128" s="92">
        <f>('Door Labour'!Y129/'Door Labour'!K$3)*'Door Summary'!G$3</f>
        <v>0</v>
      </c>
      <c r="F128" s="3">
        <f>'Door Materials'!X129</f>
        <v>0</v>
      </c>
      <c r="G128" s="3">
        <f t="shared" si="12"/>
        <v>0</v>
      </c>
      <c r="H128" s="3">
        <f t="shared" si="13"/>
        <v>0</v>
      </c>
      <c r="I128" s="3">
        <f t="shared" si="14"/>
        <v>0</v>
      </c>
      <c r="J128" s="3">
        <f t="shared" si="15"/>
        <v>0</v>
      </c>
      <c r="K128" s="75">
        <f t="shared" si="16"/>
        <v>0</v>
      </c>
      <c r="L128" s="3">
        <f t="shared" si="17"/>
        <v>0</v>
      </c>
      <c r="M128" s="11">
        <f t="shared" si="18"/>
        <v>0</v>
      </c>
      <c r="N128" s="1" t="str">
        <f>'Door Comparison'!S129</f>
        <v>WC cubicle</v>
      </c>
    </row>
    <row r="129" spans="1:14" x14ac:dyDescent="0.25">
      <c r="A129" s="56" t="str">
        <f>'Door Comparison'!A130</f>
        <v>DGWC.02</v>
      </c>
      <c r="B129" s="56">
        <f>'Door Comparison'!B130</f>
        <v>0</v>
      </c>
      <c r="C129" s="56">
        <f>'Door Comparison'!C130</f>
        <v>0</v>
      </c>
      <c r="D129" s="9">
        <f>'Door Comparison'!N130</f>
        <v>0</v>
      </c>
      <c r="E129" s="92">
        <f>('Door Labour'!Y130/'Door Labour'!K$3)*'Door Summary'!G$3</f>
        <v>0</v>
      </c>
      <c r="F129" s="3">
        <f>'Door Materials'!X130</f>
        <v>0</v>
      </c>
      <c r="G129" s="3">
        <f t="shared" si="12"/>
        <v>0</v>
      </c>
      <c r="H129" s="3">
        <f t="shared" si="13"/>
        <v>0</v>
      </c>
      <c r="I129" s="3">
        <f t="shared" si="14"/>
        <v>0</v>
      </c>
      <c r="J129" s="3">
        <f t="shared" si="15"/>
        <v>0</v>
      </c>
      <c r="K129" s="75">
        <f t="shared" si="16"/>
        <v>0</v>
      </c>
      <c r="L129" s="3">
        <f t="shared" si="17"/>
        <v>0</v>
      </c>
      <c r="M129" s="11">
        <f t="shared" si="18"/>
        <v>0</v>
      </c>
      <c r="N129" s="1" t="str">
        <f>'Door Comparison'!S130</f>
        <v>WC cubicle</v>
      </c>
    </row>
    <row r="130" spans="1:14" x14ac:dyDescent="0.25">
      <c r="A130" s="56" t="str">
        <f>'Door Comparison'!A131</f>
        <v>DGWC.03</v>
      </c>
      <c r="B130" s="56">
        <f>'Door Comparison'!B131</f>
        <v>0</v>
      </c>
      <c r="C130" s="56">
        <f>'Door Comparison'!C131</f>
        <v>0</v>
      </c>
      <c r="D130" s="9">
        <f>'Door Comparison'!N131</f>
        <v>0</v>
      </c>
      <c r="E130" s="92">
        <f>('Door Labour'!Y131/'Door Labour'!K$3)*'Door Summary'!G$3</f>
        <v>0</v>
      </c>
      <c r="F130" s="3">
        <f>'Door Materials'!X131</f>
        <v>0</v>
      </c>
      <c r="G130" s="3">
        <f t="shared" si="12"/>
        <v>0</v>
      </c>
      <c r="H130" s="3">
        <f t="shared" si="13"/>
        <v>0</v>
      </c>
      <c r="I130" s="3">
        <f t="shared" si="14"/>
        <v>0</v>
      </c>
      <c r="J130" s="3">
        <f t="shared" si="15"/>
        <v>0</v>
      </c>
      <c r="K130" s="75">
        <f t="shared" si="16"/>
        <v>0</v>
      </c>
      <c r="L130" s="3">
        <f t="shared" si="17"/>
        <v>0</v>
      </c>
      <c r="M130" s="11">
        <f t="shared" si="18"/>
        <v>0</v>
      </c>
      <c r="N130" s="1" t="str">
        <f>'Door Comparison'!S131</f>
        <v>WC cubicle</v>
      </c>
    </row>
    <row r="131" spans="1:14" x14ac:dyDescent="0.25">
      <c r="A131" s="56" t="str">
        <f>'Door Comparison'!A132</f>
        <v>DGWC.04</v>
      </c>
      <c r="B131" s="56">
        <f>'Door Comparison'!B132</f>
        <v>0</v>
      </c>
      <c r="C131" s="56">
        <f>'Door Comparison'!C132</f>
        <v>0</v>
      </c>
      <c r="D131" s="9">
        <f>'Door Comparison'!N132</f>
        <v>0</v>
      </c>
      <c r="E131" s="92">
        <f>('Door Labour'!Y132/'Door Labour'!K$3)*'Door Summary'!G$3</f>
        <v>0</v>
      </c>
      <c r="F131" s="3">
        <f>'Door Materials'!X132</f>
        <v>0</v>
      </c>
      <c r="G131" s="3">
        <f t="shared" si="12"/>
        <v>0</v>
      </c>
      <c r="H131" s="3">
        <f t="shared" si="13"/>
        <v>0</v>
      </c>
      <c r="I131" s="3">
        <f t="shared" si="14"/>
        <v>0</v>
      </c>
      <c r="J131" s="3">
        <f t="shared" si="15"/>
        <v>0</v>
      </c>
      <c r="K131" s="75">
        <f t="shared" si="16"/>
        <v>0</v>
      </c>
      <c r="L131" s="3">
        <f t="shared" si="17"/>
        <v>0</v>
      </c>
      <c r="M131" s="11">
        <f t="shared" si="18"/>
        <v>0</v>
      </c>
      <c r="N131" s="1" t="str">
        <f>'Door Comparison'!S132</f>
        <v>WC cubicle</v>
      </c>
    </row>
    <row r="132" spans="1:14" x14ac:dyDescent="0.25">
      <c r="A132" s="56" t="str">
        <f>'Door Comparison'!A133</f>
        <v>DGWC.05</v>
      </c>
      <c r="B132" s="56">
        <f>'Door Comparison'!B133</f>
        <v>0</v>
      </c>
      <c r="C132" s="56">
        <f>'Door Comparison'!C133</f>
        <v>0</v>
      </c>
      <c r="D132" s="9">
        <f>'Door Comparison'!N133</f>
        <v>0</v>
      </c>
      <c r="E132" s="92">
        <f>('Door Labour'!Y133/'Door Labour'!K$3)*'Door Summary'!G$3</f>
        <v>0</v>
      </c>
      <c r="F132" s="3">
        <f>'Door Materials'!X133</f>
        <v>0</v>
      </c>
      <c r="G132" s="3">
        <f t="shared" si="12"/>
        <v>0</v>
      </c>
      <c r="H132" s="3">
        <f t="shared" si="13"/>
        <v>0</v>
      </c>
      <c r="I132" s="3">
        <f t="shared" si="14"/>
        <v>0</v>
      </c>
      <c r="J132" s="3">
        <f t="shared" si="15"/>
        <v>0</v>
      </c>
      <c r="K132" s="75">
        <f t="shared" si="16"/>
        <v>0</v>
      </c>
      <c r="L132" s="3">
        <f t="shared" si="17"/>
        <v>0</v>
      </c>
      <c r="M132" s="11">
        <f t="shared" si="18"/>
        <v>0</v>
      </c>
      <c r="N132" s="1" t="str">
        <f>'Door Comparison'!S133</f>
        <v>WC cubicle</v>
      </c>
    </row>
    <row r="133" spans="1:14" x14ac:dyDescent="0.25">
      <c r="A133" s="56" t="str">
        <f>'Door Comparison'!A134</f>
        <v>DGWC.06</v>
      </c>
      <c r="B133" s="56">
        <f>'Door Comparison'!B134</f>
        <v>0</v>
      </c>
      <c r="C133" s="56">
        <f>'Door Comparison'!C134</f>
        <v>0</v>
      </c>
      <c r="D133" s="9">
        <f>'Door Comparison'!N134</f>
        <v>0</v>
      </c>
      <c r="E133" s="92">
        <f>('Door Labour'!Y134/'Door Labour'!K$3)*'Door Summary'!G$3</f>
        <v>0</v>
      </c>
      <c r="F133" s="3">
        <f>'Door Materials'!X134</f>
        <v>0</v>
      </c>
      <c r="G133" s="3">
        <f t="shared" si="12"/>
        <v>0</v>
      </c>
      <c r="H133" s="3">
        <f t="shared" si="13"/>
        <v>0</v>
      </c>
      <c r="I133" s="3">
        <f t="shared" si="14"/>
        <v>0</v>
      </c>
      <c r="J133" s="3">
        <f t="shared" si="15"/>
        <v>0</v>
      </c>
      <c r="K133" s="75">
        <f t="shared" si="16"/>
        <v>0</v>
      </c>
      <c r="L133" s="3">
        <f t="shared" si="17"/>
        <v>0</v>
      </c>
      <c r="M133" s="11">
        <f t="shared" si="18"/>
        <v>0</v>
      </c>
      <c r="N133" s="1" t="str">
        <f>'Door Comparison'!S134</f>
        <v>WC cubicle</v>
      </c>
    </row>
    <row r="134" spans="1:14" x14ac:dyDescent="0.25">
      <c r="A134" s="56" t="str">
        <f>'Door Comparison'!A135</f>
        <v>EX-DG.01</v>
      </c>
      <c r="B134" s="56" t="str">
        <f>'Door Comparison'!B135</f>
        <v>(External)</v>
      </c>
      <c r="C134" s="56">
        <f>'Door Comparison'!C135</f>
        <v>0</v>
      </c>
      <c r="D134" s="9">
        <f>'Door Comparison'!N135</f>
        <v>0</v>
      </c>
      <c r="E134" s="92">
        <f>('Door Labour'!Y135/'Door Labour'!K$3)*'Door Summary'!G$3</f>
        <v>0</v>
      </c>
      <c r="F134" s="3">
        <f>'Door Materials'!X135</f>
        <v>0</v>
      </c>
      <c r="G134" s="3">
        <f t="shared" si="12"/>
        <v>0</v>
      </c>
      <c r="H134" s="3">
        <f t="shared" si="13"/>
        <v>0</v>
      </c>
      <c r="I134" s="3">
        <f t="shared" si="14"/>
        <v>0</v>
      </c>
      <c r="J134" s="3">
        <f t="shared" si="15"/>
        <v>0</v>
      </c>
      <c r="K134" s="75">
        <f t="shared" si="16"/>
        <v>0</v>
      </c>
      <c r="L134" s="3">
        <f t="shared" si="17"/>
        <v>0</v>
      </c>
      <c r="M134" s="11">
        <f t="shared" si="18"/>
        <v>0</v>
      </c>
      <c r="N134" s="1" t="str">
        <f>'Door Comparison'!S135</f>
        <v>By others</v>
      </c>
    </row>
    <row r="135" spans="1:14" x14ac:dyDescent="0.25">
      <c r="A135" s="56" t="str">
        <f>'Door Comparison'!A136</f>
        <v>EX-DG.02</v>
      </c>
      <c r="B135" s="56" t="str">
        <f>'Door Comparison'!B136</f>
        <v>(External)</v>
      </c>
      <c r="C135" s="56">
        <f>'Door Comparison'!C136</f>
        <v>0</v>
      </c>
      <c r="D135" s="9">
        <f>'Door Comparison'!N136</f>
        <v>0</v>
      </c>
      <c r="E135" s="92">
        <f>('Door Labour'!Y136/'Door Labour'!K$3)*'Door Summary'!G$3</f>
        <v>0</v>
      </c>
      <c r="F135" s="3">
        <f>'Door Materials'!X136</f>
        <v>0</v>
      </c>
      <c r="G135" s="3">
        <f t="shared" si="12"/>
        <v>0</v>
      </c>
      <c r="H135" s="3">
        <f t="shared" si="13"/>
        <v>0</v>
      </c>
      <c r="I135" s="3">
        <f t="shared" si="14"/>
        <v>0</v>
      </c>
      <c r="J135" s="3">
        <f t="shared" si="15"/>
        <v>0</v>
      </c>
      <c r="K135" s="75">
        <f t="shared" si="16"/>
        <v>0</v>
      </c>
      <c r="L135" s="3">
        <f t="shared" si="17"/>
        <v>0</v>
      </c>
      <c r="M135" s="11">
        <f t="shared" si="18"/>
        <v>0</v>
      </c>
      <c r="N135" s="1" t="str">
        <f>'Door Comparison'!S136</f>
        <v>By others</v>
      </c>
    </row>
    <row r="136" spans="1:14" x14ac:dyDescent="0.25">
      <c r="A136" s="56" t="str">
        <f>'Door Comparison'!A137</f>
        <v>EX-DG.03</v>
      </c>
      <c r="B136" s="56" t="str">
        <f>'Door Comparison'!B137</f>
        <v>(External)</v>
      </c>
      <c r="C136" s="56">
        <f>'Door Comparison'!C137</f>
        <v>0</v>
      </c>
      <c r="D136" s="9">
        <f>'Door Comparison'!N137</f>
        <v>0</v>
      </c>
      <c r="E136" s="92">
        <f>('Door Labour'!Y137/'Door Labour'!K$3)*'Door Summary'!G$3</f>
        <v>0</v>
      </c>
      <c r="F136" s="3">
        <f>'Door Materials'!X137</f>
        <v>0</v>
      </c>
      <c r="G136" s="3">
        <f t="shared" si="12"/>
        <v>0</v>
      </c>
      <c r="H136" s="3">
        <f t="shared" si="13"/>
        <v>0</v>
      </c>
      <c r="I136" s="3">
        <f t="shared" si="14"/>
        <v>0</v>
      </c>
      <c r="J136" s="3">
        <f t="shared" si="15"/>
        <v>0</v>
      </c>
      <c r="K136" s="75">
        <f t="shared" si="16"/>
        <v>0</v>
      </c>
      <c r="L136" s="3">
        <f t="shared" si="17"/>
        <v>0</v>
      </c>
      <c r="M136" s="11">
        <f t="shared" si="18"/>
        <v>0</v>
      </c>
      <c r="N136" s="1" t="str">
        <f>'Door Comparison'!S137</f>
        <v>By others</v>
      </c>
    </row>
    <row r="137" spans="1:14" x14ac:dyDescent="0.25">
      <c r="A137" s="56" t="str">
        <f>'Door Comparison'!A138</f>
        <v>EX-DG.04</v>
      </c>
      <c r="B137" s="56" t="str">
        <f>'Door Comparison'!B138</f>
        <v>(External)</v>
      </c>
      <c r="C137" s="56">
        <f>'Door Comparison'!C138</f>
        <v>0</v>
      </c>
      <c r="D137" s="9">
        <f>'Door Comparison'!N138</f>
        <v>0</v>
      </c>
      <c r="E137" s="92">
        <f>('Door Labour'!Y138/'Door Labour'!K$3)*'Door Summary'!G$3</f>
        <v>0</v>
      </c>
      <c r="F137" s="3">
        <f>'Door Materials'!X138</f>
        <v>0</v>
      </c>
      <c r="G137" s="3">
        <f t="shared" ref="G137:G200" si="19">E137+F137</f>
        <v>0</v>
      </c>
      <c r="H137" s="3">
        <f t="shared" ref="H137:H200" si="20">G137*H$7</f>
        <v>0</v>
      </c>
      <c r="I137" s="3">
        <f t="shared" ref="I137:I200" si="21">SUM(G137:H137)</f>
        <v>0</v>
      </c>
      <c r="J137" s="3">
        <f t="shared" ref="J137:J200" si="22">I137/9</f>
        <v>0</v>
      </c>
      <c r="K137" s="75">
        <f t="shared" ref="K137:K200" si="23">(I137+J137)/99</f>
        <v>0</v>
      </c>
      <c r="L137" s="3">
        <f t="shared" ref="L137:L200" si="24">I137+J137+K137</f>
        <v>0</v>
      </c>
      <c r="M137" s="11">
        <f t="shared" ref="M137:M200" si="25">D137*L137</f>
        <v>0</v>
      </c>
      <c r="N137" s="1" t="str">
        <f>'Door Comparison'!S138</f>
        <v>By others</v>
      </c>
    </row>
    <row r="138" spans="1:14" x14ac:dyDescent="0.25">
      <c r="A138" s="56" t="str">
        <f>'Door Comparison'!A139</f>
        <v>EX-DG.05</v>
      </c>
      <c r="B138" s="56" t="str">
        <f>'Door Comparison'!B139</f>
        <v>(External)</v>
      </c>
      <c r="C138" s="56">
        <f>'Door Comparison'!C139</f>
        <v>0</v>
      </c>
      <c r="D138" s="9">
        <f>'Door Comparison'!N139</f>
        <v>0</v>
      </c>
      <c r="E138" s="92">
        <f>('Door Labour'!Y139/'Door Labour'!K$3)*'Door Summary'!G$3</f>
        <v>0</v>
      </c>
      <c r="F138" s="3">
        <f>'Door Materials'!X139</f>
        <v>0</v>
      </c>
      <c r="G138" s="3">
        <f t="shared" si="19"/>
        <v>0</v>
      </c>
      <c r="H138" s="3">
        <f t="shared" si="20"/>
        <v>0</v>
      </c>
      <c r="I138" s="3">
        <f t="shared" si="21"/>
        <v>0</v>
      </c>
      <c r="J138" s="3">
        <f t="shared" si="22"/>
        <v>0</v>
      </c>
      <c r="K138" s="75">
        <f t="shared" si="23"/>
        <v>0</v>
      </c>
      <c r="L138" s="3">
        <f t="shared" si="24"/>
        <v>0</v>
      </c>
      <c r="M138" s="11">
        <f t="shared" si="25"/>
        <v>0</v>
      </c>
      <c r="N138" s="1" t="str">
        <f>'Door Comparison'!S139</f>
        <v>By others</v>
      </c>
    </row>
    <row r="139" spans="1:14" x14ac:dyDescent="0.25">
      <c r="A139" s="56" t="str">
        <f>'Door Comparison'!A140</f>
        <v>EX-DG.06</v>
      </c>
      <c r="B139" s="56" t="str">
        <f>'Door Comparison'!B140</f>
        <v>(External)</v>
      </c>
      <c r="C139" s="56">
        <f>'Door Comparison'!C140</f>
        <v>0</v>
      </c>
      <c r="D139" s="9">
        <f>'Door Comparison'!N140</f>
        <v>0</v>
      </c>
      <c r="E139" s="92">
        <f>('Door Labour'!Y140/'Door Labour'!K$3)*'Door Summary'!G$3</f>
        <v>0</v>
      </c>
      <c r="F139" s="3">
        <f>'Door Materials'!X140</f>
        <v>0</v>
      </c>
      <c r="G139" s="3">
        <f t="shared" si="19"/>
        <v>0</v>
      </c>
      <c r="H139" s="3">
        <f t="shared" si="20"/>
        <v>0</v>
      </c>
      <c r="I139" s="3">
        <f t="shared" si="21"/>
        <v>0</v>
      </c>
      <c r="J139" s="3">
        <f t="shared" si="22"/>
        <v>0</v>
      </c>
      <c r="K139" s="75">
        <f t="shared" si="23"/>
        <v>0</v>
      </c>
      <c r="L139" s="3">
        <f t="shared" si="24"/>
        <v>0</v>
      </c>
      <c r="M139" s="11">
        <f t="shared" si="25"/>
        <v>0</v>
      </c>
      <c r="N139" s="1" t="str">
        <f>'Door Comparison'!S140</f>
        <v>By others</v>
      </c>
    </row>
    <row r="140" spans="1:14" x14ac:dyDescent="0.25">
      <c r="A140" s="56" t="str">
        <f>'Door Comparison'!A141</f>
        <v>EX-DG.07</v>
      </c>
      <c r="B140" s="56" t="str">
        <f>'Door Comparison'!B141</f>
        <v>(External)</v>
      </c>
      <c r="C140" s="56">
        <f>'Door Comparison'!C141</f>
        <v>0</v>
      </c>
      <c r="D140" s="9">
        <f>'Door Comparison'!N141</f>
        <v>0</v>
      </c>
      <c r="E140" s="92">
        <f>('Door Labour'!Y141/'Door Labour'!K$3)*'Door Summary'!G$3</f>
        <v>0</v>
      </c>
      <c r="F140" s="3">
        <f>'Door Materials'!X141</f>
        <v>0</v>
      </c>
      <c r="G140" s="3">
        <f t="shared" si="19"/>
        <v>0</v>
      </c>
      <c r="H140" s="3">
        <f t="shared" si="20"/>
        <v>0</v>
      </c>
      <c r="I140" s="3">
        <f t="shared" si="21"/>
        <v>0</v>
      </c>
      <c r="J140" s="3">
        <f t="shared" si="22"/>
        <v>0</v>
      </c>
      <c r="K140" s="75">
        <f t="shared" si="23"/>
        <v>0</v>
      </c>
      <c r="L140" s="3">
        <f t="shared" si="24"/>
        <v>0</v>
      </c>
      <c r="M140" s="11">
        <f t="shared" si="25"/>
        <v>0</v>
      </c>
      <c r="N140" s="1" t="str">
        <f>'Door Comparison'!S141</f>
        <v>By others</v>
      </c>
    </row>
    <row r="141" spans="1:14" x14ac:dyDescent="0.25">
      <c r="A141" s="56" t="str">
        <f>'Door Comparison'!A142</f>
        <v>EX-DG.08</v>
      </c>
      <c r="B141" s="56" t="str">
        <f>'Door Comparison'!B142</f>
        <v>(External)</v>
      </c>
      <c r="C141" s="56">
        <f>'Door Comparison'!C142</f>
        <v>0</v>
      </c>
      <c r="D141" s="9">
        <f>'Door Comparison'!N142</f>
        <v>0</v>
      </c>
      <c r="E141" s="92">
        <f>('Door Labour'!Y142/'Door Labour'!K$3)*'Door Summary'!G$3</f>
        <v>0</v>
      </c>
      <c r="F141" s="3">
        <f>'Door Materials'!X142</f>
        <v>0</v>
      </c>
      <c r="G141" s="3">
        <f t="shared" si="19"/>
        <v>0</v>
      </c>
      <c r="H141" s="3">
        <f t="shared" si="20"/>
        <v>0</v>
      </c>
      <c r="I141" s="3">
        <f t="shared" si="21"/>
        <v>0</v>
      </c>
      <c r="J141" s="3">
        <f t="shared" si="22"/>
        <v>0</v>
      </c>
      <c r="K141" s="75">
        <f t="shared" si="23"/>
        <v>0</v>
      </c>
      <c r="L141" s="3">
        <f t="shared" si="24"/>
        <v>0</v>
      </c>
      <c r="M141" s="11">
        <f t="shared" si="25"/>
        <v>0</v>
      </c>
      <c r="N141" s="1" t="str">
        <f>'Door Comparison'!S142</f>
        <v>By others</v>
      </c>
    </row>
    <row r="142" spans="1:14" x14ac:dyDescent="0.25">
      <c r="A142" s="56" t="str">
        <f>'Door Comparison'!A143</f>
        <v>EX-DG.09</v>
      </c>
      <c r="B142" s="56" t="str">
        <f>'Door Comparison'!B143</f>
        <v>(External)</v>
      </c>
      <c r="C142" s="56">
        <f>'Door Comparison'!C143</f>
        <v>0</v>
      </c>
      <c r="D142" s="9">
        <f>'Door Comparison'!N143</f>
        <v>0</v>
      </c>
      <c r="E142" s="92">
        <f>('Door Labour'!Y143/'Door Labour'!K$3)*'Door Summary'!G$3</f>
        <v>0</v>
      </c>
      <c r="F142" s="3">
        <f>'Door Materials'!X143</f>
        <v>0</v>
      </c>
      <c r="G142" s="3">
        <f t="shared" si="19"/>
        <v>0</v>
      </c>
      <c r="H142" s="3">
        <f t="shared" si="20"/>
        <v>0</v>
      </c>
      <c r="I142" s="3">
        <f t="shared" si="21"/>
        <v>0</v>
      </c>
      <c r="J142" s="3">
        <f t="shared" si="22"/>
        <v>0</v>
      </c>
      <c r="K142" s="75">
        <f t="shared" si="23"/>
        <v>0</v>
      </c>
      <c r="L142" s="3">
        <f t="shared" si="24"/>
        <v>0</v>
      </c>
      <c r="M142" s="11">
        <f t="shared" si="25"/>
        <v>0</v>
      </c>
      <c r="N142" s="1" t="str">
        <f>'Door Comparison'!S143</f>
        <v>By others</v>
      </c>
    </row>
    <row r="143" spans="1:14" x14ac:dyDescent="0.25">
      <c r="A143" s="56" t="str">
        <f>'Door Comparison'!A144</f>
        <v>EX-DG.10</v>
      </c>
      <c r="B143" s="56" t="str">
        <f>'Door Comparison'!B144</f>
        <v>(External)</v>
      </c>
      <c r="C143" s="56">
        <f>'Door Comparison'!C144</f>
        <v>0</v>
      </c>
      <c r="D143" s="9">
        <f>'Door Comparison'!N144</f>
        <v>0</v>
      </c>
      <c r="E143" s="92">
        <f>('Door Labour'!Y144/'Door Labour'!K$3)*'Door Summary'!G$3</f>
        <v>0</v>
      </c>
      <c r="F143" s="3">
        <f>'Door Materials'!X144</f>
        <v>0</v>
      </c>
      <c r="G143" s="3">
        <f t="shared" si="19"/>
        <v>0</v>
      </c>
      <c r="H143" s="3">
        <f t="shared" si="20"/>
        <v>0</v>
      </c>
      <c r="I143" s="3">
        <f t="shared" si="21"/>
        <v>0</v>
      </c>
      <c r="J143" s="3">
        <f t="shared" si="22"/>
        <v>0</v>
      </c>
      <c r="K143" s="75">
        <f t="shared" si="23"/>
        <v>0</v>
      </c>
      <c r="L143" s="3">
        <f t="shared" si="24"/>
        <v>0</v>
      </c>
      <c r="M143" s="11">
        <f t="shared" si="25"/>
        <v>0</v>
      </c>
      <c r="N143" s="1" t="str">
        <f>'Door Comparison'!S144</f>
        <v>By others</v>
      </c>
    </row>
    <row r="144" spans="1:14" x14ac:dyDescent="0.25">
      <c r="A144" s="56" t="str">
        <f>'Door Comparison'!A145</f>
        <v>EX-DG.11</v>
      </c>
      <c r="B144" s="56" t="str">
        <f>'Door Comparison'!B145</f>
        <v>(External)</v>
      </c>
      <c r="C144" s="56">
        <f>'Door Comparison'!C145</f>
        <v>0</v>
      </c>
      <c r="D144" s="9">
        <f>'Door Comparison'!N145</f>
        <v>0</v>
      </c>
      <c r="E144" s="92">
        <f>('Door Labour'!Y145/'Door Labour'!K$3)*'Door Summary'!G$3</f>
        <v>0</v>
      </c>
      <c r="F144" s="3">
        <f>'Door Materials'!X145</f>
        <v>0</v>
      </c>
      <c r="G144" s="3">
        <f t="shared" si="19"/>
        <v>0</v>
      </c>
      <c r="H144" s="3">
        <f t="shared" si="20"/>
        <v>0</v>
      </c>
      <c r="I144" s="3">
        <f t="shared" si="21"/>
        <v>0</v>
      </c>
      <c r="J144" s="3">
        <f t="shared" si="22"/>
        <v>0</v>
      </c>
      <c r="K144" s="75">
        <f t="shared" si="23"/>
        <v>0</v>
      </c>
      <c r="L144" s="3">
        <f t="shared" si="24"/>
        <v>0</v>
      </c>
      <c r="M144" s="11">
        <f t="shared" si="25"/>
        <v>0</v>
      </c>
      <c r="N144" s="1" t="str">
        <f>'Door Comparison'!S145</f>
        <v>By others</v>
      </c>
    </row>
    <row r="145" spans="1:14" x14ac:dyDescent="0.25">
      <c r="A145" s="56" t="str">
        <f>'Door Comparison'!A146</f>
        <v>EX-DG.12</v>
      </c>
      <c r="B145" s="56" t="str">
        <f>'Door Comparison'!B146</f>
        <v>(External)</v>
      </c>
      <c r="C145" s="56">
        <f>'Door Comparison'!C146</f>
        <v>0</v>
      </c>
      <c r="D145" s="9">
        <f>'Door Comparison'!N146</f>
        <v>0</v>
      </c>
      <c r="E145" s="92">
        <f>('Door Labour'!Y146/'Door Labour'!K$3)*'Door Summary'!G$3</f>
        <v>0</v>
      </c>
      <c r="F145" s="3">
        <f>'Door Materials'!X146</f>
        <v>0</v>
      </c>
      <c r="G145" s="3">
        <f t="shared" si="19"/>
        <v>0</v>
      </c>
      <c r="H145" s="3">
        <f t="shared" si="20"/>
        <v>0</v>
      </c>
      <c r="I145" s="3">
        <f t="shared" si="21"/>
        <v>0</v>
      </c>
      <c r="J145" s="3">
        <f t="shared" si="22"/>
        <v>0</v>
      </c>
      <c r="K145" s="75">
        <f t="shared" si="23"/>
        <v>0</v>
      </c>
      <c r="L145" s="3">
        <f t="shared" si="24"/>
        <v>0</v>
      </c>
      <c r="M145" s="11">
        <f t="shared" si="25"/>
        <v>0</v>
      </c>
      <c r="N145" s="1" t="str">
        <f>'Door Comparison'!S146</f>
        <v>By others</v>
      </c>
    </row>
    <row r="146" spans="1:14" x14ac:dyDescent="0.25">
      <c r="A146" s="56" t="str">
        <f>'Door Comparison'!A147</f>
        <v>D1.01</v>
      </c>
      <c r="B146" s="56" t="str">
        <f>'Door Comparison'!B147</f>
        <v>E1</v>
      </c>
      <c r="C146" s="56">
        <f>'Door Comparison'!C147</f>
        <v>0</v>
      </c>
      <c r="D146" s="9">
        <f>'Door Comparison'!N147</f>
        <v>0</v>
      </c>
      <c r="E146" s="92">
        <f>('Door Labour'!Y147/'Door Labour'!K$3)*'Door Summary'!G$3</f>
        <v>0</v>
      </c>
      <c r="F146" s="3">
        <f>'Door Materials'!X147</f>
        <v>0</v>
      </c>
      <c r="G146" s="3">
        <f t="shared" si="19"/>
        <v>0</v>
      </c>
      <c r="H146" s="3">
        <f t="shared" si="20"/>
        <v>0</v>
      </c>
      <c r="I146" s="3">
        <f t="shared" si="21"/>
        <v>0</v>
      </c>
      <c r="J146" s="3">
        <f t="shared" si="22"/>
        <v>0</v>
      </c>
      <c r="K146" s="75">
        <f t="shared" si="23"/>
        <v>0</v>
      </c>
      <c r="L146" s="3">
        <f t="shared" si="24"/>
        <v>0</v>
      </c>
      <c r="M146" s="11">
        <f t="shared" si="25"/>
        <v>0</v>
      </c>
      <c r="N146" s="1" t="str">
        <f>'Door Comparison'!S147</f>
        <v>By others</v>
      </c>
    </row>
    <row r="147" spans="1:14" x14ac:dyDescent="0.25">
      <c r="A147" s="56" t="str">
        <f>'Door Comparison'!A148</f>
        <v>D1.02</v>
      </c>
      <c r="B147" s="56" t="str">
        <f>'Door Comparison'!B148</f>
        <v>E1</v>
      </c>
      <c r="C147" s="56">
        <f>'Door Comparison'!C148</f>
        <v>0</v>
      </c>
      <c r="D147" s="9">
        <f>'Door Comparison'!N148</f>
        <v>0</v>
      </c>
      <c r="E147" s="92">
        <f>('Door Labour'!Y148/'Door Labour'!K$3)*'Door Summary'!G$3</f>
        <v>0</v>
      </c>
      <c r="F147" s="3">
        <f>'Door Materials'!X148</f>
        <v>0</v>
      </c>
      <c r="G147" s="3">
        <f t="shared" si="19"/>
        <v>0</v>
      </c>
      <c r="H147" s="3">
        <f t="shared" si="20"/>
        <v>0</v>
      </c>
      <c r="I147" s="3">
        <f t="shared" si="21"/>
        <v>0</v>
      </c>
      <c r="J147" s="3">
        <f t="shared" si="22"/>
        <v>0</v>
      </c>
      <c r="K147" s="75">
        <f t="shared" si="23"/>
        <v>0</v>
      </c>
      <c r="L147" s="3">
        <f t="shared" si="24"/>
        <v>0</v>
      </c>
      <c r="M147" s="11">
        <f t="shared" si="25"/>
        <v>0</v>
      </c>
      <c r="N147" s="1" t="str">
        <f>'Door Comparison'!S148</f>
        <v>By others</v>
      </c>
    </row>
    <row r="148" spans="1:14" x14ac:dyDescent="0.25">
      <c r="A148" s="56" t="str">
        <f>'Door Comparison'!A149</f>
        <v>D1.03</v>
      </c>
      <c r="B148" s="56" t="str">
        <f>'Door Comparison'!B149</f>
        <v>D2</v>
      </c>
      <c r="C148" s="56">
        <f>'Door Comparison'!C149</f>
        <v>0</v>
      </c>
      <c r="D148" s="9">
        <f>'Door Comparison'!N149</f>
        <v>1</v>
      </c>
      <c r="E148" s="92">
        <f>('Door Labour'!Y149/'Door Labour'!K$3)*'Door Summary'!G$3</f>
        <v>187.38</v>
      </c>
      <c r="F148" s="3">
        <f>'Door Materials'!X149</f>
        <v>665.38</v>
      </c>
      <c r="G148" s="3">
        <f t="shared" si="19"/>
        <v>852.76</v>
      </c>
      <c r="H148" s="3">
        <f t="shared" si="20"/>
        <v>102.33</v>
      </c>
      <c r="I148" s="3">
        <f t="shared" si="21"/>
        <v>955.09</v>
      </c>
      <c r="J148" s="3">
        <f t="shared" si="22"/>
        <v>106.12</v>
      </c>
      <c r="K148" s="75">
        <f t="shared" si="23"/>
        <v>10.72</v>
      </c>
      <c r="L148" s="3">
        <f t="shared" si="24"/>
        <v>1071.93</v>
      </c>
      <c r="M148" s="11">
        <f t="shared" si="25"/>
        <v>1071.93</v>
      </c>
    </row>
    <row r="149" spans="1:14" x14ac:dyDescent="0.25">
      <c r="A149" s="56" t="str">
        <f>'Door Comparison'!A150</f>
        <v>D1.04</v>
      </c>
      <c r="B149" s="56" t="str">
        <f>'Door Comparison'!B150</f>
        <v>D2</v>
      </c>
      <c r="C149" s="56">
        <f>'Door Comparison'!C150</f>
        <v>0</v>
      </c>
      <c r="D149" s="9">
        <f>'Door Comparison'!N150</f>
        <v>1</v>
      </c>
      <c r="E149" s="92">
        <f>('Door Labour'!Y150/'Door Labour'!K$3)*'Door Summary'!G$3</f>
        <v>187.38</v>
      </c>
      <c r="F149" s="3">
        <f>'Door Materials'!X150</f>
        <v>665.38</v>
      </c>
      <c r="G149" s="3">
        <f t="shared" si="19"/>
        <v>852.76</v>
      </c>
      <c r="H149" s="3">
        <f t="shared" si="20"/>
        <v>102.33</v>
      </c>
      <c r="I149" s="3">
        <f t="shared" si="21"/>
        <v>955.09</v>
      </c>
      <c r="J149" s="3">
        <f t="shared" si="22"/>
        <v>106.12</v>
      </c>
      <c r="K149" s="75">
        <f t="shared" si="23"/>
        <v>10.72</v>
      </c>
      <c r="L149" s="3">
        <f t="shared" si="24"/>
        <v>1071.93</v>
      </c>
      <c r="M149" s="11">
        <f t="shared" si="25"/>
        <v>1071.93</v>
      </c>
    </row>
    <row r="150" spans="1:14" x14ac:dyDescent="0.25">
      <c r="A150" s="56" t="str">
        <f>'Door Comparison'!A151</f>
        <v>D1.05</v>
      </c>
      <c r="B150" s="56" t="str">
        <f>'Door Comparison'!B151</f>
        <v>D2</v>
      </c>
      <c r="C150" s="56">
        <f>'Door Comparison'!C151</f>
        <v>0</v>
      </c>
      <c r="D150" s="9">
        <f>'Door Comparison'!N151</f>
        <v>1</v>
      </c>
      <c r="E150" s="92">
        <f>('Door Labour'!Y151/'Door Labour'!K$3)*'Door Summary'!G$3</f>
        <v>187.38</v>
      </c>
      <c r="F150" s="3">
        <f>'Door Materials'!X151</f>
        <v>665.38</v>
      </c>
      <c r="G150" s="3">
        <f t="shared" si="19"/>
        <v>852.76</v>
      </c>
      <c r="H150" s="3">
        <f t="shared" si="20"/>
        <v>102.33</v>
      </c>
      <c r="I150" s="3">
        <f t="shared" si="21"/>
        <v>955.09</v>
      </c>
      <c r="J150" s="3">
        <f t="shared" si="22"/>
        <v>106.12</v>
      </c>
      <c r="K150" s="75">
        <f t="shared" si="23"/>
        <v>10.72</v>
      </c>
      <c r="L150" s="3">
        <f t="shared" si="24"/>
        <v>1071.93</v>
      </c>
      <c r="M150" s="11">
        <f t="shared" si="25"/>
        <v>1071.93</v>
      </c>
    </row>
    <row r="151" spans="1:14" x14ac:dyDescent="0.25">
      <c r="A151" s="56" t="str">
        <f>'Door Comparison'!A152</f>
        <v>D1.06</v>
      </c>
      <c r="B151" s="56" t="str">
        <f>'Door Comparison'!B152</f>
        <v>D2</v>
      </c>
      <c r="C151" s="56">
        <f>'Door Comparison'!C152</f>
        <v>0</v>
      </c>
      <c r="D151" s="9">
        <f>'Door Comparison'!N152</f>
        <v>1</v>
      </c>
      <c r="E151" s="92">
        <f>('Door Labour'!Y152/'Door Labour'!K$3)*'Door Summary'!G$3</f>
        <v>187.38</v>
      </c>
      <c r="F151" s="3">
        <f>'Door Materials'!X152</f>
        <v>665.38</v>
      </c>
      <c r="G151" s="3">
        <f t="shared" si="19"/>
        <v>852.76</v>
      </c>
      <c r="H151" s="3">
        <f t="shared" si="20"/>
        <v>102.33</v>
      </c>
      <c r="I151" s="3">
        <f t="shared" si="21"/>
        <v>955.09</v>
      </c>
      <c r="J151" s="3">
        <f t="shared" si="22"/>
        <v>106.12</v>
      </c>
      <c r="K151" s="75">
        <f t="shared" si="23"/>
        <v>10.72</v>
      </c>
      <c r="L151" s="3">
        <f t="shared" si="24"/>
        <v>1071.93</v>
      </c>
      <c r="M151" s="11">
        <f t="shared" si="25"/>
        <v>1071.93</v>
      </c>
    </row>
    <row r="152" spans="1:14" x14ac:dyDescent="0.25">
      <c r="A152" s="56" t="str">
        <f>'Door Comparison'!A153</f>
        <v>D1.07</v>
      </c>
      <c r="B152" s="56" t="str">
        <f>'Door Comparison'!B153</f>
        <v>D2</v>
      </c>
      <c r="C152" s="56">
        <f>'Door Comparison'!C153</f>
        <v>0</v>
      </c>
      <c r="D152" s="9">
        <f>'Door Comparison'!N153</f>
        <v>1</v>
      </c>
      <c r="E152" s="92">
        <f>('Door Labour'!Y153/'Door Labour'!K$3)*'Door Summary'!G$3</f>
        <v>187.38</v>
      </c>
      <c r="F152" s="3">
        <f>'Door Materials'!X153</f>
        <v>665.38</v>
      </c>
      <c r="G152" s="3">
        <f t="shared" si="19"/>
        <v>852.76</v>
      </c>
      <c r="H152" s="3">
        <f t="shared" si="20"/>
        <v>102.33</v>
      </c>
      <c r="I152" s="3">
        <f t="shared" si="21"/>
        <v>955.09</v>
      </c>
      <c r="J152" s="3">
        <f t="shared" si="22"/>
        <v>106.12</v>
      </c>
      <c r="K152" s="75">
        <f t="shared" si="23"/>
        <v>10.72</v>
      </c>
      <c r="L152" s="3">
        <f t="shared" si="24"/>
        <v>1071.93</v>
      </c>
      <c r="M152" s="11">
        <f t="shared" si="25"/>
        <v>1071.93</v>
      </c>
    </row>
    <row r="153" spans="1:14" x14ac:dyDescent="0.25">
      <c r="A153" s="56" t="str">
        <f>'Door Comparison'!A154</f>
        <v>D1.08</v>
      </c>
      <c r="B153" s="56" t="str">
        <f>'Door Comparison'!B154</f>
        <v>D2</v>
      </c>
      <c r="C153" s="56">
        <f>'Door Comparison'!C154</f>
        <v>0</v>
      </c>
      <c r="D153" s="9">
        <f>'Door Comparison'!N154</f>
        <v>1</v>
      </c>
      <c r="E153" s="92">
        <f>('Door Labour'!Y154/'Door Labour'!K$3)*'Door Summary'!G$3</f>
        <v>187.38</v>
      </c>
      <c r="F153" s="3">
        <f>'Door Materials'!X154</f>
        <v>665.38</v>
      </c>
      <c r="G153" s="3">
        <f t="shared" si="19"/>
        <v>852.76</v>
      </c>
      <c r="H153" s="3">
        <f t="shared" si="20"/>
        <v>102.33</v>
      </c>
      <c r="I153" s="3">
        <f t="shared" si="21"/>
        <v>955.09</v>
      </c>
      <c r="J153" s="3">
        <f t="shared" si="22"/>
        <v>106.12</v>
      </c>
      <c r="K153" s="75">
        <f t="shared" si="23"/>
        <v>10.72</v>
      </c>
      <c r="L153" s="3">
        <f t="shared" si="24"/>
        <v>1071.93</v>
      </c>
      <c r="M153" s="11">
        <f t="shared" si="25"/>
        <v>1071.93</v>
      </c>
    </row>
    <row r="154" spans="1:14" x14ac:dyDescent="0.25">
      <c r="A154" s="56" t="str">
        <f>'Door Comparison'!A155</f>
        <v>D1.09</v>
      </c>
      <c r="B154" s="56" t="str">
        <f>'Door Comparison'!B155</f>
        <v>D2</v>
      </c>
      <c r="C154" s="56">
        <f>'Door Comparison'!C155</f>
        <v>0</v>
      </c>
      <c r="D154" s="9">
        <f>'Door Comparison'!N155</f>
        <v>1</v>
      </c>
      <c r="E154" s="92">
        <f>('Door Labour'!Y155/'Door Labour'!K$3)*'Door Summary'!G$3</f>
        <v>187.38</v>
      </c>
      <c r="F154" s="3">
        <f>'Door Materials'!X155</f>
        <v>665.38</v>
      </c>
      <c r="G154" s="3">
        <f t="shared" si="19"/>
        <v>852.76</v>
      </c>
      <c r="H154" s="3">
        <f t="shared" si="20"/>
        <v>102.33</v>
      </c>
      <c r="I154" s="3">
        <f t="shared" si="21"/>
        <v>955.09</v>
      </c>
      <c r="J154" s="3">
        <f t="shared" si="22"/>
        <v>106.12</v>
      </c>
      <c r="K154" s="75">
        <f t="shared" si="23"/>
        <v>10.72</v>
      </c>
      <c r="L154" s="3">
        <f t="shared" si="24"/>
        <v>1071.93</v>
      </c>
      <c r="M154" s="11">
        <f t="shared" si="25"/>
        <v>1071.93</v>
      </c>
    </row>
    <row r="155" spans="1:14" x14ac:dyDescent="0.25">
      <c r="A155" s="56" t="str">
        <f>'Door Comparison'!A156</f>
        <v>D1.10</v>
      </c>
      <c r="B155" s="56" t="str">
        <f>'Door Comparison'!B156</f>
        <v>D2</v>
      </c>
      <c r="C155" s="56">
        <f>'Door Comparison'!C156</f>
        <v>0</v>
      </c>
      <c r="D155" s="9">
        <f>'Door Comparison'!N156</f>
        <v>1</v>
      </c>
      <c r="E155" s="92">
        <f>('Door Labour'!Y156/'Door Labour'!K$3)*'Door Summary'!G$3</f>
        <v>187.38</v>
      </c>
      <c r="F155" s="3">
        <f>'Door Materials'!X156</f>
        <v>665.38</v>
      </c>
      <c r="G155" s="3">
        <f t="shared" si="19"/>
        <v>852.76</v>
      </c>
      <c r="H155" s="3">
        <f t="shared" si="20"/>
        <v>102.33</v>
      </c>
      <c r="I155" s="3">
        <f t="shared" si="21"/>
        <v>955.09</v>
      </c>
      <c r="J155" s="3">
        <f t="shared" si="22"/>
        <v>106.12</v>
      </c>
      <c r="K155" s="75">
        <f t="shared" si="23"/>
        <v>10.72</v>
      </c>
      <c r="L155" s="3">
        <f t="shared" si="24"/>
        <v>1071.93</v>
      </c>
      <c r="M155" s="11">
        <f t="shared" si="25"/>
        <v>1071.93</v>
      </c>
    </row>
    <row r="156" spans="1:14" x14ac:dyDescent="0.25">
      <c r="A156" s="56" t="str">
        <f>'Door Comparison'!A157</f>
        <v>D1.11</v>
      </c>
      <c r="B156" s="56" t="str">
        <f>'Door Comparison'!B157</f>
        <v>D2</v>
      </c>
      <c r="C156" s="56">
        <f>'Door Comparison'!C157</f>
        <v>0</v>
      </c>
      <c r="D156" s="9">
        <f>'Door Comparison'!N157</f>
        <v>1</v>
      </c>
      <c r="E156" s="92">
        <f>('Door Labour'!Y157/'Door Labour'!K$3)*'Door Summary'!G$3</f>
        <v>187.38</v>
      </c>
      <c r="F156" s="3">
        <f>'Door Materials'!X157</f>
        <v>665.38</v>
      </c>
      <c r="G156" s="3">
        <f t="shared" si="19"/>
        <v>852.76</v>
      </c>
      <c r="H156" s="3">
        <f t="shared" si="20"/>
        <v>102.33</v>
      </c>
      <c r="I156" s="3">
        <f t="shared" si="21"/>
        <v>955.09</v>
      </c>
      <c r="J156" s="3">
        <f t="shared" si="22"/>
        <v>106.12</v>
      </c>
      <c r="K156" s="75">
        <f t="shared" si="23"/>
        <v>10.72</v>
      </c>
      <c r="L156" s="3">
        <f t="shared" si="24"/>
        <v>1071.93</v>
      </c>
      <c r="M156" s="11">
        <f t="shared" si="25"/>
        <v>1071.93</v>
      </c>
    </row>
    <row r="157" spans="1:14" x14ac:dyDescent="0.25">
      <c r="A157" s="56" t="str">
        <f>'Door Comparison'!A158</f>
        <v>D1.12</v>
      </c>
      <c r="B157" s="56" t="str">
        <f>'Door Comparison'!B158</f>
        <v>D2</v>
      </c>
      <c r="C157" s="56">
        <f>'Door Comparison'!C158</f>
        <v>0</v>
      </c>
      <c r="D157" s="9">
        <f>'Door Comparison'!N158</f>
        <v>1</v>
      </c>
      <c r="E157" s="92">
        <f>('Door Labour'!Y158/'Door Labour'!K$3)*'Door Summary'!G$3</f>
        <v>187.38</v>
      </c>
      <c r="F157" s="3">
        <f>'Door Materials'!X158</f>
        <v>665.38</v>
      </c>
      <c r="G157" s="3">
        <f t="shared" si="19"/>
        <v>852.76</v>
      </c>
      <c r="H157" s="3">
        <f t="shared" si="20"/>
        <v>102.33</v>
      </c>
      <c r="I157" s="3">
        <f t="shared" si="21"/>
        <v>955.09</v>
      </c>
      <c r="J157" s="3">
        <f t="shared" si="22"/>
        <v>106.12</v>
      </c>
      <c r="K157" s="75">
        <f t="shared" si="23"/>
        <v>10.72</v>
      </c>
      <c r="L157" s="3">
        <f t="shared" si="24"/>
        <v>1071.93</v>
      </c>
      <c r="M157" s="11">
        <f t="shared" si="25"/>
        <v>1071.93</v>
      </c>
    </row>
    <row r="158" spans="1:14" x14ac:dyDescent="0.25">
      <c r="A158" s="56" t="str">
        <f>'Door Comparison'!A159</f>
        <v>D1.13</v>
      </c>
      <c r="B158" s="56" t="str">
        <f>'Door Comparison'!B159</f>
        <v>A7</v>
      </c>
      <c r="C158" s="56">
        <f>'Door Comparison'!C159</f>
        <v>0</v>
      </c>
      <c r="D158" s="9">
        <f>'Door Comparison'!N159</f>
        <v>1</v>
      </c>
      <c r="E158" s="92">
        <f>('Door Labour'!Y159/'Door Labour'!K$3)*'Door Summary'!G$3</f>
        <v>214.87</v>
      </c>
      <c r="F158" s="3">
        <f>'Door Materials'!X159</f>
        <v>2436.58</v>
      </c>
      <c r="G158" s="3">
        <f t="shared" si="19"/>
        <v>2651.45</v>
      </c>
      <c r="H158" s="3">
        <f t="shared" si="20"/>
        <v>318.17</v>
      </c>
      <c r="I158" s="3">
        <f t="shared" si="21"/>
        <v>2969.62</v>
      </c>
      <c r="J158" s="3">
        <f t="shared" si="22"/>
        <v>329.96</v>
      </c>
      <c r="K158" s="75">
        <f t="shared" si="23"/>
        <v>33.33</v>
      </c>
      <c r="L158" s="3">
        <f t="shared" si="24"/>
        <v>3332.91</v>
      </c>
      <c r="M158" s="11">
        <f t="shared" si="25"/>
        <v>3332.91</v>
      </c>
    </row>
    <row r="159" spans="1:14" x14ac:dyDescent="0.25">
      <c r="A159" s="56" t="str">
        <f>'Door Comparison'!A160</f>
        <v>D1.14</v>
      </c>
      <c r="B159" s="56" t="str">
        <f>'Door Comparison'!B160</f>
        <v>H</v>
      </c>
      <c r="C159" s="56">
        <f>'Door Comparison'!C160</f>
        <v>0</v>
      </c>
      <c r="D159" s="9">
        <f>'Door Comparison'!N160</f>
        <v>1</v>
      </c>
      <c r="E159" s="92">
        <f>('Door Labour'!Y160/'Door Labour'!K$3)*'Door Summary'!G$3</f>
        <v>92.53</v>
      </c>
      <c r="F159" s="3">
        <f>'Door Materials'!X160</f>
        <v>519.49</v>
      </c>
      <c r="G159" s="3">
        <f t="shared" si="19"/>
        <v>612.02</v>
      </c>
      <c r="H159" s="3">
        <f t="shared" si="20"/>
        <v>73.44</v>
      </c>
      <c r="I159" s="3">
        <f t="shared" si="21"/>
        <v>685.46</v>
      </c>
      <c r="J159" s="3">
        <f t="shared" si="22"/>
        <v>76.16</v>
      </c>
      <c r="K159" s="75">
        <f t="shared" si="23"/>
        <v>7.69</v>
      </c>
      <c r="L159" s="3">
        <f t="shared" si="24"/>
        <v>769.31</v>
      </c>
      <c r="M159" s="11">
        <f t="shared" si="25"/>
        <v>769.31</v>
      </c>
    </row>
    <row r="160" spans="1:14" x14ac:dyDescent="0.25">
      <c r="A160" s="56" t="str">
        <f>'Door Comparison'!A161</f>
        <v>D1.15</v>
      </c>
      <c r="B160" s="56" t="str">
        <f>'Door Comparison'!B161</f>
        <v>A8</v>
      </c>
      <c r="C160" s="56">
        <f>'Door Comparison'!C161</f>
        <v>0</v>
      </c>
      <c r="D160" s="9">
        <f>'Door Comparison'!N161</f>
        <v>1</v>
      </c>
      <c r="E160" s="92">
        <f>('Door Labour'!Y161/'Door Labour'!K$3)*'Door Summary'!G$3</f>
        <v>186.73</v>
      </c>
      <c r="F160" s="3">
        <f>'Door Materials'!X161</f>
        <v>1757.1</v>
      </c>
      <c r="G160" s="3">
        <f t="shared" si="19"/>
        <v>1943.83</v>
      </c>
      <c r="H160" s="3">
        <f t="shared" si="20"/>
        <v>233.26</v>
      </c>
      <c r="I160" s="3">
        <f t="shared" si="21"/>
        <v>2177.09</v>
      </c>
      <c r="J160" s="3">
        <f t="shared" si="22"/>
        <v>241.9</v>
      </c>
      <c r="K160" s="75">
        <f t="shared" si="23"/>
        <v>24.43</v>
      </c>
      <c r="L160" s="3">
        <f t="shared" si="24"/>
        <v>2443.42</v>
      </c>
      <c r="M160" s="11">
        <f t="shared" si="25"/>
        <v>2443.42</v>
      </c>
    </row>
    <row r="161" spans="1:14" x14ac:dyDescent="0.25">
      <c r="A161" s="56" t="str">
        <f>'Door Comparison'!A162</f>
        <v>D1.16</v>
      </c>
      <c r="B161" s="56" t="str">
        <f>'Door Comparison'!B162</f>
        <v>A7</v>
      </c>
      <c r="C161" s="56">
        <f>'Door Comparison'!C162</f>
        <v>0</v>
      </c>
      <c r="D161" s="9">
        <f>'Door Comparison'!N162</f>
        <v>1</v>
      </c>
      <c r="E161" s="92">
        <f>('Door Labour'!Y162/'Door Labour'!K$3)*'Door Summary'!G$3</f>
        <v>206.03</v>
      </c>
      <c r="F161" s="3">
        <f>'Door Materials'!X162</f>
        <v>1997.2</v>
      </c>
      <c r="G161" s="3">
        <f t="shared" si="19"/>
        <v>2203.23</v>
      </c>
      <c r="H161" s="3">
        <f t="shared" si="20"/>
        <v>264.39</v>
      </c>
      <c r="I161" s="3">
        <f t="shared" si="21"/>
        <v>2467.62</v>
      </c>
      <c r="J161" s="3">
        <f t="shared" si="22"/>
        <v>274.18</v>
      </c>
      <c r="K161" s="75">
        <f t="shared" si="23"/>
        <v>27.69</v>
      </c>
      <c r="L161" s="3">
        <f t="shared" si="24"/>
        <v>2769.49</v>
      </c>
      <c r="M161" s="11">
        <f t="shared" si="25"/>
        <v>2769.49</v>
      </c>
    </row>
    <row r="162" spans="1:14" x14ac:dyDescent="0.25">
      <c r="A162" s="56" t="str">
        <f>'Door Comparison'!A163</f>
        <v>D1.17</v>
      </c>
      <c r="B162" s="56" t="str">
        <f>'Door Comparison'!B163</f>
        <v>A7</v>
      </c>
      <c r="C162" s="56">
        <f>'Door Comparison'!C163</f>
        <v>0</v>
      </c>
      <c r="D162" s="9">
        <f>'Door Comparison'!N163</f>
        <v>1</v>
      </c>
      <c r="E162" s="92">
        <f>('Door Labour'!Y163/'Door Labour'!K$3)*'Door Summary'!G$3</f>
        <v>212.2</v>
      </c>
      <c r="F162" s="3">
        <f>'Door Materials'!X163</f>
        <v>2023.67</v>
      </c>
      <c r="G162" s="3">
        <f t="shared" si="19"/>
        <v>2235.87</v>
      </c>
      <c r="H162" s="3">
        <f t="shared" si="20"/>
        <v>268.3</v>
      </c>
      <c r="I162" s="3">
        <f t="shared" si="21"/>
        <v>2504.17</v>
      </c>
      <c r="J162" s="3">
        <f t="shared" si="22"/>
        <v>278.24</v>
      </c>
      <c r="K162" s="75">
        <f t="shared" si="23"/>
        <v>28.11</v>
      </c>
      <c r="L162" s="3">
        <f t="shared" si="24"/>
        <v>2810.52</v>
      </c>
      <c r="M162" s="11">
        <f t="shared" si="25"/>
        <v>2810.52</v>
      </c>
    </row>
    <row r="163" spans="1:14" x14ac:dyDescent="0.25">
      <c r="A163" s="56" t="str">
        <f>'Door Comparison'!A164</f>
        <v>D1.18</v>
      </c>
      <c r="B163" s="56" t="str">
        <f>'Door Comparison'!B164</f>
        <v>G</v>
      </c>
      <c r="C163" s="56">
        <f>'Door Comparison'!C164</f>
        <v>0</v>
      </c>
      <c r="D163" s="9">
        <f>'Door Comparison'!N164</f>
        <v>1</v>
      </c>
      <c r="E163" s="92">
        <f>('Door Labour'!Y164/'Door Labour'!K$3)*'Door Summary'!G$3</f>
        <v>77.58</v>
      </c>
      <c r="F163" s="3">
        <f>'Door Materials'!X164</f>
        <v>474.63</v>
      </c>
      <c r="G163" s="3">
        <f t="shared" si="19"/>
        <v>552.21</v>
      </c>
      <c r="H163" s="3">
        <f t="shared" si="20"/>
        <v>66.27</v>
      </c>
      <c r="I163" s="3">
        <f t="shared" si="21"/>
        <v>618.48</v>
      </c>
      <c r="J163" s="3">
        <f t="shared" si="22"/>
        <v>68.72</v>
      </c>
      <c r="K163" s="75">
        <f t="shared" si="23"/>
        <v>6.94</v>
      </c>
      <c r="L163" s="3">
        <f t="shared" si="24"/>
        <v>694.14</v>
      </c>
      <c r="M163" s="11">
        <f t="shared" si="25"/>
        <v>694.14</v>
      </c>
    </row>
    <row r="164" spans="1:14" x14ac:dyDescent="0.25">
      <c r="A164" s="56" t="str">
        <f>'Door Comparison'!A165</f>
        <v>D1.19</v>
      </c>
      <c r="B164" s="56" t="str">
        <f>'Door Comparison'!B165</f>
        <v>D2</v>
      </c>
      <c r="C164" s="56">
        <f>'Door Comparison'!C165</f>
        <v>0</v>
      </c>
      <c r="D164" s="9">
        <f>'Door Comparison'!N165</f>
        <v>1</v>
      </c>
      <c r="E164" s="92">
        <f>('Door Labour'!Y165/'Door Labour'!K$3)*'Door Summary'!G$3</f>
        <v>187.38</v>
      </c>
      <c r="F164" s="3">
        <f>'Door Materials'!X165</f>
        <v>665.38</v>
      </c>
      <c r="G164" s="3">
        <f t="shared" si="19"/>
        <v>852.76</v>
      </c>
      <c r="H164" s="3">
        <f t="shared" si="20"/>
        <v>102.33</v>
      </c>
      <c r="I164" s="3">
        <f t="shared" si="21"/>
        <v>955.09</v>
      </c>
      <c r="J164" s="3">
        <f t="shared" si="22"/>
        <v>106.12</v>
      </c>
      <c r="K164" s="75">
        <f t="shared" si="23"/>
        <v>10.72</v>
      </c>
      <c r="L164" s="3">
        <f t="shared" si="24"/>
        <v>1071.93</v>
      </c>
      <c r="M164" s="11">
        <f t="shared" si="25"/>
        <v>1071.93</v>
      </c>
    </row>
    <row r="165" spans="1:14" x14ac:dyDescent="0.25">
      <c r="A165" s="56" t="str">
        <f>'Door Comparison'!A166</f>
        <v>D1.20</v>
      </c>
      <c r="B165" s="56" t="str">
        <f>'Door Comparison'!B166</f>
        <v>A7</v>
      </c>
      <c r="C165" s="56">
        <f>'Door Comparison'!C166</f>
        <v>0</v>
      </c>
      <c r="D165" s="9">
        <f>'Door Comparison'!N166</f>
        <v>1</v>
      </c>
      <c r="E165" s="92">
        <f>('Door Labour'!Y166/'Door Labour'!K$3)*'Door Summary'!G$3</f>
        <v>184.94</v>
      </c>
      <c r="F165" s="3">
        <f>'Door Materials'!X166</f>
        <v>1579.78</v>
      </c>
      <c r="G165" s="3">
        <f t="shared" si="19"/>
        <v>1764.72</v>
      </c>
      <c r="H165" s="3">
        <f t="shared" si="20"/>
        <v>211.77</v>
      </c>
      <c r="I165" s="3">
        <f t="shared" si="21"/>
        <v>1976.49</v>
      </c>
      <c r="J165" s="3">
        <f t="shared" si="22"/>
        <v>219.61</v>
      </c>
      <c r="K165" s="75">
        <f t="shared" si="23"/>
        <v>22.18</v>
      </c>
      <c r="L165" s="3">
        <f t="shared" si="24"/>
        <v>2218.2800000000002</v>
      </c>
      <c r="M165" s="11">
        <f t="shared" si="25"/>
        <v>2218.2800000000002</v>
      </c>
    </row>
    <row r="166" spans="1:14" x14ac:dyDescent="0.25">
      <c r="A166" s="56" t="str">
        <f>'Door Comparison'!A167</f>
        <v>D1.21</v>
      </c>
      <c r="B166" s="56" t="str">
        <f>'Door Comparison'!B167</f>
        <v>A4</v>
      </c>
      <c r="C166" s="56">
        <f>'Door Comparison'!C167</f>
        <v>0</v>
      </c>
      <c r="D166" s="9">
        <f>'Door Comparison'!N167</f>
        <v>1</v>
      </c>
      <c r="E166" s="92">
        <f>('Door Labour'!Y167/'Door Labour'!K$3)*'Door Summary'!G$3</f>
        <v>221.82</v>
      </c>
      <c r="F166" s="3">
        <f>'Door Materials'!X167</f>
        <v>1287.1199999999999</v>
      </c>
      <c r="G166" s="3">
        <f t="shared" si="19"/>
        <v>1508.94</v>
      </c>
      <c r="H166" s="3">
        <f t="shared" si="20"/>
        <v>181.07</v>
      </c>
      <c r="I166" s="3">
        <f t="shared" si="21"/>
        <v>1690.01</v>
      </c>
      <c r="J166" s="3">
        <f t="shared" si="22"/>
        <v>187.78</v>
      </c>
      <c r="K166" s="75">
        <f t="shared" si="23"/>
        <v>18.97</v>
      </c>
      <c r="L166" s="3">
        <f t="shared" si="24"/>
        <v>1896.76</v>
      </c>
      <c r="M166" s="11">
        <f t="shared" si="25"/>
        <v>1896.76</v>
      </c>
    </row>
    <row r="167" spans="1:14" x14ac:dyDescent="0.25">
      <c r="A167" s="56" t="str">
        <f>'Door Comparison'!A168</f>
        <v>D1.22</v>
      </c>
      <c r="B167" s="56" t="str">
        <f>'Door Comparison'!B168</f>
        <v>A4</v>
      </c>
      <c r="C167" s="56">
        <f>'Door Comparison'!C168</f>
        <v>0</v>
      </c>
      <c r="D167" s="9">
        <f>'Door Comparison'!N168</f>
        <v>1</v>
      </c>
      <c r="E167" s="92">
        <f>('Door Labour'!Y168/'Door Labour'!K$3)*'Door Summary'!G$3</f>
        <v>221.82</v>
      </c>
      <c r="F167" s="3">
        <f>'Door Materials'!X168</f>
        <v>1287.1199999999999</v>
      </c>
      <c r="G167" s="3">
        <f t="shared" si="19"/>
        <v>1508.94</v>
      </c>
      <c r="H167" s="3">
        <f t="shared" si="20"/>
        <v>181.07</v>
      </c>
      <c r="I167" s="3">
        <f t="shared" si="21"/>
        <v>1690.01</v>
      </c>
      <c r="J167" s="3">
        <f t="shared" si="22"/>
        <v>187.78</v>
      </c>
      <c r="K167" s="75">
        <f t="shared" si="23"/>
        <v>18.97</v>
      </c>
      <c r="L167" s="3">
        <f t="shared" si="24"/>
        <v>1896.76</v>
      </c>
      <c r="M167" s="11">
        <f t="shared" si="25"/>
        <v>1896.76</v>
      </c>
    </row>
    <row r="168" spans="1:14" x14ac:dyDescent="0.25">
      <c r="A168" s="56" t="str">
        <f>'Door Comparison'!A169</f>
        <v>D1.23</v>
      </c>
      <c r="B168" s="56" t="str">
        <f>'Door Comparison'!B169</f>
        <v>A7</v>
      </c>
      <c r="C168" s="56">
        <f>'Door Comparison'!C169</f>
        <v>0</v>
      </c>
      <c r="D168" s="9">
        <f>'Door Comparison'!N169</f>
        <v>1</v>
      </c>
      <c r="E168" s="92">
        <f>('Door Labour'!Y169/'Door Labour'!K$3)*'Door Summary'!G$3</f>
        <v>184.94</v>
      </c>
      <c r="F168" s="3">
        <f>'Door Materials'!X169</f>
        <v>1682.59</v>
      </c>
      <c r="G168" s="3">
        <f t="shared" si="19"/>
        <v>1867.53</v>
      </c>
      <c r="H168" s="3">
        <f t="shared" si="20"/>
        <v>224.1</v>
      </c>
      <c r="I168" s="3">
        <f t="shared" si="21"/>
        <v>2091.63</v>
      </c>
      <c r="J168" s="3">
        <f t="shared" si="22"/>
        <v>232.4</v>
      </c>
      <c r="K168" s="75">
        <f t="shared" si="23"/>
        <v>23.48</v>
      </c>
      <c r="L168" s="3">
        <f t="shared" si="24"/>
        <v>2347.5100000000002</v>
      </c>
      <c r="M168" s="11">
        <f t="shared" si="25"/>
        <v>2347.5100000000002</v>
      </c>
    </row>
    <row r="169" spans="1:14" x14ac:dyDescent="0.25">
      <c r="A169" s="56" t="str">
        <f>'Door Comparison'!A170</f>
        <v>D1.24</v>
      </c>
      <c r="B169" s="56" t="str">
        <f>'Door Comparison'!B170</f>
        <v>D2</v>
      </c>
      <c r="C169" s="56">
        <f>'Door Comparison'!C170</f>
        <v>0</v>
      </c>
      <c r="D169" s="9">
        <f>'Door Comparison'!N170</f>
        <v>1</v>
      </c>
      <c r="E169" s="92">
        <f>('Door Labour'!Y170/'Door Labour'!K$3)*'Door Summary'!G$3</f>
        <v>187.38</v>
      </c>
      <c r="F169" s="3">
        <f>'Door Materials'!X170</f>
        <v>665.38</v>
      </c>
      <c r="G169" s="3">
        <f t="shared" si="19"/>
        <v>852.76</v>
      </c>
      <c r="H169" s="3">
        <f t="shared" si="20"/>
        <v>102.33</v>
      </c>
      <c r="I169" s="3">
        <f t="shared" si="21"/>
        <v>955.09</v>
      </c>
      <c r="J169" s="3">
        <f t="shared" si="22"/>
        <v>106.12</v>
      </c>
      <c r="K169" s="75">
        <f t="shared" si="23"/>
        <v>10.72</v>
      </c>
      <c r="L169" s="3">
        <f t="shared" si="24"/>
        <v>1071.93</v>
      </c>
      <c r="M169" s="11">
        <f t="shared" si="25"/>
        <v>1071.93</v>
      </c>
    </row>
    <row r="170" spans="1:14" x14ac:dyDescent="0.25">
      <c r="A170" s="56" t="str">
        <f>'Door Comparison'!A171</f>
        <v>D1.25</v>
      </c>
      <c r="B170" s="56" t="str">
        <f>'Door Comparison'!B171</f>
        <v>D2</v>
      </c>
      <c r="C170" s="56">
        <f>'Door Comparison'!C171</f>
        <v>0</v>
      </c>
      <c r="D170" s="9">
        <f>'Door Comparison'!N171</f>
        <v>1</v>
      </c>
      <c r="E170" s="92">
        <f>('Door Labour'!Y171/'Door Labour'!K$3)*'Door Summary'!G$3</f>
        <v>180.6</v>
      </c>
      <c r="F170" s="3">
        <f>'Door Materials'!X171</f>
        <v>711.9</v>
      </c>
      <c r="G170" s="3">
        <f t="shared" si="19"/>
        <v>892.5</v>
      </c>
      <c r="H170" s="3">
        <f t="shared" si="20"/>
        <v>107.1</v>
      </c>
      <c r="I170" s="3">
        <f t="shared" si="21"/>
        <v>999.6</v>
      </c>
      <c r="J170" s="3">
        <f t="shared" si="22"/>
        <v>111.07</v>
      </c>
      <c r="K170" s="75">
        <f t="shared" si="23"/>
        <v>11.22</v>
      </c>
      <c r="L170" s="3">
        <f t="shared" si="24"/>
        <v>1121.8900000000001</v>
      </c>
      <c r="M170" s="11">
        <f t="shared" si="25"/>
        <v>1121.8900000000001</v>
      </c>
    </row>
    <row r="171" spans="1:14" x14ac:dyDescent="0.25">
      <c r="A171" s="56" t="str">
        <f>'Door Comparison'!A172</f>
        <v>D1.26</v>
      </c>
      <c r="B171" s="56" t="str">
        <f>'Door Comparison'!B172</f>
        <v>A7</v>
      </c>
      <c r="C171" s="56">
        <f>'Door Comparison'!C172</f>
        <v>0</v>
      </c>
      <c r="D171" s="9">
        <f>'Door Comparison'!N172</f>
        <v>1</v>
      </c>
      <c r="E171" s="92">
        <f>('Door Labour'!Y172/'Door Labour'!K$3)*'Door Summary'!G$3</f>
        <v>206.03</v>
      </c>
      <c r="F171" s="3">
        <f>'Door Materials'!X172</f>
        <v>1997.2</v>
      </c>
      <c r="G171" s="3">
        <f t="shared" si="19"/>
        <v>2203.23</v>
      </c>
      <c r="H171" s="3">
        <f t="shared" si="20"/>
        <v>264.39</v>
      </c>
      <c r="I171" s="3">
        <f t="shared" si="21"/>
        <v>2467.62</v>
      </c>
      <c r="J171" s="3">
        <f t="shared" si="22"/>
        <v>274.18</v>
      </c>
      <c r="K171" s="75">
        <f t="shared" si="23"/>
        <v>27.69</v>
      </c>
      <c r="L171" s="3">
        <f t="shared" si="24"/>
        <v>2769.49</v>
      </c>
      <c r="M171" s="11">
        <f t="shared" si="25"/>
        <v>2769.49</v>
      </c>
    </row>
    <row r="172" spans="1:14" x14ac:dyDescent="0.25">
      <c r="A172" s="56" t="str">
        <f>'Door Comparison'!A173</f>
        <v>D1.27</v>
      </c>
      <c r="B172" s="56" t="str">
        <f>'Door Comparison'!B173</f>
        <v>G</v>
      </c>
      <c r="C172" s="56">
        <f>'Door Comparison'!C173</f>
        <v>0</v>
      </c>
      <c r="D172" s="9">
        <f>'Door Comparison'!N173</f>
        <v>1</v>
      </c>
      <c r="E172" s="92">
        <f>('Door Labour'!Y173/'Door Labour'!K$3)*'Door Summary'!G$3</f>
        <v>77.58</v>
      </c>
      <c r="F172" s="3">
        <f>'Door Materials'!X173</f>
        <v>474.63</v>
      </c>
      <c r="G172" s="3">
        <f t="shared" si="19"/>
        <v>552.21</v>
      </c>
      <c r="H172" s="3">
        <f t="shared" si="20"/>
        <v>66.27</v>
      </c>
      <c r="I172" s="3">
        <f t="shared" si="21"/>
        <v>618.48</v>
      </c>
      <c r="J172" s="3">
        <f t="shared" si="22"/>
        <v>68.72</v>
      </c>
      <c r="K172" s="75">
        <f t="shared" si="23"/>
        <v>6.94</v>
      </c>
      <c r="L172" s="3">
        <f t="shared" si="24"/>
        <v>694.14</v>
      </c>
      <c r="M172" s="11">
        <f t="shared" si="25"/>
        <v>694.14</v>
      </c>
    </row>
    <row r="173" spans="1:14" x14ac:dyDescent="0.25">
      <c r="A173" s="56" t="str">
        <f>'Door Comparison'!A174</f>
        <v>D1.28</v>
      </c>
      <c r="B173" s="56" t="str">
        <f>'Door Comparison'!B174</f>
        <v>H</v>
      </c>
      <c r="C173" s="56">
        <f>'Door Comparison'!C174</f>
        <v>0</v>
      </c>
      <c r="D173" s="9">
        <f>'Door Comparison'!N174</f>
        <v>1</v>
      </c>
      <c r="E173" s="92">
        <f>('Door Labour'!Y174/'Door Labour'!K$3)*'Door Summary'!G$3</f>
        <v>92.53</v>
      </c>
      <c r="F173" s="3">
        <f>'Door Materials'!X174</f>
        <v>519.49</v>
      </c>
      <c r="G173" s="3">
        <f t="shared" si="19"/>
        <v>612.02</v>
      </c>
      <c r="H173" s="3">
        <f t="shared" si="20"/>
        <v>73.44</v>
      </c>
      <c r="I173" s="3">
        <f t="shared" si="21"/>
        <v>685.46</v>
      </c>
      <c r="J173" s="3">
        <f t="shared" si="22"/>
        <v>76.16</v>
      </c>
      <c r="K173" s="75">
        <f t="shared" si="23"/>
        <v>7.69</v>
      </c>
      <c r="L173" s="3">
        <f t="shared" si="24"/>
        <v>769.31</v>
      </c>
      <c r="M173" s="11">
        <f t="shared" si="25"/>
        <v>769.31</v>
      </c>
    </row>
    <row r="174" spans="1:14" x14ac:dyDescent="0.25">
      <c r="A174" s="56" t="str">
        <f>'Door Comparison'!A175</f>
        <v>D1.29</v>
      </c>
      <c r="B174" s="56" t="str">
        <f>'Door Comparison'!B175</f>
        <v>A7</v>
      </c>
      <c r="C174" s="56">
        <f>'Door Comparison'!C175</f>
        <v>0</v>
      </c>
      <c r="D174" s="9">
        <f>'Door Comparison'!N175</f>
        <v>1</v>
      </c>
      <c r="E174" s="92">
        <f>('Door Labour'!Y175/'Door Labour'!K$3)*'Door Summary'!G$3</f>
        <v>206.03</v>
      </c>
      <c r="F174" s="3">
        <f>'Door Materials'!X175</f>
        <v>1997.2</v>
      </c>
      <c r="G174" s="3">
        <f t="shared" si="19"/>
        <v>2203.23</v>
      </c>
      <c r="H174" s="3">
        <f t="shared" si="20"/>
        <v>264.39</v>
      </c>
      <c r="I174" s="3">
        <f t="shared" si="21"/>
        <v>2467.62</v>
      </c>
      <c r="J174" s="3">
        <f t="shared" si="22"/>
        <v>274.18</v>
      </c>
      <c r="K174" s="75">
        <f t="shared" si="23"/>
        <v>27.69</v>
      </c>
      <c r="L174" s="3">
        <f t="shared" si="24"/>
        <v>2769.49</v>
      </c>
      <c r="M174" s="11">
        <f t="shared" si="25"/>
        <v>2769.49</v>
      </c>
    </row>
    <row r="175" spans="1:14" x14ac:dyDescent="0.25">
      <c r="A175" s="56" t="str">
        <f>'Door Comparison'!A176</f>
        <v>D1WC.01</v>
      </c>
      <c r="B175" s="56">
        <f>'Door Comparison'!B176</f>
        <v>0</v>
      </c>
      <c r="C175" s="56">
        <f>'Door Comparison'!C176</f>
        <v>0</v>
      </c>
      <c r="D175" s="9">
        <f>'Door Comparison'!N176</f>
        <v>0</v>
      </c>
      <c r="E175" s="92">
        <f>('Door Labour'!Y176/'Door Labour'!K$3)*'Door Summary'!G$3</f>
        <v>0</v>
      </c>
      <c r="F175" s="3">
        <f>'Door Materials'!X176</f>
        <v>0</v>
      </c>
      <c r="G175" s="3">
        <f t="shared" si="19"/>
        <v>0</v>
      </c>
      <c r="H175" s="3">
        <f t="shared" si="20"/>
        <v>0</v>
      </c>
      <c r="I175" s="3">
        <f t="shared" si="21"/>
        <v>0</v>
      </c>
      <c r="J175" s="3">
        <f t="shared" si="22"/>
        <v>0</v>
      </c>
      <c r="K175" s="75">
        <f t="shared" si="23"/>
        <v>0</v>
      </c>
      <c r="L175" s="3">
        <f t="shared" si="24"/>
        <v>0</v>
      </c>
      <c r="M175" s="11">
        <f t="shared" si="25"/>
        <v>0</v>
      </c>
      <c r="N175" s="1" t="str">
        <f>'Door Comparison'!S176</f>
        <v>WC cubicle</v>
      </c>
    </row>
    <row r="176" spans="1:14" x14ac:dyDescent="0.25">
      <c r="A176" s="56" t="str">
        <f>'Door Comparison'!A177</f>
        <v>D1WC.02</v>
      </c>
      <c r="B176" s="56">
        <f>'Door Comparison'!B177</f>
        <v>0</v>
      </c>
      <c r="C176" s="56">
        <f>'Door Comparison'!C177</f>
        <v>0</v>
      </c>
      <c r="D176" s="9">
        <f>'Door Comparison'!N177</f>
        <v>0</v>
      </c>
      <c r="E176" s="92">
        <f>('Door Labour'!Y177/'Door Labour'!K$3)*'Door Summary'!G$3</f>
        <v>0</v>
      </c>
      <c r="F176" s="3">
        <f>'Door Materials'!X177</f>
        <v>0</v>
      </c>
      <c r="G176" s="3">
        <f t="shared" si="19"/>
        <v>0</v>
      </c>
      <c r="H176" s="3">
        <f t="shared" si="20"/>
        <v>0</v>
      </c>
      <c r="I176" s="3">
        <f t="shared" si="21"/>
        <v>0</v>
      </c>
      <c r="J176" s="3">
        <f t="shared" si="22"/>
        <v>0</v>
      </c>
      <c r="K176" s="75">
        <f t="shared" si="23"/>
        <v>0</v>
      </c>
      <c r="L176" s="3">
        <f t="shared" si="24"/>
        <v>0</v>
      </c>
      <c r="M176" s="11">
        <f t="shared" si="25"/>
        <v>0</v>
      </c>
      <c r="N176" s="1" t="str">
        <f>'Door Comparison'!S177</f>
        <v>WC cubicle</v>
      </c>
    </row>
    <row r="177" spans="1:14" x14ac:dyDescent="0.25">
      <c r="A177" s="56" t="str">
        <f>'Door Comparison'!A178</f>
        <v>D1WC.03</v>
      </c>
      <c r="B177" s="56">
        <f>'Door Comparison'!B178</f>
        <v>0</v>
      </c>
      <c r="C177" s="56">
        <f>'Door Comparison'!C178</f>
        <v>0</v>
      </c>
      <c r="D177" s="9">
        <f>'Door Comparison'!N178</f>
        <v>0</v>
      </c>
      <c r="E177" s="92">
        <f>('Door Labour'!Y178/'Door Labour'!K$3)*'Door Summary'!G$3</f>
        <v>0</v>
      </c>
      <c r="F177" s="3">
        <f>'Door Materials'!X178</f>
        <v>0</v>
      </c>
      <c r="G177" s="3">
        <f t="shared" si="19"/>
        <v>0</v>
      </c>
      <c r="H177" s="3">
        <f t="shared" si="20"/>
        <v>0</v>
      </c>
      <c r="I177" s="3">
        <f t="shared" si="21"/>
        <v>0</v>
      </c>
      <c r="J177" s="3">
        <f t="shared" si="22"/>
        <v>0</v>
      </c>
      <c r="K177" s="75">
        <f t="shared" si="23"/>
        <v>0</v>
      </c>
      <c r="L177" s="3">
        <f t="shared" si="24"/>
        <v>0</v>
      </c>
      <c r="M177" s="11">
        <f t="shared" si="25"/>
        <v>0</v>
      </c>
      <c r="N177" s="1" t="str">
        <f>'Door Comparison'!S178</f>
        <v>WC cubicle</v>
      </c>
    </row>
    <row r="178" spans="1:14" x14ac:dyDescent="0.25">
      <c r="A178" s="56" t="str">
        <f>'Door Comparison'!A179</f>
        <v>D1WC.04</v>
      </c>
      <c r="B178" s="56">
        <f>'Door Comparison'!B179</f>
        <v>0</v>
      </c>
      <c r="C178" s="56">
        <f>'Door Comparison'!C179</f>
        <v>0</v>
      </c>
      <c r="D178" s="9">
        <f>'Door Comparison'!N179</f>
        <v>0</v>
      </c>
      <c r="E178" s="92">
        <f>('Door Labour'!Y179/'Door Labour'!K$3)*'Door Summary'!G$3</f>
        <v>0</v>
      </c>
      <c r="F178" s="3">
        <f>'Door Materials'!X179</f>
        <v>0</v>
      </c>
      <c r="G178" s="3">
        <f t="shared" si="19"/>
        <v>0</v>
      </c>
      <c r="H178" s="3">
        <f t="shared" si="20"/>
        <v>0</v>
      </c>
      <c r="I178" s="3">
        <f t="shared" si="21"/>
        <v>0</v>
      </c>
      <c r="J178" s="3">
        <f t="shared" si="22"/>
        <v>0</v>
      </c>
      <c r="K178" s="75">
        <f t="shared" si="23"/>
        <v>0</v>
      </c>
      <c r="L178" s="3">
        <f t="shared" si="24"/>
        <v>0</v>
      </c>
      <c r="M178" s="11">
        <f t="shared" si="25"/>
        <v>0</v>
      </c>
      <c r="N178" s="1" t="str">
        <f>'Door Comparison'!S179</f>
        <v>WC cubicle</v>
      </c>
    </row>
    <row r="179" spans="1:14" x14ac:dyDescent="0.25">
      <c r="A179" s="56" t="str">
        <f>'Door Comparison'!A180</f>
        <v>D1WC.05</v>
      </c>
      <c r="B179" s="56">
        <f>'Door Comparison'!B180</f>
        <v>0</v>
      </c>
      <c r="C179" s="56">
        <f>'Door Comparison'!C180</f>
        <v>0</v>
      </c>
      <c r="D179" s="9">
        <f>'Door Comparison'!N180</f>
        <v>0</v>
      </c>
      <c r="E179" s="92">
        <f>('Door Labour'!Y180/'Door Labour'!K$3)*'Door Summary'!G$3</f>
        <v>0</v>
      </c>
      <c r="F179" s="3">
        <f>'Door Materials'!X180</f>
        <v>0</v>
      </c>
      <c r="G179" s="3">
        <f t="shared" si="19"/>
        <v>0</v>
      </c>
      <c r="H179" s="3">
        <f t="shared" si="20"/>
        <v>0</v>
      </c>
      <c r="I179" s="3">
        <f t="shared" si="21"/>
        <v>0</v>
      </c>
      <c r="J179" s="3">
        <f t="shared" si="22"/>
        <v>0</v>
      </c>
      <c r="K179" s="75">
        <f t="shared" si="23"/>
        <v>0</v>
      </c>
      <c r="L179" s="3">
        <f t="shared" si="24"/>
        <v>0</v>
      </c>
      <c r="M179" s="11">
        <f t="shared" si="25"/>
        <v>0</v>
      </c>
      <c r="N179" s="1" t="str">
        <f>'Door Comparison'!S180</f>
        <v>WC cubicle</v>
      </c>
    </row>
    <row r="180" spans="1:14" x14ac:dyDescent="0.25">
      <c r="A180" s="56" t="str">
        <f>'Door Comparison'!A181</f>
        <v>D1WC.06</v>
      </c>
      <c r="B180" s="56">
        <f>'Door Comparison'!B181</f>
        <v>0</v>
      </c>
      <c r="C180" s="56">
        <f>'Door Comparison'!C181</f>
        <v>0</v>
      </c>
      <c r="D180" s="9">
        <f>'Door Comparison'!N181</f>
        <v>0</v>
      </c>
      <c r="E180" s="92">
        <f>('Door Labour'!Y181/'Door Labour'!K$3)*'Door Summary'!G$3</f>
        <v>0</v>
      </c>
      <c r="F180" s="3">
        <f>'Door Materials'!X181</f>
        <v>0</v>
      </c>
      <c r="G180" s="3">
        <f t="shared" si="19"/>
        <v>0</v>
      </c>
      <c r="H180" s="3">
        <f t="shared" si="20"/>
        <v>0</v>
      </c>
      <c r="I180" s="3">
        <f t="shared" si="21"/>
        <v>0</v>
      </c>
      <c r="J180" s="3">
        <f t="shared" si="22"/>
        <v>0</v>
      </c>
      <c r="K180" s="75">
        <f t="shared" si="23"/>
        <v>0</v>
      </c>
      <c r="L180" s="3">
        <f t="shared" si="24"/>
        <v>0</v>
      </c>
      <c r="M180" s="11">
        <f t="shared" si="25"/>
        <v>0</v>
      </c>
      <c r="N180" s="1" t="str">
        <f>'Door Comparison'!S181</f>
        <v>WC cubicle</v>
      </c>
    </row>
    <row r="181" spans="1:14" x14ac:dyDescent="0.25">
      <c r="A181" s="56" t="str">
        <f>'Door Comparison'!A182</f>
        <v>D1WC.07</v>
      </c>
      <c r="B181" s="56">
        <f>'Door Comparison'!B182</f>
        <v>0</v>
      </c>
      <c r="C181" s="56">
        <f>'Door Comparison'!C182</f>
        <v>0</v>
      </c>
      <c r="D181" s="9">
        <f>'Door Comparison'!N182</f>
        <v>0</v>
      </c>
      <c r="E181" s="92">
        <f>('Door Labour'!Y182/'Door Labour'!K$3)*'Door Summary'!G$3</f>
        <v>0</v>
      </c>
      <c r="F181" s="3">
        <f>'Door Materials'!X182</f>
        <v>0</v>
      </c>
      <c r="G181" s="3">
        <f t="shared" si="19"/>
        <v>0</v>
      </c>
      <c r="H181" s="3">
        <f t="shared" si="20"/>
        <v>0</v>
      </c>
      <c r="I181" s="3">
        <f t="shared" si="21"/>
        <v>0</v>
      </c>
      <c r="J181" s="3">
        <f t="shared" si="22"/>
        <v>0</v>
      </c>
      <c r="K181" s="75">
        <f t="shared" si="23"/>
        <v>0</v>
      </c>
      <c r="L181" s="3">
        <f t="shared" si="24"/>
        <v>0</v>
      </c>
      <c r="M181" s="11">
        <f t="shared" si="25"/>
        <v>0</v>
      </c>
      <c r="N181" s="1" t="str">
        <f>'Door Comparison'!S182</f>
        <v>WC cubicle</v>
      </c>
    </row>
    <row r="182" spans="1:14" x14ac:dyDescent="0.25">
      <c r="A182" s="56" t="str">
        <f>'Door Comparison'!A183</f>
        <v>D1WC.08</v>
      </c>
      <c r="B182" s="56">
        <f>'Door Comparison'!B183</f>
        <v>0</v>
      </c>
      <c r="C182" s="56">
        <f>'Door Comparison'!C183</f>
        <v>0</v>
      </c>
      <c r="D182" s="9">
        <f>'Door Comparison'!N183</f>
        <v>0</v>
      </c>
      <c r="E182" s="92">
        <f>('Door Labour'!Y183/'Door Labour'!K$3)*'Door Summary'!G$3</f>
        <v>0</v>
      </c>
      <c r="F182" s="3">
        <f>'Door Materials'!X183</f>
        <v>0</v>
      </c>
      <c r="G182" s="3">
        <f t="shared" si="19"/>
        <v>0</v>
      </c>
      <c r="H182" s="3">
        <f t="shared" si="20"/>
        <v>0</v>
      </c>
      <c r="I182" s="3">
        <f t="shared" si="21"/>
        <v>0</v>
      </c>
      <c r="J182" s="3">
        <f t="shared" si="22"/>
        <v>0</v>
      </c>
      <c r="K182" s="75">
        <f t="shared" si="23"/>
        <v>0</v>
      </c>
      <c r="L182" s="3">
        <f t="shared" si="24"/>
        <v>0</v>
      </c>
      <c r="M182" s="11">
        <f t="shared" si="25"/>
        <v>0</v>
      </c>
      <c r="N182" s="1" t="str">
        <f>'Door Comparison'!S183</f>
        <v>WC cubicle</v>
      </c>
    </row>
    <row r="183" spans="1:14" x14ac:dyDescent="0.25">
      <c r="A183" s="56" t="str">
        <f>'Door Comparison'!A184</f>
        <v>D1WC.09</v>
      </c>
      <c r="B183" s="56">
        <f>'Door Comparison'!B184</f>
        <v>0</v>
      </c>
      <c r="C183" s="56">
        <f>'Door Comparison'!C184</f>
        <v>0</v>
      </c>
      <c r="D183" s="9">
        <f>'Door Comparison'!N184</f>
        <v>0</v>
      </c>
      <c r="E183" s="92">
        <f>('Door Labour'!Y184/'Door Labour'!K$3)*'Door Summary'!G$3</f>
        <v>0</v>
      </c>
      <c r="F183" s="3">
        <f>'Door Materials'!X184</f>
        <v>0</v>
      </c>
      <c r="G183" s="3">
        <f t="shared" si="19"/>
        <v>0</v>
      </c>
      <c r="H183" s="3">
        <f t="shared" si="20"/>
        <v>0</v>
      </c>
      <c r="I183" s="3">
        <f t="shared" si="21"/>
        <v>0</v>
      </c>
      <c r="J183" s="3">
        <f t="shared" si="22"/>
        <v>0</v>
      </c>
      <c r="K183" s="75">
        <f t="shared" si="23"/>
        <v>0</v>
      </c>
      <c r="L183" s="3">
        <f t="shared" si="24"/>
        <v>0</v>
      </c>
      <c r="M183" s="11">
        <f t="shared" si="25"/>
        <v>0</v>
      </c>
      <c r="N183" s="1" t="str">
        <f>'Door Comparison'!S184</f>
        <v>WC cubicle</v>
      </c>
    </row>
    <row r="184" spans="1:14" x14ac:dyDescent="0.25">
      <c r="A184" s="56" t="str">
        <f>'Door Comparison'!A185</f>
        <v>D1WC.10</v>
      </c>
      <c r="B184" s="56">
        <f>'Door Comparison'!B185</f>
        <v>0</v>
      </c>
      <c r="C184" s="56">
        <f>'Door Comparison'!C185</f>
        <v>0</v>
      </c>
      <c r="D184" s="9">
        <f>'Door Comparison'!N185</f>
        <v>0</v>
      </c>
      <c r="E184" s="92">
        <f>('Door Labour'!Y185/'Door Labour'!K$3)*'Door Summary'!G$3</f>
        <v>0</v>
      </c>
      <c r="F184" s="3">
        <f>'Door Materials'!X185</f>
        <v>0</v>
      </c>
      <c r="G184" s="3">
        <f t="shared" si="19"/>
        <v>0</v>
      </c>
      <c r="H184" s="3">
        <f t="shared" si="20"/>
        <v>0</v>
      </c>
      <c r="I184" s="3">
        <f t="shared" si="21"/>
        <v>0</v>
      </c>
      <c r="J184" s="3">
        <f t="shared" si="22"/>
        <v>0</v>
      </c>
      <c r="K184" s="75">
        <f t="shared" si="23"/>
        <v>0</v>
      </c>
      <c r="L184" s="3">
        <f t="shared" si="24"/>
        <v>0</v>
      </c>
      <c r="M184" s="11">
        <f t="shared" si="25"/>
        <v>0</v>
      </c>
      <c r="N184" s="1" t="str">
        <f>'Door Comparison'!S185</f>
        <v>WC cubicle</v>
      </c>
    </row>
    <row r="185" spans="1:14" x14ac:dyDescent="0.25">
      <c r="A185" s="56" t="str">
        <f>'Door Comparison'!A186</f>
        <v>D1WC.11</v>
      </c>
      <c r="B185" s="56">
        <f>'Door Comparison'!B186</f>
        <v>0</v>
      </c>
      <c r="C185" s="56">
        <f>'Door Comparison'!C186</f>
        <v>0</v>
      </c>
      <c r="D185" s="9">
        <f>'Door Comparison'!N186</f>
        <v>0</v>
      </c>
      <c r="E185" s="92">
        <f>('Door Labour'!Y186/'Door Labour'!K$3)*'Door Summary'!G$3</f>
        <v>0</v>
      </c>
      <c r="F185" s="3">
        <f>'Door Materials'!X186</f>
        <v>0</v>
      </c>
      <c r="G185" s="3">
        <f t="shared" si="19"/>
        <v>0</v>
      </c>
      <c r="H185" s="3">
        <f t="shared" si="20"/>
        <v>0</v>
      </c>
      <c r="I185" s="3">
        <f t="shared" si="21"/>
        <v>0</v>
      </c>
      <c r="J185" s="3">
        <f t="shared" si="22"/>
        <v>0</v>
      </c>
      <c r="K185" s="75">
        <f t="shared" si="23"/>
        <v>0</v>
      </c>
      <c r="L185" s="3">
        <f t="shared" si="24"/>
        <v>0</v>
      </c>
      <c r="M185" s="11">
        <f t="shared" si="25"/>
        <v>0</v>
      </c>
      <c r="N185" s="1" t="str">
        <f>'Door Comparison'!S186</f>
        <v>WC cubicle</v>
      </c>
    </row>
    <row r="186" spans="1:14" x14ac:dyDescent="0.25">
      <c r="A186" s="56" t="str">
        <f>'Door Comparison'!A187</f>
        <v>D1WC.12</v>
      </c>
      <c r="B186" s="56">
        <f>'Door Comparison'!B187</f>
        <v>0</v>
      </c>
      <c r="C186" s="56">
        <f>'Door Comparison'!C187</f>
        <v>0</v>
      </c>
      <c r="D186" s="9">
        <f>'Door Comparison'!N187</f>
        <v>0</v>
      </c>
      <c r="E186" s="92">
        <f>('Door Labour'!Y187/'Door Labour'!K$3)*'Door Summary'!G$3</f>
        <v>0</v>
      </c>
      <c r="F186" s="3">
        <f>'Door Materials'!X187</f>
        <v>0</v>
      </c>
      <c r="G186" s="3">
        <f t="shared" si="19"/>
        <v>0</v>
      </c>
      <c r="H186" s="3">
        <f t="shared" si="20"/>
        <v>0</v>
      </c>
      <c r="I186" s="3">
        <f t="shared" si="21"/>
        <v>0</v>
      </c>
      <c r="J186" s="3">
        <f t="shared" si="22"/>
        <v>0</v>
      </c>
      <c r="K186" s="75">
        <f t="shared" si="23"/>
        <v>0</v>
      </c>
      <c r="L186" s="3">
        <f t="shared" si="24"/>
        <v>0</v>
      </c>
      <c r="M186" s="11">
        <f t="shared" si="25"/>
        <v>0</v>
      </c>
      <c r="N186" s="1" t="str">
        <f>'Door Comparison'!S187</f>
        <v>WC cubicle</v>
      </c>
    </row>
    <row r="187" spans="1:14" x14ac:dyDescent="0.25">
      <c r="A187" s="56" t="str">
        <f>'Door Comparison'!A188</f>
        <v>D1WC.13</v>
      </c>
      <c r="B187" s="56">
        <f>'Door Comparison'!B188</f>
        <v>0</v>
      </c>
      <c r="C187" s="56">
        <f>'Door Comparison'!C188</f>
        <v>0</v>
      </c>
      <c r="D187" s="9">
        <f>'Door Comparison'!N188</f>
        <v>0</v>
      </c>
      <c r="E187" s="92">
        <f>('Door Labour'!Y188/'Door Labour'!K$3)*'Door Summary'!G$3</f>
        <v>0</v>
      </c>
      <c r="F187" s="3">
        <f>'Door Materials'!X188</f>
        <v>0</v>
      </c>
      <c r="G187" s="3">
        <f t="shared" si="19"/>
        <v>0</v>
      </c>
      <c r="H187" s="3">
        <f t="shared" si="20"/>
        <v>0</v>
      </c>
      <c r="I187" s="3">
        <f t="shared" si="21"/>
        <v>0</v>
      </c>
      <c r="J187" s="3">
        <f t="shared" si="22"/>
        <v>0</v>
      </c>
      <c r="K187" s="75">
        <f t="shared" si="23"/>
        <v>0</v>
      </c>
      <c r="L187" s="3">
        <f t="shared" si="24"/>
        <v>0</v>
      </c>
      <c r="M187" s="11">
        <f t="shared" si="25"/>
        <v>0</v>
      </c>
      <c r="N187" s="1" t="str">
        <f>'Door Comparison'!S188</f>
        <v>WC cubicle</v>
      </c>
    </row>
    <row r="188" spans="1:14" x14ac:dyDescent="0.25">
      <c r="A188" s="56" t="str">
        <f>'Door Comparison'!A189</f>
        <v>D1WC.14</v>
      </c>
      <c r="B188" s="56">
        <f>'Door Comparison'!B189</f>
        <v>0</v>
      </c>
      <c r="C188" s="56">
        <f>'Door Comparison'!C189</f>
        <v>0</v>
      </c>
      <c r="D188" s="9">
        <f>'Door Comparison'!N189</f>
        <v>0</v>
      </c>
      <c r="E188" s="92">
        <f>('Door Labour'!Y189/'Door Labour'!K$3)*'Door Summary'!G$3</f>
        <v>0</v>
      </c>
      <c r="F188" s="3">
        <f>'Door Materials'!X189</f>
        <v>0</v>
      </c>
      <c r="G188" s="3">
        <f t="shared" si="19"/>
        <v>0</v>
      </c>
      <c r="H188" s="3">
        <f t="shared" si="20"/>
        <v>0</v>
      </c>
      <c r="I188" s="3">
        <f t="shared" si="21"/>
        <v>0</v>
      </c>
      <c r="J188" s="3">
        <f t="shared" si="22"/>
        <v>0</v>
      </c>
      <c r="K188" s="75">
        <f t="shared" si="23"/>
        <v>0</v>
      </c>
      <c r="L188" s="3">
        <f t="shared" si="24"/>
        <v>0</v>
      </c>
      <c r="M188" s="11">
        <f t="shared" si="25"/>
        <v>0</v>
      </c>
      <c r="N188" s="1" t="str">
        <f>'Door Comparison'!S189</f>
        <v>WC cubicle</v>
      </c>
    </row>
    <row r="189" spans="1:14" x14ac:dyDescent="0.25">
      <c r="A189" s="56" t="str">
        <f>'Door Comparison'!A190</f>
        <v>D2.01</v>
      </c>
      <c r="B189" s="56" t="str">
        <f>'Door Comparison'!B190</f>
        <v>E1</v>
      </c>
      <c r="C189" s="56">
        <f>'Door Comparison'!C190</f>
        <v>0</v>
      </c>
      <c r="D189" s="9">
        <f>'Door Comparison'!N190</f>
        <v>0</v>
      </c>
      <c r="E189" s="92">
        <f>('Door Labour'!Y190/'Door Labour'!K$3)*'Door Summary'!G$3</f>
        <v>0</v>
      </c>
      <c r="F189" s="3">
        <f>'Door Materials'!X190</f>
        <v>0</v>
      </c>
      <c r="G189" s="3">
        <f t="shared" si="19"/>
        <v>0</v>
      </c>
      <c r="H189" s="3">
        <f t="shared" si="20"/>
        <v>0</v>
      </c>
      <c r="I189" s="3">
        <f t="shared" si="21"/>
        <v>0</v>
      </c>
      <c r="J189" s="3">
        <f t="shared" si="22"/>
        <v>0</v>
      </c>
      <c r="K189" s="75">
        <f t="shared" si="23"/>
        <v>0</v>
      </c>
      <c r="L189" s="3">
        <f t="shared" si="24"/>
        <v>0</v>
      </c>
      <c r="M189" s="11">
        <f t="shared" si="25"/>
        <v>0</v>
      </c>
      <c r="N189" s="1" t="str">
        <f>'Door Comparison'!S190</f>
        <v>By others</v>
      </c>
    </row>
    <row r="190" spans="1:14" x14ac:dyDescent="0.25">
      <c r="A190" s="56" t="str">
        <f>'Door Comparison'!A191</f>
        <v>D2.02</v>
      </c>
      <c r="B190" s="56" t="str">
        <f>'Door Comparison'!B191</f>
        <v>E1</v>
      </c>
      <c r="C190" s="56">
        <f>'Door Comparison'!C191</f>
        <v>0</v>
      </c>
      <c r="D190" s="9">
        <f>'Door Comparison'!N191</f>
        <v>0</v>
      </c>
      <c r="E190" s="92">
        <f>('Door Labour'!Y191/'Door Labour'!K$3)*'Door Summary'!G$3</f>
        <v>0</v>
      </c>
      <c r="F190" s="3">
        <f>'Door Materials'!X191</f>
        <v>0</v>
      </c>
      <c r="G190" s="3">
        <f t="shared" si="19"/>
        <v>0</v>
      </c>
      <c r="H190" s="3">
        <f t="shared" si="20"/>
        <v>0</v>
      </c>
      <c r="I190" s="3">
        <f t="shared" si="21"/>
        <v>0</v>
      </c>
      <c r="J190" s="3">
        <f t="shared" si="22"/>
        <v>0</v>
      </c>
      <c r="K190" s="75">
        <f t="shared" si="23"/>
        <v>0</v>
      </c>
      <c r="L190" s="3">
        <f t="shared" si="24"/>
        <v>0</v>
      </c>
      <c r="M190" s="11">
        <f t="shared" si="25"/>
        <v>0</v>
      </c>
      <c r="N190" s="1" t="str">
        <f>'Door Comparison'!S191</f>
        <v>By others</v>
      </c>
    </row>
    <row r="191" spans="1:14" x14ac:dyDescent="0.25">
      <c r="A191" s="56" t="str">
        <f>'Door Comparison'!A192</f>
        <v>D2.03</v>
      </c>
      <c r="B191" s="56" t="str">
        <f>'Door Comparison'!B192</f>
        <v>D2</v>
      </c>
      <c r="C191" s="56">
        <f>'Door Comparison'!C192</f>
        <v>0</v>
      </c>
      <c r="D191" s="9">
        <f>'Door Comparison'!N192</f>
        <v>1</v>
      </c>
      <c r="E191" s="92">
        <f>('Door Labour'!Y192/'Door Labour'!K$3)*'Door Summary'!G$3</f>
        <v>187.38</v>
      </c>
      <c r="F191" s="3">
        <f>'Door Materials'!X192</f>
        <v>665.38</v>
      </c>
      <c r="G191" s="3">
        <f t="shared" si="19"/>
        <v>852.76</v>
      </c>
      <c r="H191" s="3">
        <f t="shared" si="20"/>
        <v>102.33</v>
      </c>
      <c r="I191" s="3">
        <f t="shared" si="21"/>
        <v>955.09</v>
      </c>
      <c r="J191" s="3">
        <f t="shared" si="22"/>
        <v>106.12</v>
      </c>
      <c r="K191" s="75">
        <f t="shared" si="23"/>
        <v>10.72</v>
      </c>
      <c r="L191" s="3">
        <f t="shared" si="24"/>
        <v>1071.93</v>
      </c>
      <c r="M191" s="11">
        <f t="shared" si="25"/>
        <v>1071.93</v>
      </c>
    </row>
    <row r="192" spans="1:14" x14ac:dyDescent="0.25">
      <c r="A192" s="56" t="str">
        <f>'Door Comparison'!A193</f>
        <v>D2.04</v>
      </c>
      <c r="B192" s="56" t="str">
        <f>'Door Comparison'!B193</f>
        <v>D2</v>
      </c>
      <c r="C192" s="56">
        <f>'Door Comparison'!C193</f>
        <v>0</v>
      </c>
      <c r="D192" s="9">
        <f>'Door Comparison'!N193</f>
        <v>1</v>
      </c>
      <c r="E192" s="92">
        <f>('Door Labour'!Y193/'Door Labour'!K$3)*'Door Summary'!G$3</f>
        <v>187.38</v>
      </c>
      <c r="F192" s="3">
        <f>'Door Materials'!X193</f>
        <v>665.38</v>
      </c>
      <c r="G192" s="3">
        <f t="shared" si="19"/>
        <v>852.76</v>
      </c>
      <c r="H192" s="3">
        <f t="shared" si="20"/>
        <v>102.33</v>
      </c>
      <c r="I192" s="3">
        <f t="shared" si="21"/>
        <v>955.09</v>
      </c>
      <c r="J192" s="3">
        <f t="shared" si="22"/>
        <v>106.12</v>
      </c>
      <c r="K192" s="75">
        <f t="shared" si="23"/>
        <v>10.72</v>
      </c>
      <c r="L192" s="3">
        <f t="shared" si="24"/>
        <v>1071.93</v>
      </c>
      <c r="M192" s="11">
        <f t="shared" si="25"/>
        <v>1071.93</v>
      </c>
    </row>
    <row r="193" spans="1:13" x14ac:dyDescent="0.25">
      <c r="A193" s="56" t="str">
        <f>'Door Comparison'!A194</f>
        <v>D2.05</v>
      </c>
      <c r="B193" s="56" t="str">
        <f>'Door Comparison'!B194</f>
        <v>D2</v>
      </c>
      <c r="C193" s="56">
        <f>'Door Comparison'!C194</f>
        <v>0</v>
      </c>
      <c r="D193" s="9">
        <f>'Door Comparison'!N194</f>
        <v>1</v>
      </c>
      <c r="E193" s="92">
        <f>('Door Labour'!Y194/'Door Labour'!K$3)*'Door Summary'!G$3</f>
        <v>187.38</v>
      </c>
      <c r="F193" s="3">
        <f>'Door Materials'!X194</f>
        <v>665.38</v>
      </c>
      <c r="G193" s="3">
        <f t="shared" si="19"/>
        <v>852.76</v>
      </c>
      <c r="H193" s="3">
        <f t="shared" si="20"/>
        <v>102.33</v>
      </c>
      <c r="I193" s="3">
        <f t="shared" si="21"/>
        <v>955.09</v>
      </c>
      <c r="J193" s="3">
        <f t="shared" si="22"/>
        <v>106.12</v>
      </c>
      <c r="K193" s="75">
        <f t="shared" si="23"/>
        <v>10.72</v>
      </c>
      <c r="L193" s="3">
        <f t="shared" si="24"/>
        <v>1071.93</v>
      </c>
      <c r="M193" s="11">
        <f t="shared" si="25"/>
        <v>1071.93</v>
      </c>
    </row>
    <row r="194" spans="1:13" x14ac:dyDescent="0.25">
      <c r="A194" s="56" t="str">
        <f>'Door Comparison'!A195</f>
        <v>D2.06</v>
      </c>
      <c r="B194" s="56" t="str">
        <f>'Door Comparison'!B195</f>
        <v>D2</v>
      </c>
      <c r="C194" s="56">
        <f>'Door Comparison'!C195</f>
        <v>0</v>
      </c>
      <c r="D194" s="9">
        <f>'Door Comparison'!N195</f>
        <v>1</v>
      </c>
      <c r="E194" s="92">
        <f>('Door Labour'!Y195/'Door Labour'!K$3)*'Door Summary'!G$3</f>
        <v>187.38</v>
      </c>
      <c r="F194" s="3">
        <f>'Door Materials'!X195</f>
        <v>665.38</v>
      </c>
      <c r="G194" s="3">
        <f t="shared" si="19"/>
        <v>852.76</v>
      </c>
      <c r="H194" s="3">
        <f t="shared" si="20"/>
        <v>102.33</v>
      </c>
      <c r="I194" s="3">
        <f t="shared" si="21"/>
        <v>955.09</v>
      </c>
      <c r="J194" s="3">
        <f t="shared" si="22"/>
        <v>106.12</v>
      </c>
      <c r="K194" s="75">
        <f t="shared" si="23"/>
        <v>10.72</v>
      </c>
      <c r="L194" s="3">
        <f t="shared" si="24"/>
        <v>1071.93</v>
      </c>
      <c r="M194" s="11">
        <f t="shared" si="25"/>
        <v>1071.93</v>
      </c>
    </row>
    <row r="195" spans="1:13" x14ac:dyDescent="0.25">
      <c r="A195" s="56" t="str">
        <f>'Door Comparison'!A196</f>
        <v>D2.07</v>
      </c>
      <c r="B195" s="56" t="str">
        <f>'Door Comparison'!B196</f>
        <v>D2</v>
      </c>
      <c r="C195" s="56">
        <f>'Door Comparison'!C196</f>
        <v>0</v>
      </c>
      <c r="D195" s="9">
        <f>'Door Comparison'!N196</f>
        <v>1</v>
      </c>
      <c r="E195" s="92">
        <f>('Door Labour'!Y196/'Door Labour'!K$3)*'Door Summary'!G$3</f>
        <v>187.38</v>
      </c>
      <c r="F195" s="3">
        <f>'Door Materials'!X196</f>
        <v>665.38</v>
      </c>
      <c r="G195" s="3">
        <f t="shared" si="19"/>
        <v>852.76</v>
      </c>
      <c r="H195" s="3">
        <f t="shared" si="20"/>
        <v>102.33</v>
      </c>
      <c r="I195" s="3">
        <f t="shared" si="21"/>
        <v>955.09</v>
      </c>
      <c r="J195" s="3">
        <f t="shared" si="22"/>
        <v>106.12</v>
      </c>
      <c r="K195" s="75">
        <f t="shared" si="23"/>
        <v>10.72</v>
      </c>
      <c r="L195" s="3">
        <f t="shared" si="24"/>
        <v>1071.93</v>
      </c>
      <c r="M195" s="11">
        <f t="shared" si="25"/>
        <v>1071.93</v>
      </c>
    </row>
    <row r="196" spans="1:13" x14ac:dyDescent="0.25">
      <c r="A196" s="56" t="str">
        <f>'Door Comparison'!A197</f>
        <v>D2.08</v>
      </c>
      <c r="B196" s="56" t="str">
        <f>'Door Comparison'!B197</f>
        <v>D2</v>
      </c>
      <c r="C196" s="56">
        <f>'Door Comparison'!C197</f>
        <v>0</v>
      </c>
      <c r="D196" s="9">
        <f>'Door Comparison'!N197</f>
        <v>1</v>
      </c>
      <c r="E196" s="92">
        <f>('Door Labour'!Y197/'Door Labour'!K$3)*'Door Summary'!G$3</f>
        <v>187.38</v>
      </c>
      <c r="F196" s="3">
        <f>'Door Materials'!X197</f>
        <v>665.38</v>
      </c>
      <c r="G196" s="3">
        <f t="shared" si="19"/>
        <v>852.76</v>
      </c>
      <c r="H196" s="3">
        <f t="shared" si="20"/>
        <v>102.33</v>
      </c>
      <c r="I196" s="3">
        <f t="shared" si="21"/>
        <v>955.09</v>
      </c>
      <c r="J196" s="3">
        <f t="shared" si="22"/>
        <v>106.12</v>
      </c>
      <c r="K196" s="75">
        <f t="shared" si="23"/>
        <v>10.72</v>
      </c>
      <c r="L196" s="3">
        <f t="shared" si="24"/>
        <v>1071.93</v>
      </c>
      <c r="M196" s="11">
        <f t="shared" si="25"/>
        <v>1071.93</v>
      </c>
    </row>
    <row r="197" spans="1:13" x14ac:dyDescent="0.25">
      <c r="A197" s="56" t="str">
        <f>'Door Comparison'!A198</f>
        <v>D2.09</v>
      </c>
      <c r="B197" s="56" t="str">
        <f>'Door Comparison'!B198</f>
        <v>D2</v>
      </c>
      <c r="C197" s="56">
        <f>'Door Comparison'!C198</f>
        <v>0</v>
      </c>
      <c r="D197" s="9">
        <f>'Door Comparison'!N198</f>
        <v>1</v>
      </c>
      <c r="E197" s="92">
        <f>('Door Labour'!Y198/'Door Labour'!K$3)*'Door Summary'!G$3</f>
        <v>187.38</v>
      </c>
      <c r="F197" s="3">
        <f>'Door Materials'!X198</f>
        <v>665.38</v>
      </c>
      <c r="G197" s="3">
        <f t="shared" si="19"/>
        <v>852.76</v>
      </c>
      <c r="H197" s="3">
        <f t="shared" si="20"/>
        <v>102.33</v>
      </c>
      <c r="I197" s="3">
        <f t="shared" si="21"/>
        <v>955.09</v>
      </c>
      <c r="J197" s="3">
        <f t="shared" si="22"/>
        <v>106.12</v>
      </c>
      <c r="K197" s="75">
        <f t="shared" si="23"/>
        <v>10.72</v>
      </c>
      <c r="L197" s="3">
        <f t="shared" si="24"/>
        <v>1071.93</v>
      </c>
      <c r="M197" s="11">
        <f t="shared" si="25"/>
        <v>1071.93</v>
      </c>
    </row>
    <row r="198" spans="1:13" x14ac:dyDescent="0.25">
      <c r="A198" s="56" t="str">
        <f>'Door Comparison'!A199</f>
        <v>D2.10</v>
      </c>
      <c r="B198" s="56" t="str">
        <f>'Door Comparison'!B199</f>
        <v>D2</v>
      </c>
      <c r="C198" s="56">
        <f>'Door Comparison'!C199</f>
        <v>0</v>
      </c>
      <c r="D198" s="9">
        <f>'Door Comparison'!N199</f>
        <v>1</v>
      </c>
      <c r="E198" s="92">
        <f>('Door Labour'!Y199/'Door Labour'!K$3)*'Door Summary'!G$3</f>
        <v>187.38</v>
      </c>
      <c r="F198" s="3">
        <f>'Door Materials'!X199</f>
        <v>665.38</v>
      </c>
      <c r="G198" s="3">
        <f t="shared" si="19"/>
        <v>852.76</v>
      </c>
      <c r="H198" s="3">
        <f t="shared" si="20"/>
        <v>102.33</v>
      </c>
      <c r="I198" s="3">
        <f t="shared" si="21"/>
        <v>955.09</v>
      </c>
      <c r="J198" s="3">
        <f t="shared" si="22"/>
        <v>106.12</v>
      </c>
      <c r="K198" s="75">
        <f t="shared" si="23"/>
        <v>10.72</v>
      </c>
      <c r="L198" s="3">
        <f t="shared" si="24"/>
        <v>1071.93</v>
      </c>
      <c r="M198" s="11">
        <f t="shared" si="25"/>
        <v>1071.93</v>
      </c>
    </row>
    <row r="199" spans="1:13" x14ac:dyDescent="0.25">
      <c r="A199" s="56" t="str">
        <f>'Door Comparison'!A200</f>
        <v>D2.11</v>
      </c>
      <c r="B199" s="56" t="str">
        <f>'Door Comparison'!B200</f>
        <v>D2</v>
      </c>
      <c r="C199" s="56">
        <f>'Door Comparison'!C200</f>
        <v>0</v>
      </c>
      <c r="D199" s="9">
        <f>'Door Comparison'!N200</f>
        <v>1</v>
      </c>
      <c r="E199" s="92">
        <f>('Door Labour'!Y200/'Door Labour'!K$3)*'Door Summary'!G$3</f>
        <v>187.38</v>
      </c>
      <c r="F199" s="3">
        <f>'Door Materials'!X200</f>
        <v>665.38</v>
      </c>
      <c r="G199" s="3">
        <f t="shared" si="19"/>
        <v>852.76</v>
      </c>
      <c r="H199" s="3">
        <f t="shared" si="20"/>
        <v>102.33</v>
      </c>
      <c r="I199" s="3">
        <f t="shared" si="21"/>
        <v>955.09</v>
      </c>
      <c r="J199" s="3">
        <f t="shared" si="22"/>
        <v>106.12</v>
      </c>
      <c r="K199" s="75">
        <f t="shared" si="23"/>
        <v>10.72</v>
      </c>
      <c r="L199" s="3">
        <f t="shared" si="24"/>
        <v>1071.93</v>
      </c>
      <c r="M199" s="11">
        <f t="shared" si="25"/>
        <v>1071.93</v>
      </c>
    </row>
    <row r="200" spans="1:13" x14ac:dyDescent="0.25">
      <c r="A200" s="56" t="str">
        <f>'Door Comparison'!A201</f>
        <v>D2.12</v>
      </c>
      <c r="B200" s="56" t="str">
        <f>'Door Comparison'!B201</f>
        <v>D2</v>
      </c>
      <c r="C200" s="56">
        <f>'Door Comparison'!C201</f>
        <v>0</v>
      </c>
      <c r="D200" s="9">
        <f>'Door Comparison'!N201</f>
        <v>1</v>
      </c>
      <c r="E200" s="92">
        <f>('Door Labour'!Y201/'Door Labour'!K$3)*'Door Summary'!G$3</f>
        <v>187.38</v>
      </c>
      <c r="F200" s="3">
        <f>'Door Materials'!X201</f>
        <v>665.38</v>
      </c>
      <c r="G200" s="3">
        <f t="shared" si="19"/>
        <v>852.76</v>
      </c>
      <c r="H200" s="3">
        <f t="shared" si="20"/>
        <v>102.33</v>
      </c>
      <c r="I200" s="3">
        <f t="shared" si="21"/>
        <v>955.09</v>
      </c>
      <c r="J200" s="3">
        <f t="shared" si="22"/>
        <v>106.12</v>
      </c>
      <c r="K200" s="75">
        <f t="shared" si="23"/>
        <v>10.72</v>
      </c>
      <c r="L200" s="3">
        <f t="shared" si="24"/>
        <v>1071.93</v>
      </c>
      <c r="M200" s="11">
        <f t="shared" si="25"/>
        <v>1071.93</v>
      </c>
    </row>
    <row r="201" spans="1:13" x14ac:dyDescent="0.25">
      <c r="A201" s="56" t="str">
        <f>'Door Comparison'!A202</f>
        <v>D2.13</v>
      </c>
      <c r="B201" s="56" t="str">
        <f>'Door Comparison'!B202</f>
        <v>A7</v>
      </c>
      <c r="C201" s="56">
        <f>'Door Comparison'!C202</f>
        <v>0</v>
      </c>
      <c r="D201" s="9">
        <f>'Door Comparison'!N202</f>
        <v>1</v>
      </c>
      <c r="E201" s="92">
        <f>('Door Labour'!Y202/'Door Labour'!K$3)*'Door Summary'!G$3</f>
        <v>214.87</v>
      </c>
      <c r="F201" s="3">
        <f>'Door Materials'!X202</f>
        <v>2436.58</v>
      </c>
      <c r="G201" s="3">
        <f t="shared" ref="G201:G264" si="26">E201+F201</f>
        <v>2651.45</v>
      </c>
      <c r="H201" s="3">
        <f t="shared" ref="H201:H264" si="27">G201*H$7</f>
        <v>318.17</v>
      </c>
      <c r="I201" s="3">
        <f t="shared" ref="I201:I264" si="28">SUM(G201:H201)</f>
        <v>2969.62</v>
      </c>
      <c r="J201" s="3">
        <f t="shared" ref="J201:J264" si="29">I201/9</f>
        <v>329.96</v>
      </c>
      <c r="K201" s="75">
        <f t="shared" ref="K201:K264" si="30">(I201+J201)/99</f>
        <v>33.33</v>
      </c>
      <c r="L201" s="3">
        <f t="shared" ref="L201:L264" si="31">I201+J201+K201</f>
        <v>3332.91</v>
      </c>
      <c r="M201" s="11">
        <f t="shared" ref="M201:M264" si="32">D201*L201</f>
        <v>3332.91</v>
      </c>
    </row>
    <row r="202" spans="1:13" x14ac:dyDescent="0.25">
      <c r="A202" s="56" t="str">
        <f>'Door Comparison'!A203</f>
        <v>D2.14</v>
      </c>
      <c r="B202" s="56" t="str">
        <f>'Door Comparison'!B203</f>
        <v>H</v>
      </c>
      <c r="C202" s="56">
        <f>'Door Comparison'!C203</f>
        <v>0</v>
      </c>
      <c r="D202" s="9">
        <f>'Door Comparison'!N203</f>
        <v>1</v>
      </c>
      <c r="E202" s="92">
        <f>('Door Labour'!Y203/'Door Labour'!K$3)*'Door Summary'!G$3</f>
        <v>92.53</v>
      </c>
      <c r="F202" s="3">
        <f>'Door Materials'!X203</f>
        <v>519.49</v>
      </c>
      <c r="G202" s="3">
        <f t="shared" si="26"/>
        <v>612.02</v>
      </c>
      <c r="H202" s="3">
        <f t="shared" si="27"/>
        <v>73.44</v>
      </c>
      <c r="I202" s="3">
        <f t="shared" si="28"/>
        <v>685.46</v>
      </c>
      <c r="J202" s="3">
        <f t="shared" si="29"/>
        <v>76.16</v>
      </c>
      <c r="K202" s="75">
        <f t="shared" si="30"/>
        <v>7.69</v>
      </c>
      <c r="L202" s="3">
        <f t="shared" si="31"/>
        <v>769.31</v>
      </c>
      <c r="M202" s="11">
        <f t="shared" si="32"/>
        <v>769.31</v>
      </c>
    </row>
    <row r="203" spans="1:13" x14ac:dyDescent="0.25">
      <c r="A203" s="56" t="str">
        <f>'Door Comparison'!A204</f>
        <v>D2.15</v>
      </c>
      <c r="B203" s="56" t="str">
        <f>'Door Comparison'!B204</f>
        <v>A8</v>
      </c>
      <c r="C203" s="56">
        <f>'Door Comparison'!C204</f>
        <v>0</v>
      </c>
      <c r="D203" s="9">
        <f>'Door Comparison'!N204</f>
        <v>1</v>
      </c>
      <c r="E203" s="92">
        <f>('Door Labour'!Y204/'Door Labour'!K$3)*'Door Summary'!G$3</f>
        <v>186.73</v>
      </c>
      <c r="F203" s="3">
        <f>'Door Materials'!X204</f>
        <v>1757.1</v>
      </c>
      <c r="G203" s="3">
        <f t="shared" si="26"/>
        <v>1943.83</v>
      </c>
      <c r="H203" s="3">
        <f t="shared" si="27"/>
        <v>233.26</v>
      </c>
      <c r="I203" s="3">
        <f t="shared" si="28"/>
        <v>2177.09</v>
      </c>
      <c r="J203" s="3">
        <f t="shared" si="29"/>
        <v>241.9</v>
      </c>
      <c r="K203" s="75">
        <f t="shared" si="30"/>
        <v>24.43</v>
      </c>
      <c r="L203" s="3">
        <f t="shared" si="31"/>
        <v>2443.42</v>
      </c>
      <c r="M203" s="11">
        <f t="shared" si="32"/>
        <v>2443.42</v>
      </c>
    </row>
    <row r="204" spans="1:13" x14ac:dyDescent="0.25">
      <c r="A204" s="56" t="str">
        <f>'Door Comparison'!A205</f>
        <v>D2.16</v>
      </c>
      <c r="B204" s="56" t="str">
        <f>'Door Comparison'!B205</f>
        <v>A7</v>
      </c>
      <c r="C204" s="56">
        <f>'Door Comparison'!C205</f>
        <v>0</v>
      </c>
      <c r="D204" s="9">
        <f>'Door Comparison'!N205</f>
        <v>1</v>
      </c>
      <c r="E204" s="92">
        <f>('Door Labour'!Y205/'Door Labour'!K$3)*'Door Summary'!G$3</f>
        <v>206.03</v>
      </c>
      <c r="F204" s="3">
        <f>'Door Materials'!X205</f>
        <v>1997.2</v>
      </c>
      <c r="G204" s="3">
        <f t="shared" si="26"/>
        <v>2203.23</v>
      </c>
      <c r="H204" s="3">
        <f t="shared" si="27"/>
        <v>264.39</v>
      </c>
      <c r="I204" s="3">
        <f t="shared" si="28"/>
        <v>2467.62</v>
      </c>
      <c r="J204" s="3">
        <f t="shared" si="29"/>
        <v>274.18</v>
      </c>
      <c r="K204" s="75">
        <f t="shared" si="30"/>
        <v>27.69</v>
      </c>
      <c r="L204" s="3">
        <f t="shared" si="31"/>
        <v>2769.49</v>
      </c>
      <c r="M204" s="11">
        <f t="shared" si="32"/>
        <v>2769.49</v>
      </c>
    </row>
    <row r="205" spans="1:13" x14ac:dyDescent="0.25">
      <c r="A205" s="56" t="str">
        <f>'Door Comparison'!A206</f>
        <v>D2.17</v>
      </c>
      <c r="B205" s="56" t="str">
        <f>'Door Comparison'!B206</f>
        <v>A7</v>
      </c>
      <c r="C205" s="56">
        <f>'Door Comparison'!C206</f>
        <v>0</v>
      </c>
      <c r="D205" s="9">
        <f>'Door Comparison'!N206</f>
        <v>1</v>
      </c>
      <c r="E205" s="92">
        <f>('Door Labour'!Y206/'Door Labour'!K$3)*'Door Summary'!G$3</f>
        <v>212.2</v>
      </c>
      <c r="F205" s="3">
        <f>'Door Materials'!X206</f>
        <v>2023.67</v>
      </c>
      <c r="G205" s="3">
        <f t="shared" si="26"/>
        <v>2235.87</v>
      </c>
      <c r="H205" s="3">
        <f t="shared" si="27"/>
        <v>268.3</v>
      </c>
      <c r="I205" s="3">
        <f t="shared" si="28"/>
        <v>2504.17</v>
      </c>
      <c r="J205" s="3">
        <f t="shared" si="29"/>
        <v>278.24</v>
      </c>
      <c r="K205" s="75">
        <f t="shared" si="30"/>
        <v>28.11</v>
      </c>
      <c r="L205" s="3">
        <f t="shared" si="31"/>
        <v>2810.52</v>
      </c>
      <c r="M205" s="11">
        <f t="shared" si="32"/>
        <v>2810.52</v>
      </c>
    </row>
    <row r="206" spans="1:13" x14ac:dyDescent="0.25">
      <c r="A206" s="56" t="str">
        <f>'Door Comparison'!A207</f>
        <v>D2.18</v>
      </c>
      <c r="B206" s="56" t="str">
        <f>'Door Comparison'!B207</f>
        <v>G</v>
      </c>
      <c r="C206" s="56">
        <f>'Door Comparison'!C207</f>
        <v>0</v>
      </c>
      <c r="D206" s="9">
        <f>'Door Comparison'!N207</f>
        <v>1</v>
      </c>
      <c r="E206" s="92">
        <f>('Door Labour'!Y207/'Door Labour'!K$3)*'Door Summary'!G$3</f>
        <v>77.58</v>
      </c>
      <c r="F206" s="3">
        <f>'Door Materials'!X207</f>
        <v>474.63</v>
      </c>
      <c r="G206" s="3">
        <f t="shared" si="26"/>
        <v>552.21</v>
      </c>
      <c r="H206" s="3">
        <f t="shared" si="27"/>
        <v>66.27</v>
      </c>
      <c r="I206" s="3">
        <f t="shared" si="28"/>
        <v>618.48</v>
      </c>
      <c r="J206" s="3">
        <f t="shared" si="29"/>
        <v>68.72</v>
      </c>
      <c r="K206" s="75">
        <f t="shared" si="30"/>
        <v>6.94</v>
      </c>
      <c r="L206" s="3">
        <f t="shared" si="31"/>
        <v>694.14</v>
      </c>
      <c r="M206" s="11">
        <f t="shared" si="32"/>
        <v>694.14</v>
      </c>
    </row>
    <row r="207" spans="1:13" x14ac:dyDescent="0.25">
      <c r="A207" s="56" t="str">
        <f>'Door Comparison'!A208</f>
        <v>D2.19</v>
      </c>
      <c r="B207" s="56" t="str">
        <f>'Door Comparison'!B208</f>
        <v>D2</v>
      </c>
      <c r="C207" s="56">
        <f>'Door Comparison'!C208</f>
        <v>0</v>
      </c>
      <c r="D207" s="9">
        <f>'Door Comparison'!N208</f>
        <v>1</v>
      </c>
      <c r="E207" s="92">
        <f>('Door Labour'!Y208/'Door Labour'!K$3)*'Door Summary'!G$3</f>
        <v>187.38</v>
      </c>
      <c r="F207" s="3">
        <f>'Door Materials'!X208</f>
        <v>665.38</v>
      </c>
      <c r="G207" s="3">
        <f t="shared" si="26"/>
        <v>852.76</v>
      </c>
      <c r="H207" s="3">
        <f t="shared" si="27"/>
        <v>102.33</v>
      </c>
      <c r="I207" s="3">
        <f t="shared" si="28"/>
        <v>955.09</v>
      </c>
      <c r="J207" s="3">
        <f t="shared" si="29"/>
        <v>106.12</v>
      </c>
      <c r="K207" s="75">
        <f t="shared" si="30"/>
        <v>10.72</v>
      </c>
      <c r="L207" s="3">
        <f t="shared" si="31"/>
        <v>1071.93</v>
      </c>
      <c r="M207" s="11">
        <f t="shared" si="32"/>
        <v>1071.93</v>
      </c>
    </row>
    <row r="208" spans="1:13" x14ac:dyDescent="0.25">
      <c r="A208" s="56" t="str">
        <f>'Door Comparison'!A209</f>
        <v>D2.20</v>
      </c>
      <c r="B208" s="56" t="str">
        <f>'Door Comparison'!B209</f>
        <v>A7</v>
      </c>
      <c r="C208" s="56">
        <f>'Door Comparison'!C209</f>
        <v>0</v>
      </c>
      <c r="D208" s="9">
        <f>'Door Comparison'!N209</f>
        <v>1</v>
      </c>
      <c r="E208" s="92">
        <f>('Door Labour'!Y209/'Door Labour'!K$3)*'Door Summary'!G$3</f>
        <v>184.94</v>
      </c>
      <c r="F208" s="3">
        <f>'Door Materials'!X209</f>
        <v>1579.78</v>
      </c>
      <c r="G208" s="3">
        <f t="shared" si="26"/>
        <v>1764.72</v>
      </c>
      <c r="H208" s="3">
        <f t="shared" si="27"/>
        <v>211.77</v>
      </c>
      <c r="I208" s="3">
        <f t="shared" si="28"/>
        <v>1976.49</v>
      </c>
      <c r="J208" s="3">
        <f t="shared" si="29"/>
        <v>219.61</v>
      </c>
      <c r="K208" s="75">
        <f t="shared" si="30"/>
        <v>22.18</v>
      </c>
      <c r="L208" s="3">
        <f t="shared" si="31"/>
        <v>2218.2800000000002</v>
      </c>
      <c r="M208" s="11">
        <f t="shared" si="32"/>
        <v>2218.2800000000002</v>
      </c>
    </row>
    <row r="209" spans="1:14" x14ac:dyDescent="0.25">
      <c r="A209" s="56" t="str">
        <f>'Door Comparison'!A210</f>
        <v>D2.21</v>
      </c>
      <c r="B209" s="56" t="str">
        <f>'Door Comparison'!B210</f>
        <v>A4</v>
      </c>
      <c r="C209" s="56">
        <f>'Door Comparison'!C210</f>
        <v>0</v>
      </c>
      <c r="D209" s="9">
        <f>'Door Comparison'!N210</f>
        <v>1</v>
      </c>
      <c r="E209" s="92">
        <f>('Door Labour'!Y210/'Door Labour'!K$3)*'Door Summary'!G$3</f>
        <v>221.82</v>
      </c>
      <c r="F209" s="3">
        <f>'Door Materials'!X210</f>
        <v>1287.1199999999999</v>
      </c>
      <c r="G209" s="3">
        <f t="shared" si="26"/>
        <v>1508.94</v>
      </c>
      <c r="H209" s="3">
        <f t="shared" si="27"/>
        <v>181.07</v>
      </c>
      <c r="I209" s="3">
        <f t="shared" si="28"/>
        <v>1690.01</v>
      </c>
      <c r="J209" s="3">
        <f t="shared" si="29"/>
        <v>187.78</v>
      </c>
      <c r="K209" s="75">
        <f t="shared" si="30"/>
        <v>18.97</v>
      </c>
      <c r="L209" s="3">
        <f t="shared" si="31"/>
        <v>1896.76</v>
      </c>
      <c r="M209" s="11">
        <f t="shared" si="32"/>
        <v>1896.76</v>
      </c>
    </row>
    <row r="210" spans="1:14" x14ac:dyDescent="0.25">
      <c r="A210" s="56" t="str">
        <f>'Door Comparison'!A211</f>
        <v>D2.22</v>
      </c>
      <c r="B210" s="56" t="str">
        <f>'Door Comparison'!B211</f>
        <v>A4</v>
      </c>
      <c r="C210" s="56">
        <f>'Door Comparison'!C211</f>
        <v>0</v>
      </c>
      <c r="D210" s="9">
        <f>'Door Comparison'!N211</f>
        <v>1</v>
      </c>
      <c r="E210" s="92">
        <f>('Door Labour'!Y211/'Door Labour'!K$3)*'Door Summary'!G$3</f>
        <v>221.82</v>
      </c>
      <c r="F210" s="3">
        <f>'Door Materials'!X211</f>
        <v>1287.1199999999999</v>
      </c>
      <c r="G210" s="3">
        <f t="shared" si="26"/>
        <v>1508.94</v>
      </c>
      <c r="H210" s="3">
        <f t="shared" si="27"/>
        <v>181.07</v>
      </c>
      <c r="I210" s="3">
        <f t="shared" si="28"/>
        <v>1690.01</v>
      </c>
      <c r="J210" s="3">
        <f t="shared" si="29"/>
        <v>187.78</v>
      </c>
      <c r="K210" s="75">
        <f t="shared" si="30"/>
        <v>18.97</v>
      </c>
      <c r="L210" s="3">
        <f t="shared" si="31"/>
        <v>1896.76</v>
      </c>
      <c r="M210" s="11">
        <f t="shared" si="32"/>
        <v>1896.76</v>
      </c>
    </row>
    <row r="211" spans="1:14" x14ac:dyDescent="0.25">
      <c r="A211" s="56" t="str">
        <f>'Door Comparison'!A212</f>
        <v>D2.23</v>
      </c>
      <c r="B211" s="56" t="str">
        <f>'Door Comparison'!B212</f>
        <v>A7</v>
      </c>
      <c r="C211" s="56">
        <f>'Door Comparison'!C212</f>
        <v>0</v>
      </c>
      <c r="D211" s="9">
        <f>'Door Comparison'!N212</f>
        <v>1</v>
      </c>
      <c r="E211" s="92">
        <f>('Door Labour'!Y212/'Door Labour'!K$3)*'Door Summary'!G$3</f>
        <v>184.94</v>
      </c>
      <c r="F211" s="3">
        <f>'Door Materials'!X212</f>
        <v>1682.59</v>
      </c>
      <c r="G211" s="3">
        <f t="shared" si="26"/>
        <v>1867.53</v>
      </c>
      <c r="H211" s="3">
        <f t="shared" si="27"/>
        <v>224.1</v>
      </c>
      <c r="I211" s="3">
        <f t="shared" si="28"/>
        <v>2091.63</v>
      </c>
      <c r="J211" s="3">
        <f t="shared" si="29"/>
        <v>232.4</v>
      </c>
      <c r="K211" s="75">
        <f t="shared" si="30"/>
        <v>23.48</v>
      </c>
      <c r="L211" s="3">
        <f t="shared" si="31"/>
        <v>2347.5100000000002</v>
      </c>
      <c r="M211" s="11">
        <f t="shared" si="32"/>
        <v>2347.5100000000002</v>
      </c>
    </row>
    <row r="212" spans="1:14" x14ac:dyDescent="0.25">
      <c r="A212" s="56" t="str">
        <f>'Door Comparison'!A213</f>
        <v>D2.24</v>
      </c>
      <c r="B212" s="56" t="str">
        <f>'Door Comparison'!B213</f>
        <v>D2</v>
      </c>
      <c r="C212" s="56">
        <f>'Door Comparison'!C213</f>
        <v>0</v>
      </c>
      <c r="D212" s="9">
        <f>'Door Comparison'!N213</f>
        <v>1</v>
      </c>
      <c r="E212" s="92">
        <f>('Door Labour'!Y213/'Door Labour'!K$3)*'Door Summary'!G$3</f>
        <v>187.38</v>
      </c>
      <c r="F212" s="3">
        <f>'Door Materials'!X213</f>
        <v>665.38</v>
      </c>
      <c r="G212" s="3">
        <f t="shared" si="26"/>
        <v>852.76</v>
      </c>
      <c r="H212" s="3">
        <f t="shared" si="27"/>
        <v>102.33</v>
      </c>
      <c r="I212" s="3">
        <f t="shared" si="28"/>
        <v>955.09</v>
      </c>
      <c r="J212" s="3">
        <f t="shared" si="29"/>
        <v>106.12</v>
      </c>
      <c r="K212" s="75">
        <f t="shared" si="30"/>
        <v>10.72</v>
      </c>
      <c r="L212" s="3">
        <f t="shared" si="31"/>
        <v>1071.93</v>
      </c>
      <c r="M212" s="11">
        <f t="shared" si="32"/>
        <v>1071.93</v>
      </c>
    </row>
    <row r="213" spans="1:14" x14ac:dyDescent="0.25">
      <c r="A213" s="56" t="str">
        <f>'Door Comparison'!A214</f>
        <v>D2.25</v>
      </c>
      <c r="B213" s="56" t="str">
        <f>'Door Comparison'!B214</f>
        <v>D2</v>
      </c>
      <c r="C213" s="56">
        <f>'Door Comparison'!C214</f>
        <v>0</v>
      </c>
      <c r="D213" s="9">
        <f>'Door Comparison'!N214</f>
        <v>1</v>
      </c>
      <c r="E213" s="92">
        <f>('Door Labour'!Y214/'Door Labour'!K$3)*'Door Summary'!G$3</f>
        <v>180.6</v>
      </c>
      <c r="F213" s="3">
        <f>'Door Materials'!X214</f>
        <v>711.9</v>
      </c>
      <c r="G213" s="3">
        <f t="shared" si="26"/>
        <v>892.5</v>
      </c>
      <c r="H213" s="3">
        <f t="shared" si="27"/>
        <v>107.1</v>
      </c>
      <c r="I213" s="3">
        <f t="shared" si="28"/>
        <v>999.6</v>
      </c>
      <c r="J213" s="3">
        <f t="shared" si="29"/>
        <v>111.07</v>
      </c>
      <c r="K213" s="75">
        <f t="shared" si="30"/>
        <v>11.22</v>
      </c>
      <c r="L213" s="3">
        <f t="shared" si="31"/>
        <v>1121.8900000000001</v>
      </c>
      <c r="M213" s="11">
        <f t="shared" si="32"/>
        <v>1121.8900000000001</v>
      </c>
    </row>
    <row r="214" spans="1:14" x14ac:dyDescent="0.25">
      <c r="A214" s="56" t="str">
        <f>'Door Comparison'!A215</f>
        <v>D2.26</v>
      </c>
      <c r="B214" s="56" t="str">
        <f>'Door Comparison'!B215</f>
        <v>A7</v>
      </c>
      <c r="C214" s="56">
        <f>'Door Comparison'!C215</f>
        <v>0</v>
      </c>
      <c r="D214" s="9">
        <f>'Door Comparison'!N215</f>
        <v>1</v>
      </c>
      <c r="E214" s="92">
        <f>('Door Labour'!Y215/'Door Labour'!K$3)*'Door Summary'!G$3</f>
        <v>206.03</v>
      </c>
      <c r="F214" s="3">
        <f>'Door Materials'!X215</f>
        <v>1997.2</v>
      </c>
      <c r="G214" s="3">
        <f t="shared" si="26"/>
        <v>2203.23</v>
      </c>
      <c r="H214" s="3">
        <f t="shared" si="27"/>
        <v>264.39</v>
      </c>
      <c r="I214" s="3">
        <f t="shared" si="28"/>
        <v>2467.62</v>
      </c>
      <c r="J214" s="3">
        <f t="shared" si="29"/>
        <v>274.18</v>
      </c>
      <c r="K214" s="75">
        <f t="shared" si="30"/>
        <v>27.69</v>
      </c>
      <c r="L214" s="3">
        <f t="shared" si="31"/>
        <v>2769.49</v>
      </c>
      <c r="M214" s="11">
        <f t="shared" si="32"/>
        <v>2769.49</v>
      </c>
    </row>
    <row r="215" spans="1:14" x14ac:dyDescent="0.25">
      <c r="A215" s="56" t="str">
        <f>'Door Comparison'!A216</f>
        <v>D2.27</v>
      </c>
      <c r="B215" s="56" t="str">
        <f>'Door Comparison'!B216</f>
        <v>G</v>
      </c>
      <c r="C215" s="56">
        <f>'Door Comparison'!C216</f>
        <v>0</v>
      </c>
      <c r="D215" s="9">
        <f>'Door Comparison'!N216</f>
        <v>1</v>
      </c>
      <c r="E215" s="92">
        <f>('Door Labour'!Y216/'Door Labour'!K$3)*'Door Summary'!G$3</f>
        <v>77.58</v>
      </c>
      <c r="F215" s="3">
        <f>'Door Materials'!X216</f>
        <v>474.63</v>
      </c>
      <c r="G215" s="3">
        <f t="shared" si="26"/>
        <v>552.21</v>
      </c>
      <c r="H215" s="3">
        <f t="shared" si="27"/>
        <v>66.27</v>
      </c>
      <c r="I215" s="3">
        <f t="shared" si="28"/>
        <v>618.48</v>
      </c>
      <c r="J215" s="3">
        <f t="shared" si="29"/>
        <v>68.72</v>
      </c>
      <c r="K215" s="75">
        <f t="shared" si="30"/>
        <v>6.94</v>
      </c>
      <c r="L215" s="3">
        <f t="shared" si="31"/>
        <v>694.14</v>
      </c>
      <c r="M215" s="11">
        <f t="shared" si="32"/>
        <v>694.14</v>
      </c>
    </row>
    <row r="216" spans="1:14" x14ac:dyDescent="0.25">
      <c r="A216" s="56" t="str">
        <f>'Door Comparison'!A217</f>
        <v>D2.28</v>
      </c>
      <c r="B216" s="56" t="str">
        <f>'Door Comparison'!B217</f>
        <v>H</v>
      </c>
      <c r="C216" s="56">
        <f>'Door Comparison'!C217</f>
        <v>0</v>
      </c>
      <c r="D216" s="9">
        <f>'Door Comparison'!N217</f>
        <v>1</v>
      </c>
      <c r="E216" s="92">
        <f>('Door Labour'!Y217/'Door Labour'!K$3)*'Door Summary'!G$3</f>
        <v>92.53</v>
      </c>
      <c r="F216" s="3">
        <f>'Door Materials'!X217</f>
        <v>519.49</v>
      </c>
      <c r="G216" s="3">
        <f t="shared" si="26"/>
        <v>612.02</v>
      </c>
      <c r="H216" s="3">
        <f t="shared" si="27"/>
        <v>73.44</v>
      </c>
      <c r="I216" s="3">
        <f t="shared" si="28"/>
        <v>685.46</v>
      </c>
      <c r="J216" s="3">
        <f t="shared" si="29"/>
        <v>76.16</v>
      </c>
      <c r="K216" s="75">
        <f t="shared" si="30"/>
        <v>7.69</v>
      </c>
      <c r="L216" s="3">
        <f t="shared" si="31"/>
        <v>769.31</v>
      </c>
      <c r="M216" s="11">
        <f t="shared" si="32"/>
        <v>769.31</v>
      </c>
    </row>
    <row r="217" spans="1:14" x14ac:dyDescent="0.25">
      <c r="A217" s="56" t="str">
        <f>'Door Comparison'!A218</f>
        <v>D2.29</v>
      </c>
      <c r="B217" s="56" t="str">
        <f>'Door Comparison'!B218</f>
        <v>A7</v>
      </c>
      <c r="C217" s="56">
        <f>'Door Comparison'!C218</f>
        <v>0</v>
      </c>
      <c r="D217" s="9">
        <f>'Door Comparison'!N218</f>
        <v>1</v>
      </c>
      <c r="E217" s="92">
        <f>('Door Labour'!Y218/'Door Labour'!K$3)*'Door Summary'!G$3</f>
        <v>206.03</v>
      </c>
      <c r="F217" s="3">
        <f>'Door Materials'!X218</f>
        <v>1997.2</v>
      </c>
      <c r="G217" s="3">
        <f t="shared" si="26"/>
        <v>2203.23</v>
      </c>
      <c r="H217" s="3">
        <f t="shared" si="27"/>
        <v>264.39</v>
      </c>
      <c r="I217" s="3">
        <f t="shared" si="28"/>
        <v>2467.62</v>
      </c>
      <c r="J217" s="3">
        <f t="shared" si="29"/>
        <v>274.18</v>
      </c>
      <c r="K217" s="75">
        <f t="shared" si="30"/>
        <v>27.69</v>
      </c>
      <c r="L217" s="3">
        <f t="shared" si="31"/>
        <v>2769.49</v>
      </c>
      <c r="M217" s="11">
        <f t="shared" si="32"/>
        <v>2769.49</v>
      </c>
    </row>
    <row r="218" spans="1:14" x14ac:dyDescent="0.25">
      <c r="A218" s="56" t="str">
        <f>'Door Comparison'!A219</f>
        <v>D2WC.01</v>
      </c>
      <c r="B218" s="56">
        <f>'Door Comparison'!B219</f>
        <v>0</v>
      </c>
      <c r="C218" s="56">
        <f>'Door Comparison'!C219</f>
        <v>0</v>
      </c>
      <c r="D218" s="9">
        <f>'Door Comparison'!N219</f>
        <v>0</v>
      </c>
      <c r="E218" s="92">
        <f>('Door Labour'!Y219/'Door Labour'!K$3)*'Door Summary'!G$3</f>
        <v>0</v>
      </c>
      <c r="F218" s="3">
        <f>'Door Materials'!X219</f>
        <v>0</v>
      </c>
      <c r="G218" s="3">
        <f t="shared" si="26"/>
        <v>0</v>
      </c>
      <c r="H218" s="3">
        <f t="shared" si="27"/>
        <v>0</v>
      </c>
      <c r="I218" s="3">
        <f t="shared" si="28"/>
        <v>0</v>
      </c>
      <c r="J218" s="3">
        <f t="shared" si="29"/>
        <v>0</v>
      </c>
      <c r="K218" s="75">
        <f t="shared" si="30"/>
        <v>0</v>
      </c>
      <c r="L218" s="3">
        <f t="shared" si="31"/>
        <v>0</v>
      </c>
      <c r="M218" s="11">
        <f t="shared" si="32"/>
        <v>0</v>
      </c>
      <c r="N218" s="1" t="str">
        <f>'Door Comparison'!S219</f>
        <v>WC cubicle</v>
      </c>
    </row>
    <row r="219" spans="1:14" x14ac:dyDescent="0.25">
      <c r="A219" s="56" t="str">
        <f>'Door Comparison'!A220</f>
        <v>D2WC.02</v>
      </c>
      <c r="B219" s="56">
        <f>'Door Comparison'!B220</f>
        <v>0</v>
      </c>
      <c r="C219" s="56">
        <f>'Door Comparison'!C220</f>
        <v>0</v>
      </c>
      <c r="D219" s="9">
        <f>'Door Comparison'!N220</f>
        <v>0</v>
      </c>
      <c r="E219" s="92">
        <f>('Door Labour'!Y220/'Door Labour'!K$3)*'Door Summary'!G$3</f>
        <v>0</v>
      </c>
      <c r="F219" s="3">
        <f>'Door Materials'!X220</f>
        <v>0</v>
      </c>
      <c r="G219" s="3">
        <f t="shared" si="26"/>
        <v>0</v>
      </c>
      <c r="H219" s="3">
        <f t="shared" si="27"/>
        <v>0</v>
      </c>
      <c r="I219" s="3">
        <f t="shared" si="28"/>
        <v>0</v>
      </c>
      <c r="J219" s="3">
        <f t="shared" si="29"/>
        <v>0</v>
      </c>
      <c r="K219" s="75">
        <f t="shared" si="30"/>
        <v>0</v>
      </c>
      <c r="L219" s="3">
        <f t="shared" si="31"/>
        <v>0</v>
      </c>
      <c r="M219" s="11">
        <f t="shared" si="32"/>
        <v>0</v>
      </c>
      <c r="N219" s="1" t="str">
        <f>'Door Comparison'!S220</f>
        <v>WC cubicle</v>
      </c>
    </row>
    <row r="220" spans="1:14" x14ac:dyDescent="0.25">
      <c r="A220" s="56" t="str">
        <f>'Door Comparison'!A221</f>
        <v>D2WC.03</v>
      </c>
      <c r="B220" s="56">
        <f>'Door Comparison'!B221</f>
        <v>0</v>
      </c>
      <c r="C220" s="56">
        <f>'Door Comparison'!C221</f>
        <v>0</v>
      </c>
      <c r="D220" s="9">
        <f>'Door Comparison'!N221</f>
        <v>0</v>
      </c>
      <c r="E220" s="92">
        <f>('Door Labour'!Y221/'Door Labour'!K$3)*'Door Summary'!G$3</f>
        <v>0</v>
      </c>
      <c r="F220" s="3">
        <f>'Door Materials'!X221</f>
        <v>0</v>
      </c>
      <c r="G220" s="3">
        <f t="shared" si="26"/>
        <v>0</v>
      </c>
      <c r="H220" s="3">
        <f t="shared" si="27"/>
        <v>0</v>
      </c>
      <c r="I220" s="3">
        <f t="shared" si="28"/>
        <v>0</v>
      </c>
      <c r="J220" s="3">
        <f t="shared" si="29"/>
        <v>0</v>
      </c>
      <c r="K220" s="75">
        <f t="shared" si="30"/>
        <v>0</v>
      </c>
      <c r="L220" s="3">
        <f t="shared" si="31"/>
        <v>0</v>
      </c>
      <c r="M220" s="11">
        <f t="shared" si="32"/>
        <v>0</v>
      </c>
      <c r="N220" s="1" t="str">
        <f>'Door Comparison'!S221</f>
        <v>WC cubicle</v>
      </c>
    </row>
    <row r="221" spans="1:14" x14ac:dyDescent="0.25">
      <c r="A221" s="56" t="str">
        <f>'Door Comparison'!A222</f>
        <v>D2WC.04</v>
      </c>
      <c r="B221" s="56">
        <f>'Door Comparison'!B222</f>
        <v>0</v>
      </c>
      <c r="C221" s="56">
        <f>'Door Comparison'!C222</f>
        <v>0</v>
      </c>
      <c r="D221" s="9">
        <f>'Door Comparison'!N222</f>
        <v>0</v>
      </c>
      <c r="E221" s="92">
        <f>('Door Labour'!Y222/'Door Labour'!K$3)*'Door Summary'!G$3</f>
        <v>0</v>
      </c>
      <c r="F221" s="3">
        <f>'Door Materials'!X222</f>
        <v>0</v>
      </c>
      <c r="G221" s="3">
        <f t="shared" si="26"/>
        <v>0</v>
      </c>
      <c r="H221" s="3">
        <f t="shared" si="27"/>
        <v>0</v>
      </c>
      <c r="I221" s="3">
        <f t="shared" si="28"/>
        <v>0</v>
      </c>
      <c r="J221" s="3">
        <f t="shared" si="29"/>
        <v>0</v>
      </c>
      <c r="K221" s="75">
        <f t="shared" si="30"/>
        <v>0</v>
      </c>
      <c r="L221" s="3">
        <f t="shared" si="31"/>
        <v>0</v>
      </c>
      <c r="M221" s="11">
        <f t="shared" si="32"/>
        <v>0</v>
      </c>
      <c r="N221" s="1" t="str">
        <f>'Door Comparison'!S222</f>
        <v>WC cubicle</v>
      </c>
    </row>
    <row r="222" spans="1:14" x14ac:dyDescent="0.25">
      <c r="A222" s="56" t="str">
        <f>'Door Comparison'!A223</f>
        <v>D2WC.05</v>
      </c>
      <c r="B222" s="56">
        <f>'Door Comparison'!B223</f>
        <v>0</v>
      </c>
      <c r="C222" s="56">
        <f>'Door Comparison'!C223</f>
        <v>0</v>
      </c>
      <c r="D222" s="9">
        <f>'Door Comparison'!N223</f>
        <v>0</v>
      </c>
      <c r="E222" s="92">
        <f>('Door Labour'!Y223/'Door Labour'!K$3)*'Door Summary'!G$3</f>
        <v>0</v>
      </c>
      <c r="F222" s="3">
        <f>'Door Materials'!X223</f>
        <v>0</v>
      </c>
      <c r="G222" s="3">
        <f t="shared" si="26"/>
        <v>0</v>
      </c>
      <c r="H222" s="3">
        <f t="shared" si="27"/>
        <v>0</v>
      </c>
      <c r="I222" s="3">
        <f t="shared" si="28"/>
        <v>0</v>
      </c>
      <c r="J222" s="3">
        <f t="shared" si="29"/>
        <v>0</v>
      </c>
      <c r="K222" s="75">
        <f t="shared" si="30"/>
        <v>0</v>
      </c>
      <c r="L222" s="3">
        <f t="shared" si="31"/>
        <v>0</v>
      </c>
      <c r="M222" s="11">
        <f t="shared" si="32"/>
        <v>0</v>
      </c>
      <c r="N222" s="1" t="str">
        <f>'Door Comparison'!S223</f>
        <v>WC cubicle</v>
      </c>
    </row>
    <row r="223" spans="1:14" x14ac:dyDescent="0.25">
      <c r="A223" s="56" t="str">
        <f>'Door Comparison'!A224</f>
        <v>D2WC.06</v>
      </c>
      <c r="B223" s="56">
        <f>'Door Comparison'!B224</f>
        <v>0</v>
      </c>
      <c r="C223" s="56">
        <f>'Door Comparison'!C224</f>
        <v>0</v>
      </c>
      <c r="D223" s="9">
        <f>'Door Comparison'!N224</f>
        <v>0</v>
      </c>
      <c r="E223" s="92">
        <f>('Door Labour'!Y224/'Door Labour'!K$3)*'Door Summary'!G$3</f>
        <v>0</v>
      </c>
      <c r="F223" s="3">
        <f>'Door Materials'!X224</f>
        <v>0</v>
      </c>
      <c r="G223" s="3">
        <f t="shared" si="26"/>
        <v>0</v>
      </c>
      <c r="H223" s="3">
        <f t="shared" si="27"/>
        <v>0</v>
      </c>
      <c r="I223" s="3">
        <f t="shared" si="28"/>
        <v>0</v>
      </c>
      <c r="J223" s="3">
        <f t="shared" si="29"/>
        <v>0</v>
      </c>
      <c r="K223" s="75">
        <f t="shared" si="30"/>
        <v>0</v>
      </c>
      <c r="L223" s="3">
        <f t="shared" si="31"/>
        <v>0</v>
      </c>
      <c r="M223" s="11">
        <f t="shared" si="32"/>
        <v>0</v>
      </c>
      <c r="N223" s="1" t="str">
        <f>'Door Comparison'!S224</f>
        <v>WC cubicle</v>
      </c>
    </row>
    <row r="224" spans="1:14" x14ac:dyDescent="0.25">
      <c r="A224" s="56" t="str">
        <f>'Door Comparison'!A225</f>
        <v>D2WC.07</v>
      </c>
      <c r="B224" s="56">
        <f>'Door Comparison'!B225</f>
        <v>0</v>
      </c>
      <c r="C224" s="56">
        <f>'Door Comparison'!C225</f>
        <v>0</v>
      </c>
      <c r="D224" s="9">
        <f>'Door Comparison'!N225</f>
        <v>0</v>
      </c>
      <c r="E224" s="92">
        <f>('Door Labour'!Y225/'Door Labour'!K$3)*'Door Summary'!G$3</f>
        <v>0</v>
      </c>
      <c r="F224" s="3">
        <f>'Door Materials'!X225</f>
        <v>0</v>
      </c>
      <c r="G224" s="3">
        <f t="shared" si="26"/>
        <v>0</v>
      </c>
      <c r="H224" s="3">
        <f t="shared" si="27"/>
        <v>0</v>
      </c>
      <c r="I224" s="3">
        <f t="shared" si="28"/>
        <v>0</v>
      </c>
      <c r="J224" s="3">
        <f t="shared" si="29"/>
        <v>0</v>
      </c>
      <c r="K224" s="75">
        <f t="shared" si="30"/>
        <v>0</v>
      </c>
      <c r="L224" s="3">
        <f t="shared" si="31"/>
        <v>0</v>
      </c>
      <c r="M224" s="11">
        <f t="shared" si="32"/>
        <v>0</v>
      </c>
      <c r="N224" s="1" t="str">
        <f>'Door Comparison'!S225</f>
        <v>WC cubicle</v>
      </c>
    </row>
    <row r="225" spans="1:14" x14ac:dyDescent="0.25">
      <c r="A225" s="56" t="str">
        <f>'Door Comparison'!A226</f>
        <v>D2WC.08</v>
      </c>
      <c r="B225" s="56">
        <f>'Door Comparison'!B226</f>
        <v>0</v>
      </c>
      <c r="C225" s="56">
        <f>'Door Comparison'!C226</f>
        <v>0</v>
      </c>
      <c r="D225" s="9">
        <f>'Door Comparison'!N226</f>
        <v>0</v>
      </c>
      <c r="E225" s="92">
        <f>('Door Labour'!Y226/'Door Labour'!K$3)*'Door Summary'!G$3</f>
        <v>0</v>
      </c>
      <c r="F225" s="3">
        <f>'Door Materials'!X226</f>
        <v>0</v>
      </c>
      <c r="G225" s="3">
        <f t="shared" si="26"/>
        <v>0</v>
      </c>
      <c r="H225" s="3">
        <f t="shared" si="27"/>
        <v>0</v>
      </c>
      <c r="I225" s="3">
        <f t="shared" si="28"/>
        <v>0</v>
      </c>
      <c r="J225" s="3">
        <f t="shared" si="29"/>
        <v>0</v>
      </c>
      <c r="K225" s="75">
        <f t="shared" si="30"/>
        <v>0</v>
      </c>
      <c r="L225" s="3">
        <f t="shared" si="31"/>
        <v>0</v>
      </c>
      <c r="M225" s="11">
        <f t="shared" si="32"/>
        <v>0</v>
      </c>
      <c r="N225" s="1" t="str">
        <f>'Door Comparison'!S226</f>
        <v>WC cubicle</v>
      </c>
    </row>
    <row r="226" spans="1:14" x14ac:dyDescent="0.25">
      <c r="A226" s="56" t="str">
        <f>'Door Comparison'!A227</f>
        <v>D2WC.09</v>
      </c>
      <c r="B226" s="56">
        <f>'Door Comparison'!B227</f>
        <v>0</v>
      </c>
      <c r="C226" s="56">
        <f>'Door Comparison'!C227</f>
        <v>0</v>
      </c>
      <c r="D226" s="9">
        <f>'Door Comparison'!N227</f>
        <v>0</v>
      </c>
      <c r="E226" s="92">
        <f>('Door Labour'!Y227/'Door Labour'!K$3)*'Door Summary'!G$3</f>
        <v>0</v>
      </c>
      <c r="F226" s="3">
        <f>'Door Materials'!X227</f>
        <v>0</v>
      </c>
      <c r="G226" s="3">
        <f t="shared" si="26"/>
        <v>0</v>
      </c>
      <c r="H226" s="3">
        <f t="shared" si="27"/>
        <v>0</v>
      </c>
      <c r="I226" s="3">
        <f t="shared" si="28"/>
        <v>0</v>
      </c>
      <c r="J226" s="3">
        <f t="shared" si="29"/>
        <v>0</v>
      </c>
      <c r="K226" s="75">
        <f t="shared" si="30"/>
        <v>0</v>
      </c>
      <c r="L226" s="3">
        <f t="shared" si="31"/>
        <v>0</v>
      </c>
      <c r="M226" s="11">
        <f t="shared" si="32"/>
        <v>0</v>
      </c>
      <c r="N226" s="1" t="str">
        <f>'Door Comparison'!S227</f>
        <v>WC cubicle</v>
      </c>
    </row>
    <row r="227" spans="1:14" x14ac:dyDescent="0.25">
      <c r="A227" s="56" t="str">
        <f>'Door Comparison'!A228</f>
        <v>D2WC.10</v>
      </c>
      <c r="B227" s="56">
        <f>'Door Comparison'!B228</f>
        <v>0</v>
      </c>
      <c r="C227" s="56">
        <f>'Door Comparison'!C228</f>
        <v>0</v>
      </c>
      <c r="D227" s="9">
        <f>'Door Comparison'!N228</f>
        <v>0</v>
      </c>
      <c r="E227" s="92">
        <f>('Door Labour'!Y228/'Door Labour'!K$3)*'Door Summary'!G$3</f>
        <v>0</v>
      </c>
      <c r="F227" s="3">
        <f>'Door Materials'!X228</f>
        <v>0</v>
      </c>
      <c r="G227" s="3">
        <f t="shared" si="26"/>
        <v>0</v>
      </c>
      <c r="H227" s="3">
        <f t="shared" si="27"/>
        <v>0</v>
      </c>
      <c r="I227" s="3">
        <f t="shared" si="28"/>
        <v>0</v>
      </c>
      <c r="J227" s="3">
        <f t="shared" si="29"/>
        <v>0</v>
      </c>
      <c r="K227" s="75">
        <f t="shared" si="30"/>
        <v>0</v>
      </c>
      <c r="L227" s="3">
        <f t="shared" si="31"/>
        <v>0</v>
      </c>
      <c r="M227" s="11">
        <f t="shared" si="32"/>
        <v>0</v>
      </c>
      <c r="N227" s="1" t="str">
        <f>'Door Comparison'!S228</f>
        <v>WC cubicle</v>
      </c>
    </row>
    <row r="228" spans="1:14" x14ac:dyDescent="0.25">
      <c r="A228" s="56" t="str">
        <f>'Door Comparison'!A229</f>
        <v>D2WC.11</v>
      </c>
      <c r="B228" s="56">
        <f>'Door Comparison'!B229</f>
        <v>0</v>
      </c>
      <c r="C228" s="56">
        <f>'Door Comparison'!C229</f>
        <v>0</v>
      </c>
      <c r="D228" s="9">
        <f>'Door Comparison'!N229</f>
        <v>0</v>
      </c>
      <c r="E228" s="92">
        <f>('Door Labour'!Y229/'Door Labour'!K$3)*'Door Summary'!G$3</f>
        <v>0</v>
      </c>
      <c r="F228" s="3">
        <f>'Door Materials'!X229</f>
        <v>0</v>
      </c>
      <c r="G228" s="3">
        <f t="shared" si="26"/>
        <v>0</v>
      </c>
      <c r="H228" s="3">
        <f t="shared" si="27"/>
        <v>0</v>
      </c>
      <c r="I228" s="3">
        <f t="shared" si="28"/>
        <v>0</v>
      </c>
      <c r="J228" s="3">
        <f t="shared" si="29"/>
        <v>0</v>
      </c>
      <c r="K228" s="75">
        <f t="shared" si="30"/>
        <v>0</v>
      </c>
      <c r="L228" s="3">
        <f t="shared" si="31"/>
        <v>0</v>
      </c>
      <c r="M228" s="11">
        <f t="shared" si="32"/>
        <v>0</v>
      </c>
      <c r="N228" s="1" t="str">
        <f>'Door Comparison'!S229</f>
        <v>WC cubicle</v>
      </c>
    </row>
    <row r="229" spans="1:14" x14ac:dyDescent="0.25">
      <c r="A229" s="56" t="str">
        <f>'Door Comparison'!A230</f>
        <v>D2WC.12</v>
      </c>
      <c r="B229" s="56">
        <f>'Door Comparison'!B230</f>
        <v>0</v>
      </c>
      <c r="C229" s="56">
        <f>'Door Comparison'!C230</f>
        <v>0</v>
      </c>
      <c r="D229" s="9">
        <f>'Door Comparison'!N230</f>
        <v>0</v>
      </c>
      <c r="E229" s="92">
        <f>('Door Labour'!Y230/'Door Labour'!K$3)*'Door Summary'!G$3</f>
        <v>0</v>
      </c>
      <c r="F229" s="3">
        <f>'Door Materials'!X230</f>
        <v>0</v>
      </c>
      <c r="G229" s="3">
        <f t="shared" si="26"/>
        <v>0</v>
      </c>
      <c r="H229" s="3">
        <f t="shared" si="27"/>
        <v>0</v>
      </c>
      <c r="I229" s="3">
        <f t="shared" si="28"/>
        <v>0</v>
      </c>
      <c r="J229" s="3">
        <f t="shared" si="29"/>
        <v>0</v>
      </c>
      <c r="K229" s="75">
        <f t="shared" si="30"/>
        <v>0</v>
      </c>
      <c r="L229" s="3">
        <f t="shared" si="31"/>
        <v>0</v>
      </c>
      <c r="M229" s="11">
        <f t="shared" si="32"/>
        <v>0</v>
      </c>
      <c r="N229" s="1" t="str">
        <f>'Door Comparison'!S230</f>
        <v>WC cubicle</v>
      </c>
    </row>
    <row r="230" spans="1:14" x14ac:dyDescent="0.25">
      <c r="A230" s="56" t="str">
        <f>'Door Comparison'!A231</f>
        <v>D2WC.13</v>
      </c>
      <c r="B230" s="56">
        <f>'Door Comparison'!B231</f>
        <v>0</v>
      </c>
      <c r="C230" s="56">
        <f>'Door Comparison'!C231</f>
        <v>0</v>
      </c>
      <c r="D230" s="9">
        <f>'Door Comparison'!N231</f>
        <v>0</v>
      </c>
      <c r="E230" s="92">
        <f>('Door Labour'!Y231/'Door Labour'!K$3)*'Door Summary'!G$3</f>
        <v>0</v>
      </c>
      <c r="F230" s="3">
        <f>'Door Materials'!X231</f>
        <v>0</v>
      </c>
      <c r="G230" s="3">
        <f t="shared" si="26"/>
        <v>0</v>
      </c>
      <c r="H230" s="3">
        <f t="shared" si="27"/>
        <v>0</v>
      </c>
      <c r="I230" s="3">
        <f t="shared" si="28"/>
        <v>0</v>
      </c>
      <c r="J230" s="3">
        <f t="shared" si="29"/>
        <v>0</v>
      </c>
      <c r="K230" s="75">
        <f t="shared" si="30"/>
        <v>0</v>
      </c>
      <c r="L230" s="3">
        <f t="shared" si="31"/>
        <v>0</v>
      </c>
      <c r="M230" s="11">
        <f t="shared" si="32"/>
        <v>0</v>
      </c>
      <c r="N230" s="1" t="str">
        <f>'Door Comparison'!S231</f>
        <v>WC cubicle</v>
      </c>
    </row>
    <row r="231" spans="1:14" x14ac:dyDescent="0.25">
      <c r="A231" s="56" t="str">
        <f>'Door Comparison'!A232</f>
        <v>D2WC.14</v>
      </c>
      <c r="B231" s="56">
        <f>'Door Comparison'!B232</f>
        <v>0</v>
      </c>
      <c r="C231" s="56">
        <f>'Door Comparison'!C232</f>
        <v>0</v>
      </c>
      <c r="D231" s="9">
        <f>'Door Comparison'!N232</f>
        <v>0</v>
      </c>
      <c r="E231" s="92">
        <f>('Door Labour'!Y232/'Door Labour'!K$3)*'Door Summary'!G$3</f>
        <v>0</v>
      </c>
      <c r="F231" s="3">
        <f>'Door Materials'!X232</f>
        <v>0</v>
      </c>
      <c r="G231" s="3">
        <f t="shared" si="26"/>
        <v>0</v>
      </c>
      <c r="H231" s="3">
        <f t="shared" si="27"/>
        <v>0</v>
      </c>
      <c r="I231" s="3">
        <f t="shared" si="28"/>
        <v>0</v>
      </c>
      <c r="J231" s="3">
        <f t="shared" si="29"/>
        <v>0</v>
      </c>
      <c r="K231" s="75">
        <f t="shared" si="30"/>
        <v>0</v>
      </c>
      <c r="L231" s="3">
        <f t="shared" si="31"/>
        <v>0</v>
      </c>
      <c r="M231" s="11">
        <f t="shared" si="32"/>
        <v>0</v>
      </c>
      <c r="N231" s="1" t="str">
        <f>'Door Comparison'!S232</f>
        <v>WC cubicle</v>
      </c>
    </row>
    <row r="232" spans="1:14" x14ac:dyDescent="0.25">
      <c r="A232" s="56" t="str">
        <f>'Door Comparison'!A233</f>
        <v>D3.01</v>
      </c>
      <c r="B232" s="56" t="str">
        <f>'Door Comparison'!B233</f>
        <v>E1</v>
      </c>
      <c r="C232" s="56">
        <f>'Door Comparison'!C233</f>
        <v>0</v>
      </c>
      <c r="D232" s="9">
        <f>'Door Comparison'!N233</f>
        <v>0</v>
      </c>
      <c r="E232" s="92">
        <f>('Door Labour'!Y233/'Door Labour'!K$3)*'Door Summary'!G$3</f>
        <v>0</v>
      </c>
      <c r="F232" s="3">
        <f>'Door Materials'!X233</f>
        <v>0</v>
      </c>
      <c r="G232" s="3">
        <f t="shared" si="26"/>
        <v>0</v>
      </c>
      <c r="H232" s="3">
        <f t="shared" si="27"/>
        <v>0</v>
      </c>
      <c r="I232" s="3">
        <f t="shared" si="28"/>
        <v>0</v>
      </c>
      <c r="J232" s="3">
        <f t="shared" si="29"/>
        <v>0</v>
      </c>
      <c r="K232" s="75">
        <f t="shared" si="30"/>
        <v>0</v>
      </c>
      <c r="L232" s="3">
        <f t="shared" si="31"/>
        <v>0</v>
      </c>
      <c r="M232" s="11">
        <f t="shared" si="32"/>
        <v>0</v>
      </c>
      <c r="N232" s="1" t="str">
        <f>'Door Comparison'!S233</f>
        <v>By others</v>
      </c>
    </row>
    <row r="233" spans="1:14" x14ac:dyDescent="0.25">
      <c r="A233" s="56" t="str">
        <f>'Door Comparison'!A234</f>
        <v>D3.02</v>
      </c>
      <c r="B233" s="56" t="str">
        <f>'Door Comparison'!B234</f>
        <v>E1</v>
      </c>
      <c r="C233" s="56">
        <f>'Door Comparison'!C234</f>
        <v>0</v>
      </c>
      <c r="D233" s="9">
        <f>'Door Comparison'!N234</f>
        <v>0</v>
      </c>
      <c r="E233" s="92">
        <f>('Door Labour'!Y234/'Door Labour'!K$3)*'Door Summary'!G$3</f>
        <v>0</v>
      </c>
      <c r="F233" s="3">
        <f>'Door Materials'!X234</f>
        <v>0</v>
      </c>
      <c r="G233" s="3">
        <f t="shared" si="26"/>
        <v>0</v>
      </c>
      <c r="H233" s="3">
        <f t="shared" si="27"/>
        <v>0</v>
      </c>
      <c r="I233" s="3">
        <f t="shared" si="28"/>
        <v>0</v>
      </c>
      <c r="J233" s="3">
        <f t="shared" si="29"/>
        <v>0</v>
      </c>
      <c r="K233" s="75">
        <f t="shared" si="30"/>
        <v>0</v>
      </c>
      <c r="L233" s="3">
        <f t="shared" si="31"/>
        <v>0</v>
      </c>
      <c r="M233" s="11">
        <f t="shared" si="32"/>
        <v>0</v>
      </c>
      <c r="N233" s="1" t="str">
        <f>'Door Comparison'!S234</f>
        <v>By others</v>
      </c>
    </row>
    <row r="234" spans="1:14" x14ac:dyDescent="0.25">
      <c r="A234" s="56" t="str">
        <f>'Door Comparison'!A235</f>
        <v>D3.03</v>
      </c>
      <c r="B234" s="56" t="str">
        <f>'Door Comparison'!B235</f>
        <v>D2</v>
      </c>
      <c r="C234" s="56">
        <f>'Door Comparison'!C235</f>
        <v>0</v>
      </c>
      <c r="D234" s="9">
        <f>'Door Comparison'!N235</f>
        <v>1</v>
      </c>
      <c r="E234" s="92">
        <f>('Door Labour'!Y235/'Door Labour'!K$3)*'Door Summary'!G$3</f>
        <v>187.38</v>
      </c>
      <c r="F234" s="3">
        <f>'Door Materials'!X235</f>
        <v>665.38</v>
      </c>
      <c r="G234" s="3">
        <f t="shared" si="26"/>
        <v>852.76</v>
      </c>
      <c r="H234" s="3">
        <f t="shared" si="27"/>
        <v>102.33</v>
      </c>
      <c r="I234" s="3">
        <f t="shared" si="28"/>
        <v>955.09</v>
      </c>
      <c r="J234" s="3">
        <f t="shared" si="29"/>
        <v>106.12</v>
      </c>
      <c r="K234" s="75">
        <f t="shared" si="30"/>
        <v>10.72</v>
      </c>
      <c r="L234" s="3">
        <f t="shared" si="31"/>
        <v>1071.93</v>
      </c>
      <c r="M234" s="11">
        <f t="shared" si="32"/>
        <v>1071.93</v>
      </c>
    </row>
    <row r="235" spans="1:14" x14ac:dyDescent="0.25">
      <c r="A235" s="56" t="str">
        <f>'Door Comparison'!A236</f>
        <v>D3.04</v>
      </c>
      <c r="B235" s="56" t="str">
        <f>'Door Comparison'!B236</f>
        <v>D2</v>
      </c>
      <c r="C235" s="56">
        <f>'Door Comparison'!C236</f>
        <v>0</v>
      </c>
      <c r="D235" s="9">
        <f>'Door Comparison'!N236</f>
        <v>1</v>
      </c>
      <c r="E235" s="92">
        <f>('Door Labour'!Y236/'Door Labour'!K$3)*'Door Summary'!G$3</f>
        <v>187.38</v>
      </c>
      <c r="F235" s="3">
        <f>'Door Materials'!X236</f>
        <v>665.38</v>
      </c>
      <c r="G235" s="3">
        <f t="shared" si="26"/>
        <v>852.76</v>
      </c>
      <c r="H235" s="3">
        <f t="shared" si="27"/>
        <v>102.33</v>
      </c>
      <c r="I235" s="3">
        <f t="shared" si="28"/>
        <v>955.09</v>
      </c>
      <c r="J235" s="3">
        <f t="shared" si="29"/>
        <v>106.12</v>
      </c>
      <c r="K235" s="75">
        <f t="shared" si="30"/>
        <v>10.72</v>
      </c>
      <c r="L235" s="3">
        <f t="shared" si="31"/>
        <v>1071.93</v>
      </c>
      <c r="M235" s="11">
        <f t="shared" si="32"/>
        <v>1071.93</v>
      </c>
    </row>
    <row r="236" spans="1:14" x14ac:dyDescent="0.25">
      <c r="A236" s="56" t="str">
        <f>'Door Comparison'!A237</f>
        <v>D3.05</v>
      </c>
      <c r="B236" s="56" t="str">
        <f>'Door Comparison'!B237</f>
        <v>D2</v>
      </c>
      <c r="C236" s="56">
        <f>'Door Comparison'!C237</f>
        <v>0</v>
      </c>
      <c r="D236" s="9">
        <f>'Door Comparison'!N237</f>
        <v>1</v>
      </c>
      <c r="E236" s="92">
        <f>('Door Labour'!Y237/'Door Labour'!K$3)*'Door Summary'!G$3</f>
        <v>187.38</v>
      </c>
      <c r="F236" s="3">
        <f>'Door Materials'!X237</f>
        <v>665.38</v>
      </c>
      <c r="G236" s="3">
        <f t="shared" si="26"/>
        <v>852.76</v>
      </c>
      <c r="H236" s="3">
        <f t="shared" si="27"/>
        <v>102.33</v>
      </c>
      <c r="I236" s="3">
        <f t="shared" si="28"/>
        <v>955.09</v>
      </c>
      <c r="J236" s="3">
        <f t="shared" si="29"/>
        <v>106.12</v>
      </c>
      <c r="K236" s="75">
        <f t="shared" si="30"/>
        <v>10.72</v>
      </c>
      <c r="L236" s="3">
        <f t="shared" si="31"/>
        <v>1071.93</v>
      </c>
      <c r="M236" s="11">
        <f t="shared" si="32"/>
        <v>1071.93</v>
      </c>
    </row>
    <row r="237" spans="1:14" x14ac:dyDescent="0.25">
      <c r="A237" s="56" t="str">
        <f>'Door Comparison'!A238</f>
        <v>D3.06</v>
      </c>
      <c r="B237" s="56" t="str">
        <f>'Door Comparison'!B238</f>
        <v>D2</v>
      </c>
      <c r="C237" s="56">
        <f>'Door Comparison'!C238</f>
        <v>0</v>
      </c>
      <c r="D237" s="9">
        <f>'Door Comparison'!N238</f>
        <v>1</v>
      </c>
      <c r="E237" s="92">
        <f>('Door Labour'!Y238/'Door Labour'!K$3)*'Door Summary'!G$3</f>
        <v>187.38</v>
      </c>
      <c r="F237" s="3">
        <f>'Door Materials'!X238</f>
        <v>665.38</v>
      </c>
      <c r="G237" s="3">
        <f t="shared" si="26"/>
        <v>852.76</v>
      </c>
      <c r="H237" s="3">
        <f t="shared" si="27"/>
        <v>102.33</v>
      </c>
      <c r="I237" s="3">
        <f t="shared" si="28"/>
        <v>955.09</v>
      </c>
      <c r="J237" s="3">
        <f t="shared" si="29"/>
        <v>106.12</v>
      </c>
      <c r="K237" s="75">
        <f t="shared" si="30"/>
        <v>10.72</v>
      </c>
      <c r="L237" s="3">
        <f t="shared" si="31"/>
        <v>1071.93</v>
      </c>
      <c r="M237" s="11">
        <f t="shared" si="32"/>
        <v>1071.93</v>
      </c>
    </row>
    <row r="238" spans="1:14" x14ac:dyDescent="0.25">
      <c r="A238" s="56" t="str">
        <f>'Door Comparison'!A239</f>
        <v>D3.07</v>
      </c>
      <c r="B238" s="56" t="str">
        <f>'Door Comparison'!B239</f>
        <v>D2</v>
      </c>
      <c r="C238" s="56">
        <f>'Door Comparison'!C239</f>
        <v>0</v>
      </c>
      <c r="D238" s="9">
        <f>'Door Comparison'!N239</f>
        <v>1</v>
      </c>
      <c r="E238" s="92">
        <f>('Door Labour'!Y239/'Door Labour'!K$3)*'Door Summary'!G$3</f>
        <v>187.38</v>
      </c>
      <c r="F238" s="3">
        <f>'Door Materials'!X239</f>
        <v>665.38</v>
      </c>
      <c r="G238" s="3">
        <f t="shared" si="26"/>
        <v>852.76</v>
      </c>
      <c r="H238" s="3">
        <f t="shared" si="27"/>
        <v>102.33</v>
      </c>
      <c r="I238" s="3">
        <f t="shared" si="28"/>
        <v>955.09</v>
      </c>
      <c r="J238" s="3">
        <f t="shared" si="29"/>
        <v>106.12</v>
      </c>
      <c r="K238" s="75">
        <f t="shared" si="30"/>
        <v>10.72</v>
      </c>
      <c r="L238" s="3">
        <f t="shared" si="31"/>
        <v>1071.93</v>
      </c>
      <c r="M238" s="11">
        <f t="shared" si="32"/>
        <v>1071.93</v>
      </c>
    </row>
    <row r="239" spans="1:14" x14ac:dyDescent="0.25">
      <c r="A239" s="56" t="str">
        <f>'Door Comparison'!A240</f>
        <v>D3.08</v>
      </c>
      <c r="B239" s="56" t="str">
        <f>'Door Comparison'!B240</f>
        <v>D2</v>
      </c>
      <c r="C239" s="56">
        <f>'Door Comparison'!C240</f>
        <v>0</v>
      </c>
      <c r="D239" s="9">
        <f>'Door Comparison'!N240</f>
        <v>1</v>
      </c>
      <c r="E239" s="92">
        <f>('Door Labour'!Y240/'Door Labour'!K$3)*'Door Summary'!G$3</f>
        <v>187.38</v>
      </c>
      <c r="F239" s="3">
        <f>'Door Materials'!X240</f>
        <v>665.38</v>
      </c>
      <c r="G239" s="3">
        <f t="shared" si="26"/>
        <v>852.76</v>
      </c>
      <c r="H239" s="3">
        <f t="shared" si="27"/>
        <v>102.33</v>
      </c>
      <c r="I239" s="3">
        <f t="shared" si="28"/>
        <v>955.09</v>
      </c>
      <c r="J239" s="3">
        <f t="shared" si="29"/>
        <v>106.12</v>
      </c>
      <c r="K239" s="75">
        <f t="shared" si="30"/>
        <v>10.72</v>
      </c>
      <c r="L239" s="3">
        <f t="shared" si="31"/>
        <v>1071.93</v>
      </c>
      <c r="M239" s="11">
        <f t="shared" si="32"/>
        <v>1071.93</v>
      </c>
    </row>
    <row r="240" spans="1:14" x14ac:dyDescent="0.25">
      <c r="A240" s="56" t="str">
        <f>'Door Comparison'!A241</f>
        <v>D3.09</v>
      </c>
      <c r="B240" s="56" t="str">
        <f>'Door Comparison'!B241</f>
        <v>D2</v>
      </c>
      <c r="C240" s="56">
        <f>'Door Comparison'!C241</f>
        <v>0</v>
      </c>
      <c r="D240" s="9">
        <f>'Door Comparison'!N241</f>
        <v>1</v>
      </c>
      <c r="E240" s="92">
        <f>('Door Labour'!Y241/'Door Labour'!K$3)*'Door Summary'!G$3</f>
        <v>187.38</v>
      </c>
      <c r="F240" s="3">
        <f>'Door Materials'!X241</f>
        <v>665.38</v>
      </c>
      <c r="G240" s="3">
        <f t="shared" si="26"/>
        <v>852.76</v>
      </c>
      <c r="H240" s="3">
        <f t="shared" si="27"/>
        <v>102.33</v>
      </c>
      <c r="I240" s="3">
        <f t="shared" si="28"/>
        <v>955.09</v>
      </c>
      <c r="J240" s="3">
        <f t="shared" si="29"/>
        <v>106.12</v>
      </c>
      <c r="K240" s="75">
        <f t="shared" si="30"/>
        <v>10.72</v>
      </c>
      <c r="L240" s="3">
        <f t="shared" si="31"/>
        <v>1071.93</v>
      </c>
      <c r="M240" s="11">
        <f t="shared" si="32"/>
        <v>1071.93</v>
      </c>
    </row>
    <row r="241" spans="1:13" x14ac:dyDescent="0.25">
      <c r="A241" s="56" t="str">
        <f>'Door Comparison'!A242</f>
        <v>D3.10</v>
      </c>
      <c r="B241" s="56" t="str">
        <f>'Door Comparison'!B242</f>
        <v>D2</v>
      </c>
      <c r="C241" s="56">
        <f>'Door Comparison'!C242</f>
        <v>0</v>
      </c>
      <c r="D241" s="9">
        <f>'Door Comparison'!N242</f>
        <v>1</v>
      </c>
      <c r="E241" s="92">
        <f>('Door Labour'!Y242/'Door Labour'!K$3)*'Door Summary'!G$3</f>
        <v>187.38</v>
      </c>
      <c r="F241" s="3">
        <f>'Door Materials'!X242</f>
        <v>665.38</v>
      </c>
      <c r="G241" s="3">
        <f t="shared" si="26"/>
        <v>852.76</v>
      </c>
      <c r="H241" s="3">
        <f t="shared" si="27"/>
        <v>102.33</v>
      </c>
      <c r="I241" s="3">
        <f t="shared" si="28"/>
        <v>955.09</v>
      </c>
      <c r="J241" s="3">
        <f t="shared" si="29"/>
        <v>106.12</v>
      </c>
      <c r="K241" s="75">
        <f t="shared" si="30"/>
        <v>10.72</v>
      </c>
      <c r="L241" s="3">
        <f t="shared" si="31"/>
        <v>1071.93</v>
      </c>
      <c r="M241" s="11">
        <f t="shared" si="32"/>
        <v>1071.93</v>
      </c>
    </row>
    <row r="242" spans="1:13" x14ac:dyDescent="0.25">
      <c r="A242" s="56" t="str">
        <f>'Door Comparison'!A243</f>
        <v>D3.11</v>
      </c>
      <c r="B242" s="56" t="str">
        <f>'Door Comparison'!B243</f>
        <v>D2</v>
      </c>
      <c r="C242" s="56">
        <f>'Door Comparison'!C243</f>
        <v>0</v>
      </c>
      <c r="D242" s="9">
        <f>'Door Comparison'!N243</f>
        <v>1</v>
      </c>
      <c r="E242" s="92">
        <f>('Door Labour'!Y243/'Door Labour'!K$3)*'Door Summary'!G$3</f>
        <v>187.38</v>
      </c>
      <c r="F242" s="3">
        <f>'Door Materials'!X243</f>
        <v>665.38</v>
      </c>
      <c r="G242" s="3">
        <f t="shared" si="26"/>
        <v>852.76</v>
      </c>
      <c r="H242" s="3">
        <f t="shared" si="27"/>
        <v>102.33</v>
      </c>
      <c r="I242" s="3">
        <f t="shared" si="28"/>
        <v>955.09</v>
      </c>
      <c r="J242" s="3">
        <f t="shared" si="29"/>
        <v>106.12</v>
      </c>
      <c r="K242" s="75">
        <f t="shared" si="30"/>
        <v>10.72</v>
      </c>
      <c r="L242" s="3">
        <f t="shared" si="31"/>
        <v>1071.93</v>
      </c>
      <c r="M242" s="11">
        <f t="shared" si="32"/>
        <v>1071.93</v>
      </c>
    </row>
    <row r="243" spans="1:13" x14ac:dyDescent="0.25">
      <c r="A243" s="56" t="str">
        <f>'Door Comparison'!A244</f>
        <v>D3.12</v>
      </c>
      <c r="B243" s="56" t="str">
        <f>'Door Comparison'!B244</f>
        <v>D2</v>
      </c>
      <c r="C243" s="56">
        <f>'Door Comparison'!C244</f>
        <v>0</v>
      </c>
      <c r="D243" s="9">
        <f>'Door Comparison'!N244</f>
        <v>1</v>
      </c>
      <c r="E243" s="92">
        <f>('Door Labour'!Y244/'Door Labour'!K$3)*'Door Summary'!G$3</f>
        <v>187.38</v>
      </c>
      <c r="F243" s="3">
        <f>'Door Materials'!X244</f>
        <v>665.38</v>
      </c>
      <c r="G243" s="3">
        <f t="shared" si="26"/>
        <v>852.76</v>
      </c>
      <c r="H243" s="3">
        <f t="shared" si="27"/>
        <v>102.33</v>
      </c>
      <c r="I243" s="3">
        <f t="shared" si="28"/>
        <v>955.09</v>
      </c>
      <c r="J243" s="3">
        <f t="shared" si="29"/>
        <v>106.12</v>
      </c>
      <c r="K243" s="75">
        <f t="shared" si="30"/>
        <v>10.72</v>
      </c>
      <c r="L243" s="3">
        <f t="shared" si="31"/>
        <v>1071.93</v>
      </c>
      <c r="M243" s="11">
        <f t="shared" si="32"/>
        <v>1071.93</v>
      </c>
    </row>
    <row r="244" spans="1:13" x14ac:dyDescent="0.25">
      <c r="A244" s="56" t="str">
        <f>'Door Comparison'!A245</f>
        <v>D3.13</v>
      </c>
      <c r="B244" s="56" t="str">
        <f>'Door Comparison'!B245</f>
        <v>A7</v>
      </c>
      <c r="C244" s="56">
        <f>'Door Comparison'!C245</f>
        <v>0</v>
      </c>
      <c r="D244" s="9">
        <f>'Door Comparison'!N245</f>
        <v>1</v>
      </c>
      <c r="E244" s="92">
        <f>('Door Labour'!Y245/'Door Labour'!K$3)*'Door Summary'!G$3</f>
        <v>214.87</v>
      </c>
      <c r="F244" s="3">
        <f>'Door Materials'!X245</f>
        <v>2436.58</v>
      </c>
      <c r="G244" s="3">
        <f t="shared" si="26"/>
        <v>2651.45</v>
      </c>
      <c r="H244" s="3">
        <f t="shared" si="27"/>
        <v>318.17</v>
      </c>
      <c r="I244" s="3">
        <f t="shared" si="28"/>
        <v>2969.62</v>
      </c>
      <c r="J244" s="3">
        <f t="shared" si="29"/>
        <v>329.96</v>
      </c>
      <c r="K244" s="75">
        <f t="shared" si="30"/>
        <v>33.33</v>
      </c>
      <c r="L244" s="3">
        <f t="shared" si="31"/>
        <v>3332.91</v>
      </c>
      <c r="M244" s="11">
        <f t="shared" si="32"/>
        <v>3332.91</v>
      </c>
    </row>
    <row r="245" spans="1:13" x14ac:dyDescent="0.25">
      <c r="A245" s="56" t="str">
        <f>'Door Comparison'!A246</f>
        <v>D3.14</v>
      </c>
      <c r="B245" s="56" t="str">
        <f>'Door Comparison'!B246</f>
        <v>H</v>
      </c>
      <c r="C245" s="56">
        <f>'Door Comparison'!C246</f>
        <v>0</v>
      </c>
      <c r="D245" s="9">
        <f>'Door Comparison'!N246</f>
        <v>1</v>
      </c>
      <c r="E245" s="92">
        <f>('Door Labour'!Y246/'Door Labour'!K$3)*'Door Summary'!G$3</f>
        <v>92.53</v>
      </c>
      <c r="F245" s="3">
        <f>'Door Materials'!X246</f>
        <v>519.49</v>
      </c>
      <c r="G245" s="3">
        <f t="shared" si="26"/>
        <v>612.02</v>
      </c>
      <c r="H245" s="3">
        <f t="shared" si="27"/>
        <v>73.44</v>
      </c>
      <c r="I245" s="3">
        <f t="shared" si="28"/>
        <v>685.46</v>
      </c>
      <c r="J245" s="3">
        <f t="shared" si="29"/>
        <v>76.16</v>
      </c>
      <c r="K245" s="75">
        <f t="shared" si="30"/>
        <v>7.69</v>
      </c>
      <c r="L245" s="3">
        <f t="shared" si="31"/>
        <v>769.31</v>
      </c>
      <c r="M245" s="11">
        <f t="shared" si="32"/>
        <v>769.31</v>
      </c>
    </row>
    <row r="246" spans="1:13" x14ac:dyDescent="0.25">
      <c r="A246" s="56" t="str">
        <f>'Door Comparison'!A247</f>
        <v>D3.15</v>
      </c>
      <c r="B246" s="56" t="str">
        <f>'Door Comparison'!B247</f>
        <v>A8</v>
      </c>
      <c r="C246" s="56">
        <f>'Door Comparison'!C247</f>
        <v>0</v>
      </c>
      <c r="D246" s="9">
        <f>'Door Comparison'!N247</f>
        <v>1</v>
      </c>
      <c r="E246" s="92">
        <f>('Door Labour'!Y247/'Door Labour'!K$3)*'Door Summary'!G$3</f>
        <v>186.73</v>
      </c>
      <c r="F246" s="3">
        <f>'Door Materials'!X247</f>
        <v>1757.1</v>
      </c>
      <c r="G246" s="3">
        <f t="shared" si="26"/>
        <v>1943.83</v>
      </c>
      <c r="H246" s="3">
        <f t="shared" si="27"/>
        <v>233.26</v>
      </c>
      <c r="I246" s="3">
        <f t="shared" si="28"/>
        <v>2177.09</v>
      </c>
      <c r="J246" s="3">
        <f t="shared" si="29"/>
        <v>241.9</v>
      </c>
      <c r="K246" s="75">
        <f t="shared" si="30"/>
        <v>24.43</v>
      </c>
      <c r="L246" s="3">
        <f t="shared" si="31"/>
        <v>2443.42</v>
      </c>
      <c r="M246" s="11">
        <f t="shared" si="32"/>
        <v>2443.42</v>
      </c>
    </row>
    <row r="247" spans="1:13" x14ac:dyDescent="0.25">
      <c r="A247" s="56" t="str">
        <f>'Door Comparison'!A248</f>
        <v>D3.16</v>
      </c>
      <c r="B247" s="56" t="str">
        <f>'Door Comparison'!B248</f>
        <v>A7</v>
      </c>
      <c r="C247" s="56">
        <f>'Door Comparison'!C248</f>
        <v>0</v>
      </c>
      <c r="D247" s="9">
        <f>'Door Comparison'!N248</f>
        <v>1</v>
      </c>
      <c r="E247" s="92">
        <f>('Door Labour'!Y248/'Door Labour'!K$3)*'Door Summary'!G$3</f>
        <v>206.03</v>
      </c>
      <c r="F247" s="3">
        <f>'Door Materials'!X248</f>
        <v>1997.2</v>
      </c>
      <c r="G247" s="3">
        <f t="shared" si="26"/>
        <v>2203.23</v>
      </c>
      <c r="H247" s="3">
        <f t="shared" si="27"/>
        <v>264.39</v>
      </c>
      <c r="I247" s="3">
        <f t="shared" si="28"/>
        <v>2467.62</v>
      </c>
      <c r="J247" s="3">
        <f t="shared" si="29"/>
        <v>274.18</v>
      </c>
      <c r="K247" s="75">
        <f t="shared" si="30"/>
        <v>27.69</v>
      </c>
      <c r="L247" s="3">
        <f t="shared" si="31"/>
        <v>2769.49</v>
      </c>
      <c r="M247" s="11">
        <f t="shared" si="32"/>
        <v>2769.49</v>
      </c>
    </row>
    <row r="248" spans="1:13" x14ac:dyDescent="0.25">
      <c r="A248" s="56" t="str">
        <f>'Door Comparison'!A249</f>
        <v>D3.17</v>
      </c>
      <c r="B248" s="56" t="str">
        <f>'Door Comparison'!B249</f>
        <v>A7</v>
      </c>
      <c r="C248" s="56">
        <f>'Door Comparison'!C249</f>
        <v>0</v>
      </c>
      <c r="D248" s="9">
        <f>'Door Comparison'!N249</f>
        <v>1</v>
      </c>
      <c r="E248" s="92">
        <f>('Door Labour'!Y249/'Door Labour'!K$3)*'Door Summary'!G$3</f>
        <v>212.2</v>
      </c>
      <c r="F248" s="3">
        <f>'Door Materials'!X249</f>
        <v>2023.67</v>
      </c>
      <c r="G248" s="3">
        <f t="shared" si="26"/>
        <v>2235.87</v>
      </c>
      <c r="H248" s="3">
        <f t="shared" si="27"/>
        <v>268.3</v>
      </c>
      <c r="I248" s="3">
        <f t="shared" si="28"/>
        <v>2504.17</v>
      </c>
      <c r="J248" s="3">
        <f t="shared" si="29"/>
        <v>278.24</v>
      </c>
      <c r="K248" s="75">
        <f t="shared" si="30"/>
        <v>28.11</v>
      </c>
      <c r="L248" s="3">
        <f t="shared" si="31"/>
        <v>2810.52</v>
      </c>
      <c r="M248" s="11">
        <f t="shared" si="32"/>
        <v>2810.52</v>
      </c>
    </row>
    <row r="249" spans="1:13" x14ac:dyDescent="0.25">
      <c r="A249" s="56" t="str">
        <f>'Door Comparison'!A250</f>
        <v>D3.18</v>
      </c>
      <c r="B249" s="56" t="str">
        <f>'Door Comparison'!B250</f>
        <v>G</v>
      </c>
      <c r="C249" s="56">
        <f>'Door Comparison'!C250</f>
        <v>0</v>
      </c>
      <c r="D249" s="9">
        <f>'Door Comparison'!N250</f>
        <v>1</v>
      </c>
      <c r="E249" s="92">
        <f>('Door Labour'!Y250/'Door Labour'!K$3)*'Door Summary'!G$3</f>
        <v>77.58</v>
      </c>
      <c r="F249" s="3">
        <f>'Door Materials'!X250</f>
        <v>474.63</v>
      </c>
      <c r="G249" s="3">
        <f t="shared" si="26"/>
        <v>552.21</v>
      </c>
      <c r="H249" s="3">
        <f t="shared" si="27"/>
        <v>66.27</v>
      </c>
      <c r="I249" s="3">
        <f t="shared" si="28"/>
        <v>618.48</v>
      </c>
      <c r="J249" s="3">
        <f t="shared" si="29"/>
        <v>68.72</v>
      </c>
      <c r="K249" s="75">
        <f t="shared" si="30"/>
        <v>6.94</v>
      </c>
      <c r="L249" s="3">
        <f t="shared" si="31"/>
        <v>694.14</v>
      </c>
      <c r="M249" s="11">
        <f t="shared" si="32"/>
        <v>694.14</v>
      </c>
    </row>
    <row r="250" spans="1:13" x14ac:dyDescent="0.25">
      <c r="A250" s="56" t="str">
        <f>'Door Comparison'!A251</f>
        <v>D3.19</v>
      </c>
      <c r="B250" s="56" t="str">
        <f>'Door Comparison'!B251</f>
        <v>D2</v>
      </c>
      <c r="C250" s="56">
        <f>'Door Comparison'!C251</f>
        <v>0</v>
      </c>
      <c r="D250" s="9">
        <f>'Door Comparison'!N251</f>
        <v>1</v>
      </c>
      <c r="E250" s="92">
        <f>('Door Labour'!Y251/'Door Labour'!K$3)*'Door Summary'!G$3</f>
        <v>187.38</v>
      </c>
      <c r="F250" s="3">
        <f>'Door Materials'!X251</f>
        <v>665.38</v>
      </c>
      <c r="G250" s="3">
        <f t="shared" si="26"/>
        <v>852.76</v>
      </c>
      <c r="H250" s="3">
        <f t="shared" si="27"/>
        <v>102.33</v>
      </c>
      <c r="I250" s="3">
        <f t="shared" si="28"/>
        <v>955.09</v>
      </c>
      <c r="J250" s="3">
        <f t="shared" si="29"/>
        <v>106.12</v>
      </c>
      <c r="K250" s="75">
        <f t="shared" si="30"/>
        <v>10.72</v>
      </c>
      <c r="L250" s="3">
        <f t="shared" si="31"/>
        <v>1071.93</v>
      </c>
      <c r="M250" s="11">
        <f t="shared" si="32"/>
        <v>1071.93</v>
      </c>
    </row>
    <row r="251" spans="1:13" x14ac:dyDescent="0.25">
      <c r="A251" s="56" t="str">
        <f>'Door Comparison'!A252</f>
        <v>D3.20</v>
      </c>
      <c r="B251" s="56" t="str">
        <f>'Door Comparison'!B252</f>
        <v>A7</v>
      </c>
      <c r="C251" s="56">
        <f>'Door Comparison'!C252</f>
        <v>0</v>
      </c>
      <c r="D251" s="9">
        <f>'Door Comparison'!N252</f>
        <v>1</v>
      </c>
      <c r="E251" s="92">
        <f>('Door Labour'!Y252/'Door Labour'!K$3)*'Door Summary'!G$3</f>
        <v>184.94</v>
      </c>
      <c r="F251" s="3">
        <f>'Door Materials'!X252</f>
        <v>1579.78</v>
      </c>
      <c r="G251" s="3">
        <f t="shared" si="26"/>
        <v>1764.72</v>
      </c>
      <c r="H251" s="3">
        <f t="shared" si="27"/>
        <v>211.77</v>
      </c>
      <c r="I251" s="3">
        <f t="shared" si="28"/>
        <v>1976.49</v>
      </c>
      <c r="J251" s="3">
        <f t="shared" si="29"/>
        <v>219.61</v>
      </c>
      <c r="K251" s="75">
        <f t="shared" si="30"/>
        <v>22.18</v>
      </c>
      <c r="L251" s="3">
        <f t="shared" si="31"/>
        <v>2218.2800000000002</v>
      </c>
      <c r="M251" s="11">
        <f t="shared" si="32"/>
        <v>2218.2800000000002</v>
      </c>
    </row>
    <row r="252" spans="1:13" x14ac:dyDescent="0.25">
      <c r="A252" s="56" t="str">
        <f>'Door Comparison'!A253</f>
        <v>D3.21</v>
      </c>
      <c r="B252" s="56" t="str">
        <f>'Door Comparison'!B253</f>
        <v>A4</v>
      </c>
      <c r="C252" s="56">
        <f>'Door Comparison'!C253</f>
        <v>0</v>
      </c>
      <c r="D252" s="9">
        <f>'Door Comparison'!N253</f>
        <v>1</v>
      </c>
      <c r="E252" s="92">
        <f>('Door Labour'!Y253/'Door Labour'!K$3)*'Door Summary'!G$3</f>
        <v>221.82</v>
      </c>
      <c r="F252" s="3">
        <f>'Door Materials'!X253</f>
        <v>1287.1199999999999</v>
      </c>
      <c r="G252" s="3">
        <f t="shared" si="26"/>
        <v>1508.94</v>
      </c>
      <c r="H252" s="3">
        <f t="shared" si="27"/>
        <v>181.07</v>
      </c>
      <c r="I252" s="3">
        <f t="shared" si="28"/>
        <v>1690.01</v>
      </c>
      <c r="J252" s="3">
        <f t="shared" si="29"/>
        <v>187.78</v>
      </c>
      <c r="K252" s="75">
        <f t="shared" si="30"/>
        <v>18.97</v>
      </c>
      <c r="L252" s="3">
        <f t="shared" si="31"/>
        <v>1896.76</v>
      </c>
      <c r="M252" s="11">
        <f t="shared" si="32"/>
        <v>1896.76</v>
      </c>
    </row>
    <row r="253" spans="1:13" x14ac:dyDescent="0.25">
      <c r="A253" s="56" t="str">
        <f>'Door Comparison'!A254</f>
        <v>D3.22</v>
      </c>
      <c r="B253" s="56" t="str">
        <f>'Door Comparison'!B254</f>
        <v>A4</v>
      </c>
      <c r="C253" s="56">
        <f>'Door Comparison'!C254</f>
        <v>0</v>
      </c>
      <c r="D253" s="9">
        <f>'Door Comparison'!N254</f>
        <v>1</v>
      </c>
      <c r="E253" s="92">
        <f>('Door Labour'!Y254/'Door Labour'!K$3)*'Door Summary'!G$3</f>
        <v>221.82</v>
      </c>
      <c r="F253" s="3">
        <f>'Door Materials'!X254</f>
        <v>1287.1199999999999</v>
      </c>
      <c r="G253" s="3">
        <f t="shared" si="26"/>
        <v>1508.94</v>
      </c>
      <c r="H253" s="3">
        <f t="shared" si="27"/>
        <v>181.07</v>
      </c>
      <c r="I253" s="3">
        <f t="shared" si="28"/>
        <v>1690.01</v>
      </c>
      <c r="J253" s="3">
        <f t="shared" si="29"/>
        <v>187.78</v>
      </c>
      <c r="K253" s="75">
        <f t="shared" si="30"/>
        <v>18.97</v>
      </c>
      <c r="L253" s="3">
        <f t="shared" si="31"/>
        <v>1896.76</v>
      </c>
      <c r="M253" s="11">
        <f t="shared" si="32"/>
        <v>1896.76</v>
      </c>
    </row>
    <row r="254" spans="1:13" x14ac:dyDescent="0.25">
      <c r="A254" s="56" t="str">
        <f>'Door Comparison'!A255</f>
        <v>D3.23</v>
      </c>
      <c r="B254" s="56" t="str">
        <f>'Door Comparison'!B255</f>
        <v>A7</v>
      </c>
      <c r="C254" s="56">
        <f>'Door Comparison'!C255</f>
        <v>0</v>
      </c>
      <c r="D254" s="9">
        <f>'Door Comparison'!N255</f>
        <v>1</v>
      </c>
      <c r="E254" s="92">
        <f>('Door Labour'!Y255/'Door Labour'!K$3)*'Door Summary'!G$3</f>
        <v>184.94</v>
      </c>
      <c r="F254" s="3">
        <f>'Door Materials'!X255</f>
        <v>1682.59</v>
      </c>
      <c r="G254" s="3">
        <f t="shared" si="26"/>
        <v>1867.53</v>
      </c>
      <c r="H254" s="3">
        <f t="shared" si="27"/>
        <v>224.1</v>
      </c>
      <c r="I254" s="3">
        <f t="shared" si="28"/>
        <v>2091.63</v>
      </c>
      <c r="J254" s="3">
        <f t="shared" si="29"/>
        <v>232.4</v>
      </c>
      <c r="K254" s="75">
        <f t="shared" si="30"/>
        <v>23.48</v>
      </c>
      <c r="L254" s="3">
        <f t="shared" si="31"/>
        <v>2347.5100000000002</v>
      </c>
      <c r="M254" s="11">
        <f t="shared" si="32"/>
        <v>2347.5100000000002</v>
      </c>
    </row>
    <row r="255" spans="1:13" x14ac:dyDescent="0.25">
      <c r="A255" s="56" t="str">
        <f>'Door Comparison'!A256</f>
        <v>D3.24</v>
      </c>
      <c r="B255" s="56" t="str">
        <f>'Door Comparison'!B256</f>
        <v>D2</v>
      </c>
      <c r="C255" s="56">
        <f>'Door Comparison'!C256</f>
        <v>0</v>
      </c>
      <c r="D255" s="9">
        <f>'Door Comparison'!N256</f>
        <v>1</v>
      </c>
      <c r="E255" s="92">
        <f>('Door Labour'!Y256/'Door Labour'!K$3)*'Door Summary'!G$3</f>
        <v>187.38</v>
      </c>
      <c r="F255" s="3">
        <f>'Door Materials'!X256</f>
        <v>665.38</v>
      </c>
      <c r="G255" s="3">
        <f t="shared" si="26"/>
        <v>852.76</v>
      </c>
      <c r="H255" s="3">
        <f t="shared" si="27"/>
        <v>102.33</v>
      </c>
      <c r="I255" s="3">
        <f t="shared" si="28"/>
        <v>955.09</v>
      </c>
      <c r="J255" s="3">
        <f t="shared" si="29"/>
        <v>106.12</v>
      </c>
      <c r="K255" s="75">
        <f t="shared" si="30"/>
        <v>10.72</v>
      </c>
      <c r="L255" s="3">
        <f t="shared" si="31"/>
        <v>1071.93</v>
      </c>
      <c r="M255" s="11">
        <f t="shared" si="32"/>
        <v>1071.93</v>
      </c>
    </row>
    <row r="256" spans="1:13" x14ac:dyDescent="0.25">
      <c r="A256" s="56" t="str">
        <f>'Door Comparison'!A257</f>
        <v>D3.25</v>
      </c>
      <c r="B256" s="56" t="str">
        <f>'Door Comparison'!B257</f>
        <v>D2</v>
      </c>
      <c r="C256" s="56">
        <f>'Door Comparison'!C257</f>
        <v>0</v>
      </c>
      <c r="D256" s="9">
        <f>'Door Comparison'!N257</f>
        <v>1</v>
      </c>
      <c r="E256" s="92">
        <f>('Door Labour'!Y257/'Door Labour'!K$3)*'Door Summary'!G$3</f>
        <v>180.6</v>
      </c>
      <c r="F256" s="3">
        <f>'Door Materials'!X257</f>
        <v>711.9</v>
      </c>
      <c r="G256" s="3">
        <f t="shared" si="26"/>
        <v>892.5</v>
      </c>
      <c r="H256" s="3">
        <f t="shared" si="27"/>
        <v>107.1</v>
      </c>
      <c r="I256" s="3">
        <f t="shared" si="28"/>
        <v>999.6</v>
      </c>
      <c r="J256" s="3">
        <f t="shared" si="29"/>
        <v>111.07</v>
      </c>
      <c r="K256" s="75">
        <f t="shared" si="30"/>
        <v>11.22</v>
      </c>
      <c r="L256" s="3">
        <f t="shared" si="31"/>
        <v>1121.8900000000001</v>
      </c>
      <c r="M256" s="11">
        <f t="shared" si="32"/>
        <v>1121.8900000000001</v>
      </c>
    </row>
    <row r="257" spans="1:14" x14ac:dyDescent="0.25">
      <c r="A257" s="56" t="str">
        <f>'Door Comparison'!A258</f>
        <v>D3.26</v>
      </c>
      <c r="B257" s="56" t="str">
        <f>'Door Comparison'!B258</f>
        <v>A7</v>
      </c>
      <c r="C257" s="56">
        <f>'Door Comparison'!C258</f>
        <v>0</v>
      </c>
      <c r="D257" s="9">
        <f>'Door Comparison'!N258</f>
        <v>1</v>
      </c>
      <c r="E257" s="92">
        <f>('Door Labour'!Y258/'Door Labour'!K$3)*'Door Summary'!G$3</f>
        <v>206.03</v>
      </c>
      <c r="F257" s="3">
        <f>'Door Materials'!X258</f>
        <v>1997.2</v>
      </c>
      <c r="G257" s="3">
        <f t="shared" si="26"/>
        <v>2203.23</v>
      </c>
      <c r="H257" s="3">
        <f t="shared" si="27"/>
        <v>264.39</v>
      </c>
      <c r="I257" s="3">
        <f t="shared" si="28"/>
        <v>2467.62</v>
      </c>
      <c r="J257" s="3">
        <f t="shared" si="29"/>
        <v>274.18</v>
      </c>
      <c r="K257" s="75">
        <f t="shared" si="30"/>
        <v>27.69</v>
      </c>
      <c r="L257" s="3">
        <f t="shared" si="31"/>
        <v>2769.49</v>
      </c>
      <c r="M257" s="11">
        <f t="shared" si="32"/>
        <v>2769.49</v>
      </c>
    </row>
    <row r="258" spans="1:14" x14ac:dyDescent="0.25">
      <c r="A258" s="56" t="str">
        <f>'Door Comparison'!A259</f>
        <v>D3.27</v>
      </c>
      <c r="B258" s="56" t="str">
        <f>'Door Comparison'!B259</f>
        <v>G</v>
      </c>
      <c r="C258" s="56">
        <f>'Door Comparison'!C259</f>
        <v>0</v>
      </c>
      <c r="D258" s="9">
        <f>'Door Comparison'!N259</f>
        <v>1</v>
      </c>
      <c r="E258" s="92">
        <f>('Door Labour'!Y259/'Door Labour'!K$3)*'Door Summary'!G$3</f>
        <v>77.58</v>
      </c>
      <c r="F258" s="3">
        <f>'Door Materials'!X259</f>
        <v>474.63</v>
      </c>
      <c r="G258" s="3">
        <f t="shared" si="26"/>
        <v>552.21</v>
      </c>
      <c r="H258" s="3">
        <f t="shared" si="27"/>
        <v>66.27</v>
      </c>
      <c r="I258" s="3">
        <f t="shared" si="28"/>
        <v>618.48</v>
      </c>
      <c r="J258" s="3">
        <f t="shared" si="29"/>
        <v>68.72</v>
      </c>
      <c r="K258" s="75">
        <f t="shared" si="30"/>
        <v>6.94</v>
      </c>
      <c r="L258" s="3">
        <f t="shared" si="31"/>
        <v>694.14</v>
      </c>
      <c r="M258" s="11">
        <f t="shared" si="32"/>
        <v>694.14</v>
      </c>
    </row>
    <row r="259" spans="1:14" x14ac:dyDescent="0.25">
      <c r="A259" s="56" t="str">
        <f>'Door Comparison'!A260</f>
        <v>D3.28</v>
      </c>
      <c r="B259" s="56" t="str">
        <f>'Door Comparison'!B260</f>
        <v>H</v>
      </c>
      <c r="C259" s="56">
        <f>'Door Comparison'!C260</f>
        <v>0</v>
      </c>
      <c r="D259" s="9">
        <f>'Door Comparison'!N260</f>
        <v>1</v>
      </c>
      <c r="E259" s="92">
        <f>('Door Labour'!Y260/'Door Labour'!K$3)*'Door Summary'!G$3</f>
        <v>92.53</v>
      </c>
      <c r="F259" s="3">
        <f>'Door Materials'!X260</f>
        <v>519.49</v>
      </c>
      <c r="G259" s="3">
        <f t="shared" si="26"/>
        <v>612.02</v>
      </c>
      <c r="H259" s="3">
        <f t="shared" si="27"/>
        <v>73.44</v>
      </c>
      <c r="I259" s="3">
        <f t="shared" si="28"/>
        <v>685.46</v>
      </c>
      <c r="J259" s="3">
        <f t="shared" si="29"/>
        <v>76.16</v>
      </c>
      <c r="K259" s="75">
        <f t="shared" si="30"/>
        <v>7.69</v>
      </c>
      <c r="L259" s="3">
        <f t="shared" si="31"/>
        <v>769.31</v>
      </c>
      <c r="M259" s="11">
        <f t="shared" si="32"/>
        <v>769.31</v>
      </c>
    </row>
    <row r="260" spans="1:14" x14ac:dyDescent="0.25">
      <c r="A260" s="56" t="str">
        <f>'Door Comparison'!A261</f>
        <v>D3.29</v>
      </c>
      <c r="B260" s="56" t="str">
        <f>'Door Comparison'!B261</f>
        <v>A7</v>
      </c>
      <c r="C260" s="56">
        <f>'Door Comparison'!C261</f>
        <v>0</v>
      </c>
      <c r="D260" s="9">
        <f>'Door Comparison'!N261</f>
        <v>1</v>
      </c>
      <c r="E260" s="92">
        <f>('Door Labour'!Y261/'Door Labour'!K$3)*'Door Summary'!G$3</f>
        <v>206.03</v>
      </c>
      <c r="F260" s="3">
        <f>'Door Materials'!X261</f>
        <v>1997.2</v>
      </c>
      <c r="G260" s="3">
        <f t="shared" si="26"/>
        <v>2203.23</v>
      </c>
      <c r="H260" s="3">
        <f t="shared" si="27"/>
        <v>264.39</v>
      </c>
      <c r="I260" s="3">
        <f t="shared" si="28"/>
        <v>2467.62</v>
      </c>
      <c r="J260" s="3">
        <f t="shared" si="29"/>
        <v>274.18</v>
      </c>
      <c r="K260" s="75">
        <f t="shared" si="30"/>
        <v>27.69</v>
      </c>
      <c r="L260" s="3">
        <f t="shared" si="31"/>
        <v>2769.49</v>
      </c>
      <c r="M260" s="11">
        <f t="shared" si="32"/>
        <v>2769.49</v>
      </c>
    </row>
    <row r="261" spans="1:14" x14ac:dyDescent="0.25">
      <c r="A261" s="56" t="str">
        <f>'Door Comparison'!A262</f>
        <v>D3WC.01</v>
      </c>
      <c r="B261" s="56">
        <f>'Door Comparison'!B262</f>
        <v>0</v>
      </c>
      <c r="C261" s="56">
        <f>'Door Comparison'!C262</f>
        <v>0</v>
      </c>
      <c r="D261" s="9">
        <f>'Door Comparison'!N262</f>
        <v>0</v>
      </c>
      <c r="E261" s="92">
        <f>('Door Labour'!Y262/'Door Labour'!K$3)*'Door Summary'!G$3</f>
        <v>0</v>
      </c>
      <c r="F261" s="3">
        <f>'Door Materials'!X262</f>
        <v>0</v>
      </c>
      <c r="G261" s="3">
        <f t="shared" si="26"/>
        <v>0</v>
      </c>
      <c r="H261" s="3">
        <f t="shared" si="27"/>
        <v>0</v>
      </c>
      <c r="I261" s="3">
        <f t="shared" si="28"/>
        <v>0</v>
      </c>
      <c r="J261" s="3">
        <f t="shared" si="29"/>
        <v>0</v>
      </c>
      <c r="K261" s="75">
        <f t="shared" si="30"/>
        <v>0</v>
      </c>
      <c r="L261" s="3">
        <f t="shared" si="31"/>
        <v>0</v>
      </c>
      <c r="M261" s="11">
        <f t="shared" si="32"/>
        <v>0</v>
      </c>
      <c r="N261" s="1" t="str">
        <f>'Door Comparison'!S262</f>
        <v>WC cubicle</v>
      </c>
    </row>
    <row r="262" spans="1:14" x14ac:dyDescent="0.25">
      <c r="A262" s="56" t="str">
        <f>'Door Comparison'!A263</f>
        <v>D3WC.02</v>
      </c>
      <c r="B262" s="56">
        <f>'Door Comparison'!B263</f>
        <v>0</v>
      </c>
      <c r="C262" s="56">
        <f>'Door Comparison'!C263</f>
        <v>0</v>
      </c>
      <c r="D262" s="9">
        <f>'Door Comparison'!N263</f>
        <v>0</v>
      </c>
      <c r="E262" s="92">
        <f>('Door Labour'!Y263/'Door Labour'!K$3)*'Door Summary'!G$3</f>
        <v>0</v>
      </c>
      <c r="F262" s="3">
        <f>'Door Materials'!X263</f>
        <v>0</v>
      </c>
      <c r="G262" s="3">
        <f t="shared" si="26"/>
        <v>0</v>
      </c>
      <c r="H262" s="3">
        <f t="shared" si="27"/>
        <v>0</v>
      </c>
      <c r="I262" s="3">
        <f t="shared" si="28"/>
        <v>0</v>
      </c>
      <c r="J262" s="3">
        <f t="shared" si="29"/>
        <v>0</v>
      </c>
      <c r="K262" s="75">
        <f t="shared" si="30"/>
        <v>0</v>
      </c>
      <c r="L262" s="3">
        <f t="shared" si="31"/>
        <v>0</v>
      </c>
      <c r="M262" s="11">
        <f t="shared" si="32"/>
        <v>0</v>
      </c>
      <c r="N262" s="1" t="str">
        <f>'Door Comparison'!S263</f>
        <v>WC cubicle</v>
      </c>
    </row>
    <row r="263" spans="1:14" x14ac:dyDescent="0.25">
      <c r="A263" s="56" t="str">
        <f>'Door Comparison'!A264</f>
        <v>D3WC.03</v>
      </c>
      <c r="B263" s="56">
        <f>'Door Comparison'!B264</f>
        <v>0</v>
      </c>
      <c r="C263" s="56">
        <f>'Door Comparison'!C264</f>
        <v>0</v>
      </c>
      <c r="D263" s="9">
        <f>'Door Comparison'!N264</f>
        <v>0</v>
      </c>
      <c r="E263" s="92">
        <f>('Door Labour'!Y264/'Door Labour'!K$3)*'Door Summary'!G$3</f>
        <v>0</v>
      </c>
      <c r="F263" s="3">
        <f>'Door Materials'!X264</f>
        <v>0</v>
      </c>
      <c r="G263" s="3">
        <f t="shared" si="26"/>
        <v>0</v>
      </c>
      <c r="H263" s="3">
        <f t="shared" si="27"/>
        <v>0</v>
      </c>
      <c r="I263" s="3">
        <f t="shared" si="28"/>
        <v>0</v>
      </c>
      <c r="J263" s="3">
        <f t="shared" si="29"/>
        <v>0</v>
      </c>
      <c r="K263" s="75">
        <f t="shared" si="30"/>
        <v>0</v>
      </c>
      <c r="L263" s="3">
        <f t="shared" si="31"/>
        <v>0</v>
      </c>
      <c r="M263" s="11">
        <f t="shared" si="32"/>
        <v>0</v>
      </c>
      <c r="N263" s="1" t="str">
        <f>'Door Comparison'!S264</f>
        <v>WC cubicle</v>
      </c>
    </row>
    <row r="264" spans="1:14" x14ac:dyDescent="0.25">
      <c r="A264" s="56" t="str">
        <f>'Door Comparison'!A265</f>
        <v>D3WC.04</v>
      </c>
      <c r="B264" s="56">
        <f>'Door Comparison'!B265</f>
        <v>0</v>
      </c>
      <c r="C264" s="56">
        <f>'Door Comparison'!C265</f>
        <v>0</v>
      </c>
      <c r="D264" s="9">
        <f>'Door Comparison'!N265</f>
        <v>0</v>
      </c>
      <c r="E264" s="92">
        <f>('Door Labour'!Y265/'Door Labour'!K$3)*'Door Summary'!G$3</f>
        <v>0</v>
      </c>
      <c r="F264" s="3">
        <f>'Door Materials'!X265</f>
        <v>0</v>
      </c>
      <c r="G264" s="3">
        <f t="shared" si="26"/>
        <v>0</v>
      </c>
      <c r="H264" s="3">
        <f t="shared" si="27"/>
        <v>0</v>
      </c>
      <c r="I264" s="3">
        <f t="shared" si="28"/>
        <v>0</v>
      </c>
      <c r="J264" s="3">
        <f t="shared" si="29"/>
        <v>0</v>
      </c>
      <c r="K264" s="75">
        <f t="shared" si="30"/>
        <v>0</v>
      </c>
      <c r="L264" s="3">
        <f t="shared" si="31"/>
        <v>0</v>
      </c>
      <c r="M264" s="11">
        <f t="shared" si="32"/>
        <v>0</v>
      </c>
      <c r="N264" s="1" t="str">
        <f>'Door Comparison'!S265</f>
        <v>WC cubicle</v>
      </c>
    </row>
    <row r="265" spans="1:14" x14ac:dyDescent="0.25">
      <c r="A265" s="56" t="str">
        <f>'Door Comparison'!A266</f>
        <v>D3WC.05</v>
      </c>
      <c r="B265" s="56">
        <f>'Door Comparison'!B266</f>
        <v>0</v>
      </c>
      <c r="C265" s="56">
        <f>'Door Comparison'!C266</f>
        <v>0</v>
      </c>
      <c r="D265" s="9">
        <f>'Door Comparison'!N266</f>
        <v>0</v>
      </c>
      <c r="E265" s="92">
        <f>('Door Labour'!Y266/'Door Labour'!K$3)*'Door Summary'!G$3</f>
        <v>0</v>
      </c>
      <c r="F265" s="3">
        <f>'Door Materials'!X266</f>
        <v>0</v>
      </c>
      <c r="G265" s="3">
        <f t="shared" ref="G265:G328" si="33">E265+F265</f>
        <v>0</v>
      </c>
      <c r="H265" s="3">
        <f t="shared" ref="H265:H328" si="34">G265*H$7</f>
        <v>0</v>
      </c>
      <c r="I265" s="3">
        <f t="shared" ref="I265:I328" si="35">SUM(G265:H265)</f>
        <v>0</v>
      </c>
      <c r="J265" s="3">
        <f t="shared" ref="J265:J328" si="36">I265/9</f>
        <v>0</v>
      </c>
      <c r="K265" s="75">
        <f t="shared" ref="K265:K328" si="37">(I265+J265)/99</f>
        <v>0</v>
      </c>
      <c r="L265" s="3">
        <f t="shared" ref="L265:L328" si="38">I265+J265+K265</f>
        <v>0</v>
      </c>
      <c r="M265" s="11">
        <f t="shared" ref="M265:M328" si="39">D265*L265</f>
        <v>0</v>
      </c>
      <c r="N265" s="1" t="str">
        <f>'Door Comparison'!S266</f>
        <v>WC cubicle</v>
      </c>
    </row>
    <row r="266" spans="1:14" x14ac:dyDescent="0.25">
      <c r="A266" s="56" t="str">
        <f>'Door Comparison'!A267</f>
        <v>D3WC.06</v>
      </c>
      <c r="B266" s="56">
        <f>'Door Comparison'!B267</f>
        <v>0</v>
      </c>
      <c r="C266" s="56">
        <f>'Door Comparison'!C267</f>
        <v>0</v>
      </c>
      <c r="D266" s="9">
        <f>'Door Comparison'!N267</f>
        <v>0</v>
      </c>
      <c r="E266" s="92">
        <f>('Door Labour'!Y267/'Door Labour'!K$3)*'Door Summary'!G$3</f>
        <v>0</v>
      </c>
      <c r="F266" s="3">
        <f>'Door Materials'!X267</f>
        <v>0</v>
      </c>
      <c r="G266" s="3">
        <f t="shared" si="33"/>
        <v>0</v>
      </c>
      <c r="H266" s="3">
        <f t="shared" si="34"/>
        <v>0</v>
      </c>
      <c r="I266" s="3">
        <f t="shared" si="35"/>
        <v>0</v>
      </c>
      <c r="J266" s="3">
        <f t="shared" si="36"/>
        <v>0</v>
      </c>
      <c r="K266" s="75">
        <f t="shared" si="37"/>
        <v>0</v>
      </c>
      <c r="L266" s="3">
        <f t="shared" si="38"/>
        <v>0</v>
      </c>
      <c r="M266" s="11">
        <f t="shared" si="39"/>
        <v>0</v>
      </c>
      <c r="N266" s="1" t="str">
        <f>'Door Comparison'!S267</f>
        <v>WC cubicle</v>
      </c>
    </row>
    <row r="267" spans="1:14" x14ac:dyDescent="0.25">
      <c r="A267" s="56" t="str">
        <f>'Door Comparison'!A268</f>
        <v>D3WC.07</v>
      </c>
      <c r="B267" s="56">
        <f>'Door Comparison'!B268</f>
        <v>0</v>
      </c>
      <c r="C267" s="56">
        <f>'Door Comparison'!C268</f>
        <v>0</v>
      </c>
      <c r="D267" s="9">
        <f>'Door Comparison'!N268</f>
        <v>0</v>
      </c>
      <c r="E267" s="92">
        <f>('Door Labour'!Y268/'Door Labour'!K$3)*'Door Summary'!G$3</f>
        <v>0</v>
      </c>
      <c r="F267" s="3">
        <f>'Door Materials'!X268</f>
        <v>0</v>
      </c>
      <c r="G267" s="3">
        <f t="shared" si="33"/>
        <v>0</v>
      </c>
      <c r="H267" s="3">
        <f t="shared" si="34"/>
        <v>0</v>
      </c>
      <c r="I267" s="3">
        <f t="shared" si="35"/>
        <v>0</v>
      </c>
      <c r="J267" s="3">
        <f t="shared" si="36"/>
        <v>0</v>
      </c>
      <c r="K267" s="75">
        <f t="shared" si="37"/>
        <v>0</v>
      </c>
      <c r="L267" s="3">
        <f t="shared" si="38"/>
        <v>0</v>
      </c>
      <c r="M267" s="11">
        <f t="shared" si="39"/>
        <v>0</v>
      </c>
      <c r="N267" s="1" t="str">
        <f>'Door Comparison'!S268</f>
        <v>WC cubicle</v>
      </c>
    </row>
    <row r="268" spans="1:14" x14ac:dyDescent="0.25">
      <c r="A268" s="56" t="str">
        <f>'Door Comparison'!A269</f>
        <v>D3WC.08</v>
      </c>
      <c r="B268" s="56">
        <f>'Door Comparison'!B269</f>
        <v>0</v>
      </c>
      <c r="C268" s="56">
        <f>'Door Comparison'!C269</f>
        <v>0</v>
      </c>
      <c r="D268" s="9">
        <f>'Door Comparison'!N269</f>
        <v>0</v>
      </c>
      <c r="E268" s="92">
        <f>('Door Labour'!Y269/'Door Labour'!K$3)*'Door Summary'!G$3</f>
        <v>0</v>
      </c>
      <c r="F268" s="3">
        <f>'Door Materials'!X269</f>
        <v>0</v>
      </c>
      <c r="G268" s="3">
        <f t="shared" si="33"/>
        <v>0</v>
      </c>
      <c r="H268" s="3">
        <f t="shared" si="34"/>
        <v>0</v>
      </c>
      <c r="I268" s="3">
        <f t="shared" si="35"/>
        <v>0</v>
      </c>
      <c r="J268" s="3">
        <f t="shared" si="36"/>
        <v>0</v>
      </c>
      <c r="K268" s="75">
        <f t="shared" si="37"/>
        <v>0</v>
      </c>
      <c r="L268" s="3">
        <f t="shared" si="38"/>
        <v>0</v>
      </c>
      <c r="M268" s="11">
        <f t="shared" si="39"/>
        <v>0</v>
      </c>
      <c r="N268" s="1" t="str">
        <f>'Door Comparison'!S269</f>
        <v>WC cubicle</v>
      </c>
    </row>
    <row r="269" spans="1:14" x14ac:dyDescent="0.25">
      <c r="A269" s="56" t="str">
        <f>'Door Comparison'!A270</f>
        <v>D3WC.09</v>
      </c>
      <c r="B269" s="56">
        <f>'Door Comparison'!B270</f>
        <v>0</v>
      </c>
      <c r="C269" s="56">
        <f>'Door Comparison'!C270</f>
        <v>0</v>
      </c>
      <c r="D269" s="9">
        <f>'Door Comparison'!N270</f>
        <v>0</v>
      </c>
      <c r="E269" s="92">
        <f>('Door Labour'!Y270/'Door Labour'!K$3)*'Door Summary'!G$3</f>
        <v>0</v>
      </c>
      <c r="F269" s="3">
        <f>'Door Materials'!X270</f>
        <v>0</v>
      </c>
      <c r="G269" s="3">
        <f t="shared" si="33"/>
        <v>0</v>
      </c>
      <c r="H269" s="3">
        <f t="shared" si="34"/>
        <v>0</v>
      </c>
      <c r="I269" s="3">
        <f t="shared" si="35"/>
        <v>0</v>
      </c>
      <c r="J269" s="3">
        <f t="shared" si="36"/>
        <v>0</v>
      </c>
      <c r="K269" s="75">
        <f t="shared" si="37"/>
        <v>0</v>
      </c>
      <c r="L269" s="3">
        <f t="shared" si="38"/>
        <v>0</v>
      </c>
      <c r="M269" s="11">
        <f t="shared" si="39"/>
        <v>0</v>
      </c>
      <c r="N269" s="1" t="str">
        <f>'Door Comparison'!S270</f>
        <v>WC cubicle</v>
      </c>
    </row>
    <row r="270" spans="1:14" x14ac:dyDescent="0.25">
      <c r="A270" s="56" t="str">
        <f>'Door Comparison'!A271</f>
        <v>D3WC.10</v>
      </c>
      <c r="B270" s="56">
        <f>'Door Comparison'!B271</f>
        <v>0</v>
      </c>
      <c r="C270" s="56">
        <f>'Door Comparison'!C271</f>
        <v>0</v>
      </c>
      <c r="D270" s="9">
        <f>'Door Comparison'!N271</f>
        <v>0</v>
      </c>
      <c r="E270" s="92">
        <f>('Door Labour'!Y271/'Door Labour'!K$3)*'Door Summary'!G$3</f>
        <v>0</v>
      </c>
      <c r="F270" s="3">
        <f>'Door Materials'!X271</f>
        <v>0</v>
      </c>
      <c r="G270" s="3">
        <f t="shared" si="33"/>
        <v>0</v>
      </c>
      <c r="H270" s="3">
        <f t="shared" si="34"/>
        <v>0</v>
      </c>
      <c r="I270" s="3">
        <f t="shared" si="35"/>
        <v>0</v>
      </c>
      <c r="J270" s="3">
        <f t="shared" si="36"/>
        <v>0</v>
      </c>
      <c r="K270" s="75">
        <f t="shared" si="37"/>
        <v>0</v>
      </c>
      <c r="L270" s="3">
        <f t="shared" si="38"/>
        <v>0</v>
      </c>
      <c r="M270" s="11">
        <f t="shared" si="39"/>
        <v>0</v>
      </c>
      <c r="N270" s="1" t="str">
        <f>'Door Comparison'!S271</f>
        <v>WC cubicle</v>
      </c>
    </row>
    <row r="271" spans="1:14" x14ac:dyDescent="0.25">
      <c r="A271" s="56" t="str">
        <f>'Door Comparison'!A272</f>
        <v>D3WC.11</v>
      </c>
      <c r="B271" s="56">
        <f>'Door Comparison'!B272</f>
        <v>0</v>
      </c>
      <c r="C271" s="56">
        <f>'Door Comparison'!C272</f>
        <v>0</v>
      </c>
      <c r="D271" s="9">
        <f>'Door Comparison'!N272</f>
        <v>0</v>
      </c>
      <c r="E271" s="92">
        <f>('Door Labour'!Y272/'Door Labour'!K$3)*'Door Summary'!G$3</f>
        <v>0</v>
      </c>
      <c r="F271" s="3">
        <f>'Door Materials'!X272</f>
        <v>0</v>
      </c>
      <c r="G271" s="3">
        <f t="shared" si="33"/>
        <v>0</v>
      </c>
      <c r="H271" s="3">
        <f t="shared" si="34"/>
        <v>0</v>
      </c>
      <c r="I271" s="3">
        <f t="shared" si="35"/>
        <v>0</v>
      </c>
      <c r="J271" s="3">
        <f t="shared" si="36"/>
        <v>0</v>
      </c>
      <c r="K271" s="75">
        <f t="shared" si="37"/>
        <v>0</v>
      </c>
      <c r="L271" s="3">
        <f t="shared" si="38"/>
        <v>0</v>
      </c>
      <c r="M271" s="11">
        <f t="shared" si="39"/>
        <v>0</v>
      </c>
      <c r="N271" s="1" t="str">
        <f>'Door Comparison'!S272</f>
        <v>WC cubicle</v>
      </c>
    </row>
    <row r="272" spans="1:14" x14ac:dyDescent="0.25">
      <c r="A272" s="56" t="str">
        <f>'Door Comparison'!A273</f>
        <v>D3WC.12</v>
      </c>
      <c r="B272" s="56">
        <f>'Door Comparison'!B273</f>
        <v>0</v>
      </c>
      <c r="C272" s="56">
        <f>'Door Comparison'!C273</f>
        <v>0</v>
      </c>
      <c r="D272" s="9">
        <f>'Door Comparison'!N273</f>
        <v>0</v>
      </c>
      <c r="E272" s="92">
        <f>('Door Labour'!Y273/'Door Labour'!K$3)*'Door Summary'!G$3</f>
        <v>0</v>
      </c>
      <c r="F272" s="3">
        <f>'Door Materials'!X273</f>
        <v>0</v>
      </c>
      <c r="G272" s="3">
        <f t="shared" si="33"/>
        <v>0</v>
      </c>
      <c r="H272" s="3">
        <f t="shared" si="34"/>
        <v>0</v>
      </c>
      <c r="I272" s="3">
        <f t="shared" si="35"/>
        <v>0</v>
      </c>
      <c r="J272" s="3">
        <f t="shared" si="36"/>
        <v>0</v>
      </c>
      <c r="K272" s="75">
        <f t="shared" si="37"/>
        <v>0</v>
      </c>
      <c r="L272" s="3">
        <f t="shared" si="38"/>
        <v>0</v>
      </c>
      <c r="M272" s="11">
        <f t="shared" si="39"/>
        <v>0</v>
      </c>
      <c r="N272" s="1" t="str">
        <f>'Door Comparison'!S273</f>
        <v>WC cubicle</v>
      </c>
    </row>
    <row r="273" spans="1:14" x14ac:dyDescent="0.25">
      <c r="A273" s="56" t="str">
        <f>'Door Comparison'!A274</f>
        <v>D3WC.13</v>
      </c>
      <c r="B273" s="56">
        <f>'Door Comparison'!B274</f>
        <v>0</v>
      </c>
      <c r="C273" s="56">
        <f>'Door Comparison'!C274</f>
        <v>0</v>
      </c>
      <c r="D273" s="9">
        <f>'Door Comparison'!N274</f>
        <v>0</v>
      </c>
      <c r="E273" s="92">
        <f>('Door Labour'!Y274/'Door Labour'!K$3)*'Door Summary'!G$3</f>
        <v>0</v>
      </c>
      <c r="F273" s="3">
        <f>'Door Materials'!X274</f>
        <v>0</v>
      </c>
      <c r="G273" s="3">
        <f t="shared" si="33"/>
        <v>0</v>
      </c>
      <c r="H273" s="3">
        <f t="shared" si="34"/>
        <v>0</v>
      </c>
      <c r="I273" s="3">
        <f t="shared" si="35"/>
        <v>0</v>
      </c>
      <c r="J273" s="3">
        <f t="shared" si="36"/>
        <v>0</v>
      </c>
      <c r="K273" s="75">
        <f t="shared" si="37"/>
        <v>0</v>
      </c>
      <c r="L273" s="3">
        <f t="shared" si="38"/>
        <v>0</v>
      </c>
      <c r="M273" s="11">
        <f t="shared" si="39"/>
        <v>0</v>
      </c>
      <c r="N273" s="1" t="str">
        <f>'Door Comparison'!S274</f>
        <v>WC cubicle</v>
      </c>
    </row>
    <row r="274" spans="1:14" x14ac:dyDescent="0.25">
      <c r="A274" s="56" t="str">
        <f>'Door Comparison'!A275</f>
        <v>D3WC.14</v>
      </c>
      <c r="B274" s="56">
        <f>'Door Comparison'!B275</f>
        <v>0</v>
      </c>
      <c r="C274" s="56">
        <f>'Door Comparison'!C275</f>
        <v>0</v>
      </c>
      <c r="D274" s="9">
        <f>'Door Comparison'!N275</f>
        <v>0</v>
      </c>
      <c r="E274" s="92">
        <f>('Door Labour'!Y275/'Door Labour'!K$3)*'Door Summary'!G$3</f>
        <v>0</v>
      </c>
      <c r="F274" s="3">
        <f>'Door Materials'!X275</f>
        <v>0</v>
      </c>
      <c r="G274" s="3">
        <f t="shared" si="33"/>
        <v>0</v>
      </c>
      <c r="H274" s="3">
        <f t="shared" si="34"/>
        <v>0</v>
      </c>
      <c r="I274" s="3">
        <f t="shared" si="35"/>
        <v>0</v>
      </c>
      <c r="J274" s="3">
        <f t="shared" si="36"/>
        <v>0</v>
      </c>
      <c r="K274" s="75">
        <f t="shared" si="37"/>
        <v>0</v>
      </c>
      <c r="L274" s="3">
        <f t="shared" si="38"/>
        <v>0</v>
      </c>
      <c r="M274" s="11">
        <f t="shared" si="39"/>
        <v>0</v>
      </c>
      <c r="N274" s="1" t="str">
        <f>'Door Comparison'!S275</f>
        <v>WC cubicle</v>
      </c>
    </row>
    <row r="275" spans="1:14" x14ac:dyDescent="0.25">
      <c r="A275" s="56" t="str">
        <f>'Door Comparison'!A276</f>
        <v>D4.01</v>
      </c>
      <c r="B275" s="56" t="str">
        <f>'Door Comparison'!B276</f>
        <v>E1</v>
      </c>
      <c r="C275" s="56">
        <f>'Door Comparison'!C276</f>
        <v>0</v>
      </c>
      <c r="D275" s="9">
        <f>'Door Comparison'!N276</f>
        <v>0</v>
      </c>
      <c r="E275" s="92">
        <f>('Door Labour'!Y276/'Door Labour'!K$3)*'Door Summary'!G$3</f>
        <v>0</v>
      </c>
      <c r="F275" s="3">
        <f>'Door Materials'!X276</f>
        <v>0</v>
      </c>
      <c r="G275" s="3">
        <f t="shared" si="33"/>
        <v>0</v>
      </c>
      <c r="H275" s="3">
        <f t="shared" si="34"/>
        <v>0</v>
      </c>
      <c r="I275" s="3">
        <f t="shared" si="35"/>
        <v>0</v>
      </c>
      <c r="J275" s="3">
        <f t="shared" si="36"/>
        <v>0</v>
      </c>
      <c r="K275" s="75">
        <f t="shared" si="37"/>
        <v>0</v>
      </c>
      <c r="L275" s="3">
        <f t="shared" si="38"/>
        <v>0</v>
      </c>
      <c r="M275" s="11">
        <f t="shared" si="39"/>
        <v>0</v>
      </c>
      <c r="N275" s="1" t="str">
        <f>'Door Comparison'!S276</f>
        <v>By others</v>
      </c>
    </row>
    <row r="276" spans="1:14" x14ac:dyDescent="0.25">
      <c r="A276" s="56" t="str">
        <f>'Door Comparison'!A277</f>
        <v>D4.02</v>
      </c>
      <c r="B276" s="56" t="str">
        <f>'Door Comparison'!B277</f>
        <v>E1</v>
      </c>
      <c r="C276" s="56">
        <f>'Door Comparison'!C277</f>
        <v>0</v>
      </c>
      <c r="D276" s="9">
        <f>'Door Comparison'!N277</f>
        <v>0</v>
      </c>
      <c r="E276" s="92">
        <f>('Door Labour'!Y277/'Door Labour'!K$3)*'Door Summary'!G$3</f>
        <v>0</v>
      </c>
      <c r="F276" s="3">
        <f>'Door Materials'!X277</f>
        <v>0</v>
      </c>
      <c r="G276" s="3">
        <f t="shared" si="33"/>
        <v>0</v>
      </c>
      <c r="H276" s="3">
        <f t="shared" si="34"/>
        <v>0</v>
      </c>
      <c r="I276" s="3">
        <f t="shared" si="35"/>
        <v>0</v>
      </c>
      <c r="J276" s="3">
        <f t="shared" si="36"/>
        <v>0</v>
      </c>
      <c r="K276" s="75">
        <f t="shared" si="37"/>
        <v>0</v>
      </c>
      <c r="L276" s="3">
        <f t="shared" si="38"/>
        <v>0</v>
      </c>
      <c r="M276" s="11">
        <f t="shared" si="39"/>
        <v>0</v>
      </c>
      <c r="N276" s="1" t="str">
        <f>'Door Comparison'!S277</f>
        <v>By others</v>
      </c>
    </row>
    <row r="277" spans="1:14" x14ac:dyDescent="0.25">
      <c r="A277" s="56" t="str">
        <f>'Door Comparison'!A278</f>
        <v>D4.03</v>
      </c>
      <c r="B277" s="56" t="str">
        <f>'Door Comparison'!B278</f>
        <v>D2</v>
      </c>
      <c r="C277" s="56">
        <f>'Door Comparison'!C278</f>
        <v>0</v>
      </c>
      <c r="D277" s="9">
        <f>'Door Comparison'!N278</f>
        <v>1</v>
      </c>
      <c r="E277" s="92">
        <f>('Door Labour'!Y278/'Door Labour'!K$3)*'Door Summary'!G$3</f>
        <v>187.38</v>
      </c>
      <c r="F277" s="3">
        <f>'Door Materials'!X278</f>
        <v>665.38</v>
      </c>
      <c r="G277" s="3">
        <f t="shared" si="33"/>
        <v>852.76</v>
      </c>
      <c r="H277" s="3">
        <f t="shared" si="34"/>
        <v>102.33</v>
      </c>
      <c r="I277" s="3">
        <f t="shared" si="35"/>
        <v>955.09</v>
      </c>
      <c r="J277" s="3">
        <f t="shared" si="36"/>
        <v>106.12</v>
      </c>
      <c r="K277" s="75">
        <f t="shared" si="37"/>
        <v>10.72</v>
      </c>
      <c r="L277" s="3">
        <f t="shared" si="38"/>
        <v>1071.93</v>
      </c>
      <c r="M277" s="11">
        <f t="shared" si="39"/>
        <v>1071.93</v>
      </c>
    </row>
    <row r="278" spans="1:14" x14ac:dyDescent="0.25">
      <c r="A278" s="56" t="str">
        <f>'Door Comparison'!A279</f>
        <v>D4.04</v>
      </c>
      <c r="B278" s="56" t="str">
        <f>'Door Comparison'!B279</f>
        <v>D2</v>
      </c>
      <c r="C278" s="56">
        <f>'Door Comparison'!C279</f>
        <v>0</v>
      </c>
      <c r="D278" s="9">
        <f>'Door Comparison'!N279</f>
        <v>1</v>
      </c>
      <c r="E278" s="92">
        <f>('Door Labour'!Y279/'Door Labour'!K$3)*'Door Summary'!G$3</f>
        <v>187.38</v>
      </c>
      <c r="F278" s="3">
        <f>'Door Materials'!X279</f>
        <v>665.38</v>
      </c>
      <c r="G278" s="3">
        <f t="shared" si="33"/>
        <v>852.76</v>
      </c>
      <c r="H278" s="3">
        <f t="shared" si="34"/>
        <v>102.33</v>
      </c>
      <c r="I278" s="3">
        <f t="shared" si="35"/>
        <v>955.09</v>
      </c>
      <c r="J278" s="3">
        <f t="shared" si="36"/>
        <v>106.12</v>
      </c>
      <c r="K278" s="75">
        <f t="shared" si="37"/>
        <v>10.72</v>
      </c>
      <c r="L278" s="3">
        <f t="shared" si="38"/>
        <v>1071.93</v>
      </c>
      <c r="M278" s="11">
        <f t="shared" si="39"/>
        <v>1071.93</v>
      </c>
    </row>
    <row r="279" spans="1:14" x14ac:dyDescent="0.25">
      <c r="A279" s="56" t="str">
        <f>'Door Comparison'!A280</f>
        <v>D4.05</v>
      </c>
      <c r="B279" s="56" t="str">
        <f>'Door Comparison'!B280</f>
        <v>D2</v>
      </c>
      <c r="C279" s="56">
        <f>'Door Comparison'!C280</f>
        <v>0</v>
      </c>
      <c r="D279" s="9">
        <f>'Door Comparison'!N280</f>
        <v>1</v>
      </c>
      <c r="E279" s="92">
        <f>('Door Labour'!Y280/'Door Labour'!K$3)*'Door Summary'!G$3</f>
        <v>187.38</v>
      </c>
      <c r="F279" s="3">
        <f>'Door Materials'!X280</f>
        <v>665.38</v>
      </c>
      <c r="G279" s="3">
        <f t="shared" si="33"/>
        <v>852.76</v>
      </c>
      <c r="H279" s="3">
        <f t="shared" si="34"/>
        <v>102.33</v>
      </c>
      <c r="I279" s="3">
        <f t="shared" si="35"/>
        <v>955.09</v>
      </c>
      <c r="J279" s="3">
        <f t="shared" si="36"/>
        <v>106.12</v>
      </c>
      <c r="K279" s="75">
        <f t="shared" si="37"/>
        <v>10.72</v>
      </c>
      <c r="L279" s="3">
        <f t="shared" si="38"/>
        <v>1071.93</v>
      </c>
      <c r="M279" s="11">
        <f t="shared" si="39"/>
        <v>1071.93</v>
      </c>
    </row>
    <row r="280" spans="1:14" x14ac:dyDescent="0.25">
      <c r="A280" s="56" t="str">
        <f>'Door Comparison'!A281</f>
        <v>D4.06</v>
      </c>
      <c r="B280" s="56" t="str">
        <f>'Door Comparison'!B281</f>
        <v>D2</v>
      </c>
      <c r="C280" s="56">
        <f>'Door Comparison'!C281</f>
        <v>0</v>
      </c>
      <c r="D280" s="9">
        <f>'Door Comparison'!N281</f>
        <v>1</v>
      </c>
      <c r="E280" s="92">
        <f>('Door Labour'!Y281/'Door Labour'!K$3)*'Door Summary'!G$3</f>
        <v>187.38</v>
      </c>
      <c r="F280" s="3">
        <f>'Door Materials'!X281</f>
        <v>665.38</v>
      </c>
      <c r="G280" s="3">
        <f t="shared" si="33"/>
        <v>852.76</v>
      </c>
      <c r="H280" s="3">
        <f t="shared" si="34"/>
        <v>102.33</v>
      </c>
      <c r="I280" s="3">
        <f t="shared" si="35"/>
        <v>955.09</v>
      </c>
      <c r="J280" s="3">
        <f t="shared" si="36"/>
        <v>106.12</v>
      </c>
      <c r="K280" s="75">
        <f t="shared" si="37"/>
        <v>10.72</v>
      </c>
      <c r="L280" s="3">
        <f t="shared" si="38"/>
        <v>1071.93</v>
      </c>
      <c r="M280" s="11">
        <f t="shared" si="39"/>
        <v>1071.93</v>
      </c>
    </row>
    <row r="281" spans="1:14" x14ac:dyDescent="0.25">
      <c r="A281" s="56" t="str">
        <f>'Door Comparison'!A282</f>
        <v>D4.07</v>
      </c>
      <c r="B281" s="56" t="str">
        <f>'Door Comparison'!B282</f>
        <v>D2</v>
      </c>
      <c r="C281" s="56">
        <f>'Door Comparison'!C282</f>
        <v>0</v>
      </c>
      <c r="D281" s="9">
        <f>'Door Comparison'!N282</f>
        <v>1</v>
      </c>
      <c r="E281" s="92">
        <f>('Door Labour'!Y282/'Door Labour'!K$3)*'Door Summary'!G$3</f>
        <v>187.38</v>
      </c>
      <c r="F281" s="3">
        <f>'Door Materials'!X282</f>
        <v>665.38</v>
      </c>
      <c r="G281" s="3">
        <f t="shared" si="33"/>
        <v>852.76</v>
      </c>
      <c r="H281" s="3">
        <f t="shared" si="34"/>
        <v>102.33</v>
      </c>
      <c r="I281" s="3">
        <f t="shared" si="35"/>
        <v>955.09</v>
      </c>
      <c r="J281" s="3">
        <f t="shared" si="36"/>
        <v>106.12</v>
      </c>
      <c r="K281" s="75">
        <f t="shared" si="37"/>
        <v>10.72</v>
      </c>
      <c r="L281" s="3">
        <f t="shared" si="38"/>
        <v>1071.93</v>
      </c>
      <c r="M281" s="11">
        <f t="shared" si="39"/>
        <v>1071.93</v>
      </c>
    </row>
    <row r="282" spans="1:14" x14ac:dyDescent="0.25">
      <c r="A282" s="56" t="str">
        <f>'Door Comparison'!A283</f>
        <v>D4.08</v>
      </c>
      <c r="B282" s="56" t="str">
        <f>'Door Comparison'!B283</f>
        <v>D2</v>
      </c>
      <c r="C282" s="56">
        <f>'Door Comparison'!C283</f>
        <v>0</v>
      </c>
      <c r="D282" s="9">
        <f>'Door Comparison'!N283</f>
        <v>1</v>
      </c>
      <c r="E282" s="92">
        <f>('Door Labour'!Y283/'Door Labour'!K$3)*'Door Summary'!G$3</f>
        <v>187.38</v>
      </c>
      <c r="F282" s="3">
        <f>'Door Materials'!X283</f>
        <v>665.38</v>
      </c>
      <c r="G282" s="3">
        <f t="shared" si="33"/>
        <v>852.76</v>
      </c>
      <c r="H282" s="3">
        <f t="shared" si="34"/>
        <v>102.33</v>
      </c>
      <c r="I282" s="3">
        <f t="shared" si="35"/>
        <v>955.09</v>
      </c>
      <c r="J282" s="3">
        <f t="shared" si="36"/>
        <v>106.12</v>
      </c>
      <c r="K282" s="75">
        <f t="shared" si="37"/>
        <v>10.72</v>
      </c>
      <c r="L282" s="3">
        <f t="shared" si="38"/>
        <v>1071.93</v>
      </c>
      <c r="M282" s="11">
        <f t="shared" si="39"/>
        <v>1071.93</v>
      </c>
    </row>
    <row r="283" spans="1:14" x14ac:dyDescent="0.25">
      <c r="A283" s="56" t="str">
        <f>'Door Comparison'!A284</f>
        <v>D4.09</v>
      </c>
      <c r="B283" s="56" t="str">
        <f>'Door Comparison'!B284</f>
        <v>D2</v>
      </c>
      <c r="C283" s="56">
        <f>'Door Comparison'!C284</f>
        <v>0</v>
      </c>
      <c r="D283" s="9">
        <f>'Door Comparison'!N284</f>
        <v>1</v>
      </c>
      <c r="E283" s="92">
        <f>('Door Labour'!Y284/'Door Labour'!K$3)*'Door Summary'!G$3</f>
        <v>187.38</v>
      </c>
      <c r="F283" s="3">
        <f>'Door Materials'!X284</f>
        <v>665.38</v>
      </c>
      <c r="G283" s="3">
        <f t="shared" si="33"/>
        <v>852.76</v>
      </c>
      <c r="H283" s="3">
        <f t="shared" si="34"/>
        <v>102.33</v>
      </c>
      <c r="I283" s="3">
        <f t="shared" si="35"/>
        <v>955.09</v>
      </c>
      <c r="J283" s="3">
        <f t="shared" si="36"/>
        <v>106.12</v>
      </c>
      <c r="K283" s="75">
        <f t="shared" si="37"/>
        <v>10.72</v>
      </c>
      <c r="L283" s="3">
        <f t="shared" si="38"/>
        <v>1071.93</v>
      </c>
      <c r="M283" s="11">
        <f t="shared" si="39"/>
        <v>1071.93</v>
      </c>
    </row>
    <row r="284" spans="1:14" x14ac:dyDescent="0.25">
      <c r="A284" s="56" t="str">
        <f>'Door Comparison'!A285</f>
        <v>D4.10</v>
      </c>
      <c r="B284" s="56" t="str">
        <f>'Door Comparison'!B285</f>
        <v>D2</v>
      </c>
      <c r="C284" s="56">
        <f>'Door Comparison'!C285</f>
        <v>0</v>
      </c>
      <c r="D284" s="9">
        <f>'Door Comparison'!N285</f>
        <v>1</v>
      </c>
      <c r="E284" s="92">
        <f>('Door Labour'!Y285/'Door Labour'!K$3)*'Door Summary'!G$3</f>
        <v>187.38</v>
      </c>
      <c r="F284" s="3">
        <f>'Door Materials'!X285</f>
        <v>665.38</v>
      </c>
      <c r="G284" s="3">
        <f t="shared" si="33"/>
        <v>852.76</v>
      </c>
      <c r="H284" s="3">
        <f t="shared" si="34"/>
        <v>102.33</v>
      </c>
      <c r="I284" s="3">
        <f t="shared" si="35"/>
        <v>955.09</v>
      </c>
      <c r="J284" s="3">
        <f t="shared" si="36"/>
        <v>106.12</v>
      </c>
      <c r="K284" s="75">
        <f t="shared" si="37"/>
        <v>10.72</v>
      </c>
      <c r="L284" s="3">
        <f t="shared" si="38"/>
        <v>1071.93</v>
      </c>
      <c r="M284" s="11">
        <f t="shared" si="39"/>
        <v>1071.93</v>
      </c>
    </row>
    <row r="285" spans="1:14" x14ac:dyDescent="0.25">
      <c r="A285" s="56" t="str">
        <f>'Door Comparison'!A286</f>
        <v>D4.11</v>
      </c>
      <c r="B285" s="56" t="str">
        <f>'Door Comparison'!B286</f>
        <v>D2</v>
      </c>
      <c r="C285" s="56">
        <f>'Door Comparison'!C286</f>
        <v>0</v>
      </c>
      <c r="D285" s="9">
        <f>'Door Comparison'!N286</f>
        <v>1</v>
      </c>
      <c r="E285" s="92">
        <f>('Door Labour'!Y286/'Door Labour'!K$3)*'Door Summary'!G$3</f>
        <v>187.38</v>
      </c>
      <c r="F285" s="3">
        <f>'Door Materials'!X286</f>
        <v>665.38</v>
      </c>
      <c r="G285" s="3">
        <f t="shared" si="33"/>
        <v>852.76</v>
      </c>
      <c r="H285" s="3">
        <f t="shared" si="34"/>
        <v>102.33</v>
      </c>
      <c r="I285" s="3">
        <f t="shared" si="35"/>
        <v>955.09</v>
      </c>
      <c r="J285" s="3">
        <f t="shared" si="36"/>
        <v>106.12</v>
      </c>
      <c r="K285" s="75">
        <f t="shared" si="37"/>
        <v>10.72</v>
      </c>
      <c r="L285" s="3">
        <f t="shared" si="38"/>
        <v>1071.93</v>
      </c>
      <c r="M285" s="11">
        <f t="shared" si="39"/>
        <v>1071.93</v>
      </c>
    </row>
    <row r="286" spans="1:14" x14ac:dyDescent="0.25">
      <c r="A286" s="56" t="str">
        <f>'Door Comparison'!A287</f>
        <v>D4.12</v>
      </c>
      <c r="B286" s="56" t="str">
        <f>'Door Comparison'!B287</f>
        <v>D2</v>
      </c>
      <c r="C286" s="56">
        <f>'Door Comparison'!C287</f>
        <v>0</v>
      </c>
      <c r="D286" s="9">
        <f>'Door Comparison'!N287</f>
        <v>1</v>
      </c>
      <c r="E286" s="92">
        <f>('Door Labour'!Y287/'Door Labour'!K$3)*'Door Summary'!G$3</f>
        <v>187.38</v>
      </c>
      <c r="F286" s="3">
        <f>'Door Materials'!X287</f>
        <v>665.38</v>
      </c>
      <c r="G286" s="3">
        <f t="shared" si="33"/>
        <v>852.76</v>
      </c>
      <c r="H286" s="3">
        <f t="shared" si="34"/>
        <v>102.33</v>
      </c>
      <c r="I286" s="3">
        <f t="shared" si="35"/>
        <v>955.09</v>
      </c>
      <c r="J286" s="3">
        <f t="shared" si="36"/>
        <v>106.12</v>
      </c>
      <c r="K286" s="75">
        <f t="shared" si="37"/>
        <v>10.72</v>
      </c>
      <c r="L286" s="3">
        <f t="shared" si="38"/>
        <v>1071.93</v>
      </c>
      <c r="M286" s="11">
        <f t="shared" si="39"/>
        <v>1071.93</v>
      </c>
    </row>
    <row r="287" spans="1:14" x14ac:dyDescent="0.25">
      <c r="A287" s="56" t="str">
        <f>'Door Comparison'!A288</f>
        <v>D4.13</v>
      </c>
      <c r="B287" s="56" t="str">
        <f>'Door Comparison'!B288</f>
        <v>A7</v>
      </c>
      <c r="C287" s="56">
        <f>'Door Comparison'!C288</f>
        <v>0</v>
      </c>
      <c r="D287" s="9">
        <f>'Door Comparison'!N288</f>
        <v>1</v>
      </c>
      <c r="E287" s="92">
        <f>('Door Labour'!Y288/'Door Labour'!K$3)*'Door Summary'!G$3</f>
        <v>214.87</v>
      </c>
      <c r="F287" s="3">
        <f>'Door Materials'!X288</f>
        <v>2436.58</v>
      </c>
      <c r="G287" s="3">
        <f t="shared" si="33"/>
        <v>2651.45</v>
      </c>
      <c r="H287" s="3">
        <f t="shared" si="34"/>
        <v>318.17</v>
      </c>
      <c r="I287" s="3">
        <f t="shared" si="35"/>
        <v>2969.62</v>
      </c>
      <c r="J287" s="3">
        <f t="shared" si="36"/>
        <v>329.96</v>
      </c>
      <c r="K287" s="75">
        <f t="shared" si="37"/>
        <v>33.33</v>
      </c>
      <c r="L287" s="3">
        <f t="shared" si="38"/>
        <v>3332.91</v>
      </c>
      <c r="M287" s="11">
        <f t="shared" si="39"/>
        <v>3332.91</v>
      </c>
    </row>
    <row r="288" spans="1:14" x14ac:dyDescent="0.25">
      <c r="A288" s="56" t="str">
        <f>'Door Comparison'!A289</f>
        <v>D4.14</v>
      </c>
      <c r="B288" s="56" t="str">
        <f>'Door Comparison'!B289</f>
        <v>H</v>
      </c>
      <c r="C288" s="56">
        <f>'Door Comparison'!C289</f>
        <v>0</v>
      </c>
      <c r="D288" s="9">
        <f>'Door Comparison'!N289</f>
        <v>1</v>
      </c>
      <c r="E288" s="92">
        <f>('Door Labour'!Y289/'Door Labour'!K$3)*'Door Summary'!G$3</f>
        <v>92.53</v>
      </c>
      <c r="F288" s="3">
        <f>'Door Materials'!X289</f>
        <v>519.49</v>
      </c>
      <c r="G288" s="3">
        <f t="shared" si="33"/>
        <v>612.02</v>
      </c>
      <c r="H288" s="3">
        <f t="shared" si="34"/>
        <v>73.44</v>
      </c>
      <c r="I288" s="3">
        <f t="shared" si="35"/>
        <v>685.46</v>
      </c>
      <c r="J288" s="3">
        <f t="shared" si="36"/>
        <v>76.16</v>
      </c>
      <c r="K288" s="75">
        <f t="shared" si="37"/>
        <v>7.69</v>
      </c>
      <c r="L288" s="3">
        <f t="shared" si="38"/>
        <v>769.31</v>
      </c>
      <c r="M288" s="11">
        <f t="shared" si="39"/>
        <v>769.31</v>
      </c>
    </row>
    <row r="289" spans="1:14" x14ac:dyDescent="0.25">
      <c r="A289" s="56" t="str">
        <f>'Door Comparison'!A290</f>
        <v>D4.15</v>
      </c>
      <c r="B289" s="56" t="str">
        <f>'Door Comparison'!B290</f>
        <v>A8</v>
      </c>
      <c r="C289" s="56">
        <f>'Door Comparison'!C290</f>
        <v>0</v>
      </c>
      <c r="D289" s="9">
        <f>'Door Comparison'!N290</f>
        <v>1</v>
      </c>
      <c r="E289" s="92">
        <f>('Door Labour'!Y290/'Door Labour'!K$3)*'Door Summary'!G$3</f>
        <v>186.73</v>
      </c>
      <c r="F289" s="3">
        <f>'Door Materials'!X290</f>
        <v>1757.1</v>
      </c>
      <c r="G289" s="3">
        <f t="shared" si="33"/>
        <v>1943.83</v>
      </c>
      <c r="H289" s="3">
        <f t="shared" si="34"/>
        <v>233.26</v>
      </c>
      <c r="I289" s="3">
        <f t="shared" si="35"/>
        <v>2177.09</v>
      </c>
      <c r="J289" s="3">
        <f t="shared" si="36"/>
        <v>241.9</v>
      </c>
      <c r="K289" s="75">
        <f t="shared" si="37"/>
        <v>24.43</v>
      </c>
      <c r="L289" s="3">
        <f t="shared" si="38"/>
        <v>2443.42</v>
      </c>
      <c r="M289" s="11">
        <f t="shared" si="39"/>
        <v>2443.42</v>
      </c>
    </row>
    <row r="290" spans="1:14" x14ac:dyDescent="0.25">
      <c r="A290" s="56" t="str">
        <f>'Door Comparison'!A291</f>
        <v>D4.16</v>
      </c>
      <c r="B290" s="56" t="str">
        <f>'Door Comparison'!B291</f>
        <v>A7</v>
      </c>
      <c r="C290" s="56">
        <f>'Door Comparison'!C291</f>
        <v>0</v>
      </c>
      <c r="D290" s="9">
        <f>'Door Comparison'!N291</f>
        <v>1</v>
      </c>
      <c r="E290" s="92">
        <f>('Door Labour'!Y291/'Door Labour'!K$3)*'Door Summary'!G$3</f>
        <v>206.03</v>
      </c>
      <c r="F290" s="3">
        <f>'Door Materials'!X291</f>
        <v>1997.2</v>
      </c>
      <c r="G290" s="3">
        <f t="shared" si="33"/>
        <v>2203.23</v>
      </c>
      <c r="H290" s="3">
        <f t="shared" si="34"/>
        <v>264.39</v>
      </c>
      <c r="I290" s="3">
        <f t="shared" si="35"/>
        <v>2467.62</v>
      </c>
      <c r="J290" s="3">
        <f t="shared" si="36"/>
        <v>274.18</v>
      </c>
      <c r="K290" s="75">
        <f t="shared" si="37"/>
        <v>27.69</v>
      </c>
      <c r="L290" s="3">
        <f t="shared" si="38"/>
        <v>2769.49</v>
      </c>
      <c r="M290" s="11">
        <f t="shared" si="39"/>
        <v>2769.49</v>
      </c>
    </row>
    <row r="291" spans="1:14" x14ac:dyDescent="0.25">
      <c r="A291" s="56" t="str">
        <f>'Door Comparison'!A292</f>
        <v>D4.17</v>
      </c>
      <c r="B291" s="56" t="str">
        <f>'Door Comparison'!B292</f>
        <v>A7</v>
      </c>
      <c r="C291" s="56">
        <f>'Door Comparison'!C292</f>
        <v>0</v>
      </c>
      <c r="D291" s="9">
        <f>'Door Comparison'!N292</f>
        <v>1</v>
      </c>
      <c r="E291" s="92">
        <f>('Door Labour'!Y292/'Door Labour'!K$3)*'Door Summary'!G$3</f>
        <v>212.2</v>
      </c>
      <c r="F291" s="3">
        <f>'Door Materials'!X292</f>
        <v>2023.67</v>
      </c>
      <c r="G291" s="3">
        <f t="shared" si="33"/>
        <v>2235.87</v>
      </c>
      <c r="H291" s="3">
        <f t="shared" si="34"/>
        <v>268.3</v>
      </c>
      <c r="I291" s="3">
        <f t="shared" si="35"/>
        <v>2504.17</v>
      </c>
      <c r="J291" s="3">
        <f t="shared" si="36"/>
        <v>278.24</v>
      </c>
      <c r="K291" s="75">
        <f t="shared" si="37"/>
        <v>28.11</v>
      </c>
      <c r="L291" s="3">
        <f t="shared" si="38"/>
        <v>2810.52</v>
      </c>
      <c r="M291" s="11">
        <f t="shared" si="39"/>
        <v>2810.52</v>
      </c>
    </row>
    <row r="292" spans="1:14" x14ac:dyDescent="0.25">
      <c r="A292" s="56" t="str">
        <f>'Door Comparison'!A293</f>
        <v>D4.18</v>
      </c>
      <c r="B292" s="56" t="str">
        <f>'Door Comparison'!B293</f>
        <v>G</v>
      </c>
      <c r="C292" s="56">
        <f>'Door Comparison'!C293</f>
        <v>0</v>
      </c>
      <c r="D292" s="9">
        <f>'Door Comparison'!N293</f>
        <v>1</v>
      </c>
      <c r="E292" s="92">
        <f>('Door Labour'!Y293/'Door Labour'!K$3)*'Door Summary'!G$3</f>
        <v>77.58</v>
      </c>
      <c r="F292" s="3">
        <f>'Door Materials'!X293</f>
        <v>474.63</v>
      </c>
      <c r="G292" s="3">
        <f t="shared" si="33"/>
        <v>552.21</v>
      </c>
      <c r="H292" s="3">
        <f t="shared" si="34"/>
        <v>66.27</v>
      </c>
      <c r="I292" s="3">
        <f t="shared" si="35"/>
        <v>618.48</v>
      </c>
      <c r="J292" s="3">
        <f t="shared" si="36"/>
        <v>68.72</v>
      </c>
      <c r="K292" s="75">
        <f t="shared" si="37"/>
        <v>6.94</v>
      </c>
      <c r="L292" s="3">
        <f t="shared" si="38"/>
        <v>694.14</v>
      </c>
      <c r="M292" s="11">
        <f t="shared" si="39"/>
        <v>694.14</v>
      </c>
    </row>
    <row r="293" spans="1:14" x14ac:dyDescent="0.25">
      <c r="A293" s="56" t="str">
        <f>'Door Comparison'!A294</f>
        <v>D4.19</v>
      </c>
      <c r="B293" s="56" t="str">
        <f>'Door Comparison'!B294</f>
        <v>D2</v>
      </c>
      <c r="C293" s="56">
        <f>'Door Comparison'!C294</f>
        <v>0</v>
      </c>
      <c r="D293" s="9">
        <f>'Door Comparison'!N294</f>
        <v>1</v>
      </c>
      <c r="E293" s="92">
        <f>('Door Labour'!Y294/'Door Labour'!K$3)*'Door Summary'!G$3</f>
        <v>187.38</v>
      </c>
      <c r="F293" s="3">
        <f>'Door Materials'!X294</f>
        <v>665.38</v>
      </c>
      <c r="G293" s="3">
        <f t="shared" si="33"/>
        <v>852.76</v>
      </c>
      <c r="H293" s="3">
        <f t="shared" si="34"/>
        <v>102.33</v>
      </c>
      <c r="I293" s="3">
        <f t="shared" si="35"/>
        <v>955.09</v>
      </c>
      <c r="J293" s="3">
        <f t="shared" si="36"/>
        <v>106.12</v>
      </c>
      <c r="K293" s="75">
        <f t="shared" si="37"/>
        <v>10.72</v>
      </c>
      <c r="L293" s="3">
        <f t="shared" si="38"/>
        <v>1071.93</v>
      </c>
      <c r="M293" s="11">
        <f t="shared" si="39"/>
        <v>1071.93</v>
      </c>
    </row>
    <row r="294" spans="1:14" x14ac:dyDescent="0.25">
      <c r="A294" s="56" t="str">
        <f>'Door Comparison'!A295</f>
        <v>D4.20</v>
      </c>
      <c r="B294" s="56" t="str">
        <f>'Door Comparison'!B295</f>
        <v>A7</v>
      </c>
      <c r="C294" s="56">
        <f>'Door Comparison'!C295</f>
        <v>0</v>
      </c>
      <c r="D294" s="9">
        <f>'Door Comparison'!N295</f>
        <v>1</v>
      </c>
      <c r="E294" s="92">
        <f>('Door Labour'!Y295/'Door Labour'!K$3)*'Door Summary'!G$3</f>
        <v>184.94</v>
      </c>
      <c r="F294" s="3">
        <f>'Door Materials'!X295</f>
        <v>1579.78</v>
      </c>
      <c r="G294" s="3">
        <f t="shared" si="33"/>
        <v>1764.72</v>
      </c>
      <c r="H294" s="3">
        <f t="shared" si="34"/>
        <v>211.77</v>
      </c>
      <c r="I294" s="3">
        <f t="shared" si="35"/>
        <v>1976.49</v>
      </c>
      <c r="J294" s="3">
        <f t="shared" si="36"/>
        <v>219.61</v>
      </c>
      <c r="K294" s="75">
        <f t="shared" si="37"/>
        <v>22.18</v>
      </c>
      <c r="L294" s="3">
        <f t="shared" si="38"/>
        <v>2218.2800000000002</v>
      </c>
      <c r="M294" s="11">
        <f t="shared" si="39"/>
        <v>2218.2800000000002</v>
      </c>
    </row>
    <row r="295" spans="1:14" x14ac:dyDescent="0.25">
      <c r="A295" s="56" t="str">
        <f>'Door Comparison'!A296</f>
        <v>D4.21</v>
      </c>
      <c r="B295" s="56" t="str">
        <f>'Door Comparison'!B296</f>
        <v>A4</v>
      </c>
      <c r="C295" s="56">
        <f>'Door Comparison'!C296</f>
        <v>0</v>
      </c>
      <c r="D295" s="9">
        <f>'Door Comparison'!N296</f>
        <v>1</v>
      </c>
      <c r="E295" s="92">
        <f>('Door Labour'!Y296/'Door Labour'!K$3)*'Door Summary'!G$3</f>
        <v>221.82</v>
      </c>
      <c r="F295" s="3">
        <f>'Door Materials'!X296</f>
        <v>1287.1199999999999</v>
      </c>
      <c r="G295" s="3">
        <f t="shared" si="33"/>
        <v>1508.94</v>
      </c>
      <c r="H295" s="3">
        <f t="shared" si="34"/>
        <v>181.07</v>
      </c>
      <c r="I295" s="3">
        <f t="shared" si="35"/>
        <v>1690.01</v>
      </c>
      <c r="J295" s="3">
        <f t="shared" si="36"/>
        <v>187.78</v>
      </c>
      <c r="K295" s="75">
        <f t="shared" si="37"/>
        <v>18.97</v>
      </c>
      <c r="L295" s="3">
        <f t="shared" si="38"/>
        <v>1896.76</v>
      </c>
      <c r="M295" s="11">
        <f t="shared" si="39"/>
        <v>1896.76</v>
      </c>
    </row>
    <row r="296" spans="1:14" x14ac:dyDescent="0.25">
      <c r="A296" s="56" t="str">
        <f>'Door Comparison'!A297</f>
        <v>D4.22</v>
      </c>
      <c r="B296" s="56" t="str">
        <f>'Door Comparison'!B297</f>
        <v>A4</v>
      </c>
      <c r="C296" s="56">
        <f>'Door Comparison'!C297</f>
        <v>0</v>
      </c>
      <c r="D296" s="9">
        <f>'Door Comparison'!N297</f>
        <v>1</v>
      </c>
      <c r="E296" s="92">
        <f>('Door Labour'!Y297/'Door Labour'!K$3)*'Door Summary'!G$3</f>
        <v>221.82</v>
      </c>
      <c r="F296" s="3">
        <f>'Door Materials'!X297</f>
        <v>1287.1199999999999</v>
      </c>
      <c r="G296" s="3">
        <f t="shared" si="33"/>
        <v>1508.94</v>
      </c>
      <c r="H296" s="3">
        <f t="shared" si="34"/>
        <v>181.07</v>
      </c>
      <c r="I296" s="3">
        <f t="shared" si="35"/>
        <v>1690.01</v>
      </c>
      <c r="J296" s="3">
        <f t="shared" si="36"/>
        <v>187.78</v>
      </c>
      <c r="K296" s="75">
        <f t="shared" si="37"/>
        <v>18.97</v>
      </c>
      <c r="L296" s="3">
        <f t="shared" si="38"/>
        <v>1896.76</v>
      </c>
      <c r="M296" s="11">
        <f t="shared" si="39"/>
        <v>1896.76</v>
      </c>
    </row>
    <row r="297" spans="1:14" x14ac:dyDescent="0.25">
      <c r="A297" s="56" t="str">
        <f>'Door Comparison'!A298</f>
        <v>D4.23</v>
      </c>
      <c r="B297" s="56" t="str">
        <f>'Door Comparison'!B298</f>
        <v>A7</v>
      </c>
      <c r="C297" s="56">
        <f>'Door Comparison'!C298</f>
        <v>0</v>
      </c>
      <c r="D297" s="9">
        <f>'Door Comparison'!N298</f>
        <v>1</v>
      </c>
      <c r="E297" s="92">
        <f>('Door Labour'!Y298/'Door Labour'!K$3)*'Door Summary'!G$3</f>
        <v>184.94</v>
      </c>
      <c r="F297" s="3">
        <f>'Door Materials'!X298</f>
        <v>1682.59</v>
      </c>
      <c r="G297" s="3">
        <f t="shared" si="33"/>
        <v>1867.53</v>
      </c>
      <c r="H297" s="3">
        <f t="shared" si="34"/>
        <v>224.1</v>
      </c>
      <c r="I297" s="3">
        <f t="shared" si="35"/>
        <v>2091.63</v>
      </c>
      <c r="J297" s="3">
        <f t="shared" si="36"/>
        <v>232.4</v>
      </c>
      <c r="K297" s="75">
        <f t="shared" si="37"/>
        <v>23.48</v>
      </c>
      <c r="L297" s="3">
        <f t="shared" si="38"/>
        <v>2347.5100000000002</v>
      </c>
      <c r="M297" s="11">
        <f t="shared" si="39"/>
        <v>2347.5100000000002</v>
      </c>
    </row>
    <row r="298" spans="1:14" x14ac:dyDescent="0.25">
      <c r="A298" s="56" t="str">
        <f>'Door Comparison'!A299</f>
        <v>D4.24</v>
      </c>
      <c r="B298" s="56" t="str">
        <f>'Door Comparison'!B299</f>
        <v>D2</v>
      </c>
      <c r="C298" s="56">
        <f>'Door Comparison'!C299</f>
        <v>0</v>
      </c>
      <c r="D298" s="9">
        <f>'Door Comparison'!N299</f>
        <v>1</v>
      </c>
      <c r="E298" s="92">
        <f>('Door Labour'!Y299/'Door Labour'!K$3)*'Door Summary'!G$3</f>
        <v>187.38</v>
      </c>
      <c r="F298" s="3">
        <f>'Door Materials'!X299</f>
        <v>665.38</v>
      </c>
      <c r="G298" s="3">
        <f t="shared" si="33"/>
        <v>852.76</v>
      </c>
      <c r="H298" s="3">
        <f t="shared" si="34"/>
        <v>102.33</v>
      </c>
      <c r="I298" s="3">
        <f t="shared" si="35"/>
        <v>955.09</v>
      </c>
      <c r="J298" s="3">
        <f t="shared" si="36"/>
        <v>106.12</v>
      </c>
      <c r="K298" s="75">
        <f t="shared" si="37"/>
        <v>10.72</v>
      </c>
      <c r="L298" s="3">
        <f t="shared" si="38"/>
        <v>1071.93</v>
      </c>
      <c r="M298" s="11">
        <f t="shared" si="39"/>
        <v>1071.93</v>
      </c>
    </row>
    <row r="299" spans="1:14" x14ac:dyDescent="0.25">
      <c r="A299" s="56" t="str">
        <f>'Door Comparison'!A300</f>
        <v>D4.25</v>
      </c>
      <c r="B299" s="56" t="str">
        <f>'Door Comparison'!B300</f>
        <v>D2</v>
      </c>
      <c r="C299" s="56">
        <f>'Door Comparison'!C300</f>
        <v>0</v>
      </c>
      <c r="D299" s="9">
        <f>'Door Comparison'!N300</f>
        <v>1</v>
      </c>
      <c r="E299" s="92">
        <f>('Door Labour'!Y300/'Door Labour'!K$3)*'Door Summary'!G$3</f>
        <v>180.6</v>
      </c>
      <c r="F299" s="3">
        <f>'Door Materials'!X300</f>
        <v>711.9</v>
      </c>
      <c r="G299" s="3">
        <f t="shared" si="33"/>
        <v>892.5</v>
      </c>
      <c r="H299" s="3">
        <f t="shared" si="34"/>
        <v>107.1</v>
      </c>
      <c r="I299" s="3">
        <f t="shared" si="35"/>
        <v>999.6</v>
      </c>
      <c r="J299" s="3">
        <f t="shared" si="36"/>
        <v>111.07</v>
      </c>
      <c r="K299" s="75">
        <f t="shared" si="37"/>
        <v>11.22</v>
      </c>
      <c r="L299" s="3">
        <f t="shared" si="38"/>
        <v>1121.8900000000001</v>
      </c>
      <c r="M299" s="11">
        <f t="shared" si="39"/>
        <v>1121.8900000000001</v>
      </c>
    </row>
    <row r="300" spans="1:14" x14ac:dyDescent="0.25">
      <c r="A300" s="56" t="str">
        <f>'Door Comparison'!A301</f>
        <v>D4.26</v>
      </c>
      <c r="B300" s="56" t="str">
        <f>'Door Comparison'!B301</f>
        <v>A7</v>
      </c>
      <c r="C300" s="56">
        <f>'Door Comparison'!C301</f>
        <v>0</v>
      </c>
      <c r="D300" s="9">
        <f>'Door Comparison'!N301</f>
        <v>1</v>
      </c>
      <c r="E300" s="92">
        <f>('Door Labour'!Y301/'Door Labour'!K$3)*'Door Summary'!G$3</f>
        <v>206.03</v>
      </c>
      <c r="F300" s="3">
        <f>'Door Materials'!X301</f>
        <v>1997.2</v>
      </c>
      <c r="G300" s="3">
        <f t="shared" si="33"/>
        <v>2203.23</v>
      </c>
      <c r="H300" s="3">
        <f t="shared" si="34"/>
        <v>264.39</v>
      </c>
      <c r="I300" s="3">
        <f t="shared" si="35"/>
        <v>2467.62</v>
      </c>
      <c r="J300" s="3">
        <f t="shared" si="36"/>
        <v>274.18</v>
      </c>
      <c r="K300" s="75">
        <f t="shared" si="37"/>
        <v>27.69</v>
      </c>
      <c r="L300" s="3">
        <f t="shared" si="38"/>
        <v>2769.49</v>
      </c>
      <c r="M300" s="11">
        <f t="shared" si="39"/>
        <v>2769.49</v>
      </c>
    </row>
    <row r="301" spans="1:14" x14ac:dyDescent="0.25">
      <c r="A301" s="56" t="str">
        <f>'Door Comparison'!A302</f>
        <v>D4.27</v>
      </c>
      <c r="B301" s="56" t="str">
        <f>'Door Comparison'!B302</f>
        <v>G</v>
      </c>
      <c r="C301" s="56">
        <f>'Door Comparison'!C302</f>
        <v>0</v>
      </c>
      <c r="D301" s="9">
        <f>'Door Comparison'!N302</f>
        <v>1</v>
      </c>
      <c r="E301" s="92">
        <f>('Door Labour'!Y302/'Door Labour'!K$3)*'Door Summary'!G$3</f>
        <v>77.58</v>
      </c>
      <c r="F301" s="3">
        <f>'Door Materials'!X302</f>
        <v>474.63</v>
      </c>
      <c r="G301" s="3">
        <f t="shared" si="33"/>
        <v>552.21</v>
      </c>
      <c r="H301" s="3">
        <f t="shared" si="34"/>
        <v>66.27</v>
      </c>
      <c r="I301" s="3">
        <f t="shared" si="35"/>
        <v>618.48</v>
      </c>
      <c r="J301" s="3">
        <f t="shared" si="36"/>
        <v>68.72</v>
      </c>
      <c r="K301" s="75">
        <f t="shared" si="37"/>
        <v>6.94</v>
      </c>
      <c r="L301" s="3">
        <f t="shared" si="38"/>
        <v>694.14</v>
      </c>
      <c r="M301" s="11">
        <f t="shared" si="39"/>
        <v>694.14</v>
      </c>
    </row>
    <row r="302" spans="1:14" x14ac:dyDescent="0.25">
      <c r="A302" s="56" t="str">
        <f>'Door Comparison'!A303</f>
        <v>D4.28</v>
      </c>
      <c r="B302" s="56" t="str">
        <f>'Door Comparison'!B303</f>
        <v>H</v>
      </c>
      <c r="C302" s="56">
        <f>'Door Comparison'!C303</f>
        <v>0</v>
      </c>
      <c r="D302" s="9">
        <f>'Door Comparison'!N303</f>
        <v>1</v>
      </c>
      <c r="E302" s="92">
        <f>('Door Labour'!Y303/'Door Labour'!K$3)*'Door Summary'!G$3</f>
        <v>92.53</v>
      </c>
      <c r="F302" s="3">
        <f>'Door Materials'!X303</f>
        <v>519.49</v>
      </c>
      <c r="G302" s="3">
        <f t="shared" si="33"/>
        <v>612.02</v>
      </c>
      <c r="H302" s="3">
        <f t="shared" si="34"/>
        <v>73.44</v>
      </c>
      <c r="I302" s="3">
        <f t="shared" si="35"/>
        <v>685.46</v>
      </c>
      <c r="J302" s="3">
        <f t="shared" si="36"/>
        <v>76.16</v>
      </c>
      <c r="K302" s="75">
        <f t="shared" si="37"/>
        <v>7.69</v>
      </c>
      <c r="L302" s="3">
        <f t="shared" si="38"/>
        <v>769.31</v>
      </c>
      <c r="M302" s="11">
        <f t="shared" si="39"/>
        <v>769.31</v>
      </c>
    </row>
    <row r="303" spans="1:14" x14ac:dyDescent="0.25">
      <c r="A303" s="56" t="str">
        <f>'Door Comparison'!A304</f>
        <v>D4.29</v>
      </c>
      <c r="B303" s="56" t="str">
        <f>'Door Comparison'!B304</f>
        <v>A7</v>
      </c>
      <c r="C303" s="56">
        <f>'Door Comparison'!C304</f>
        <v>0</v>
      </c>
      <c r="D303" s="9">
        <f>'Door Comparison'!N304</f>
        <v>1</v>
      </c>
      <c r="E303" s="92">
        <f>('Door Labour'!Y304/'Door Labour'!K$3)*'Door Summary'!G$3</f>
        <v>206.03</v>
      </c>
      <c r="F303" s="3">
        <f>'Door Materials'!X304</f>
        <v>1997.2</v>
      </c>
      <c r="G303" s="3">
        <f t="shared" si="33"/>
        <v>2203.23</v>
      </c>
      <c r="H303" s="3">
        <f t="shared" si="34"/>
        <v>264.39</v>
      </c>
      <c r="I303" s="3">
        <f t="shared" si="35"/>
        <v>2467.62</v>
      </c>
      <c r="J303" s="3">
        <f t="shared" si="36"/>
        <v>274.18</v>
      </c>
      <c r="K303" s="75">
        <f t="shared" si="37"/>
        <v>27.69</v>
      </c>
      <c r="L303" s="3">
        <f t="shared" si="38"/>
        <v>2769.49</v>
      </c>
      <c r="M303" s="11">
        <f t="shared" si="39"/>
        <v>2769.49</v>
      </c>
    </row>
    <row r="304" spans="1:14" x14ac:dyDescent="0.25">
      <c r="A304" s="56" t="str">
        <f>'Door Comparison'!A305</f>
        <v>D4WC.01</v>
      </c>
      <c r="B304" s="56">
        <f>'Door Comparison'!B305</f>
        <v>0</v>
      </c>
      <c r="C304" s="56">
        <f>'Door Comparison'!C305</f>
        <v>0</v>
      </c>
      <c r="D304" s="9">
        <f>'Door Comparison'!N305</f>
        <v>0</v>
      </c>
      <c r="E304" s="92">
        <f>('Door Labour'!Y305/'Door Labour'!K$3)*'Door Summary'!G$3</f>
        <v>0</v>
      </c>
      <c r="F304" s="3">
        <f>'Door Materials'!X305</f>
        <v>0</v>
      </c>
      <c r="G304" s="3">
        <f t="shared" si="33"/>
        <v>0</v>
      </c>
      <c r="H304" s="3">
        <f t="shared" si="34"/>
        <v>0</v>
      </c>
      <c r="I304" s="3">
        <f t="shared" si="35"/>
        <v>0</v>
      </c>
      <c r="J304" s="3">
        <f t="shared" si="36"/>
        <v>0</v>
      </c>
      <c r="K304" s="75">
        <f t="shared" si="37"/>
        <v>0</v>
      </c>
      <c r="L304" s="3">
        <f t="shared" si="38"/>
        <v>0</v>
      </c>
      <c r="M304" s="11">
        <f t="shared" si="39"/>
        <v>0</v>
      </c>
      <c r="N304" s="1" t="str">
        <f>'Door Comparison'!S305</f>
        <v>WC cubicle</v>
      </c>
    </row>
    <row r="305" spans="1:14" x14ac:dyDescent="0.25">
      <c r="A305" s="56" t="str">
        <f>'Door Comparison'!A306</f>
        <v>D4WC.02</v>
      </c>
      <c r="B305" s="56">
        <f>'Door Comparison'!B306</f>
        <v>0</v>
      </c>
      <c r="C305" s="56">
        <f>'Door Comparison'!C306</f>
        <v>0</v>
      </c>
      <c r="D305" s="9">
        <f>'Door Comparison'!N306</f>
        <v>0</v>
      </c>
      <c r="E305" s="92">
        <f>('Door Labour'!Y306/'Door Labour'!K$3)*'Door Summary'!G$3</f>
        <v>0</v>
      </c>
      <c r="F305" s="3">
        <f>'Door Materials'!X306</f>
        <v>0</v>
      </c>
      <c r="G305" s="3">
        <f t="shared" si="33"/>
        <v>0</v>
      </c>
      <c r="H305" s="3">
        <f t="shared" si="34"/>
        <v>0</v>
      </c>
      <c r="I305" s="3">
        <f t="shared" si="35"/>
        <v>0</v>
      </c>
      <c r="J305" s="3">
        <f t="shared" si="36"/>
        <v>0</v>
      </c>
      <c r="K305" s="75">
        <f t="shared" si="37"/>
        <v>0</v>
      </c>
      <c r="L305" s="3">
        <f t="shared" si="38"/>
        <v>0</v>
      </c>
      <c r="M305" s="11">
        <f t="shared" si="39"/>
        <v>0</v>
      </c>
      <c r="N305" s="1" t="str">
        <f>'Door Comparison'!S306</f>
        <v>WC cubicle</v>
      </c>
    </row>
    <row r="306" spans="1:14" x14ac:dyDescent="0.25">
      <c r="A306" s="56" t="str">
        <f>'Door Comparison'!A307</f>
        <v>D4WC.03</v>
      </c>
      <c r="B306" s="56">
        <f>'Door Comparison'!B307</f>
        <v>0</v>
      </c>
      <c r="C306" s="56">
        <f>'Door Comparison'!C307</f>
        <v>0</v>
      </c>
      <c r="D306" s="9">
        <f>'Door Comparison'!N307</f>
        <v>0</v>
      </c>
      <c r="E306" s="92">
        <f>('Door Labour'!Y307/'Door Labour'!K$3)*'Door Summary'!G$3</f>
        <v>0</v>
      </c>
      <c r="F306" s="3">
        <f>'Door Materials'!X307</f>
        <v>0</v>
      </c>
      <c r="G306" s="3">
        <f t="shared" si="33"/>
        <v>0</v>
      </c>
      <c r="H306" s="3">
        <f t="shared" si="34"/>
        <v>0</v>
      </c>
      <c r="I306" s="3">
        <f t="shared" si="35"/>
        <v>0</v>
      </c>
      <c r="J306" s="3">
        <f t="shared" si="36"/>
        <v>0</v>
      </c>
      <c r="K306" s="75">
        <f t="shared" si="37"/>
        <v>0</v>
      </c>
      <c r="L306" s="3">
        <f t="shared" si="38"/>
        <v>0</v>
      </c>
      <c r="M306" s="11">
        <f t="shared" si="39"/>
        <v>0</v>
      </c>
      <c r="N306" s="1" t="str">
        <f>'Door Comparison'!S307</f>
        <v>WC cubicle</v>
      </c>
    </row>
    <row r="307" spans="1:14" x14ac:dyDescent="0.25">
      <c r="A307" s="56" t="str">
        <f>'Door Comparison'!A308</f>
        <v>D4WC.04</v>
      </c>
      <c r="B307" s="56">
        <f>'Door Comparison'!B308</f>
        <v>0</v>
      </c>
      <c r="C307" s="56">
        <f>'Door Comparison'!C308</f>
        <v>0</v>
      </c>
      <c r="D307" s="9">
        <f>'Door Comparison'!N308</f>
        <v>0</v>
      </c>
      <c r="E307" s="92">
        <f>('Door Labour'!Y308/'Door Labour'!K$3)*'Door Summary'!G$3</f>
        <v>0</v>
      </c>
      <c r="F307" s="3">
        <f>'Door Materials'!X308</f>
        <v>0</v>
      </c>
      <c r="G307" s="3">
        <f t="shared" si="33"/>
        <v>0</v>
      </c>
      <c r="H307" s="3">
        <f t="shared" si="34"/>
        <v>0</v>
      </c>
      <c r="I307" s="3">
        <f t="shared" si="35"/>
        <v>0</v>
      </c>
      <c r="J307" s="3">
        <f t="shared" si="36"/>
        <v>0</v>
      </c>
      <c r="K307" s="75">
        <f t="shared" si="37"/>
        <v>0</v>
      </c>
      <c r="L307" s="3">
        <f t="shared" si="38"/>
        <v>0</v>
      </c>
      <c r="M307" s="11">
        <f t="shared" si="39"/>
        <v>0</v>
      </c>
      <c r="N307" s="1" t="str">
        <f>'Door Comparison'!S308</f>
        <v>WC cubicle</v>
      </c>
    </row>
    <row r="308" spans="1:14" x14ac:dyDescent="0.25">
      <c r="A308" s="56" t="str">
        <f>'Door Comparison'!A309</f>
        <v>D4WC.05</v>
      </c>
      <c r="B308" s="56">
        <f>'Door Comparison'!B309</f>
        <v>0</v>
      </c>
      <c r="C308" s="56">
        <f>'Door Comparison'!C309</f>
        <v>0</v>
      </c>
      <c r="D308" s="9">
        <f>'Door Comparison'!N309</f>
        <v>0</v>
      </c>
      <c r="E308" s="92">
        <f>('Door Labour'!Y309/'Door Labour'!K$3)*'Door Summary'!G$3</f>
        <v>0</v>
      </c>
      <c r="F308" s="3">
        <f>'Door Materials'!X309</f>
        <v>0</v>
      </c>
      <c r="G308" s="3">
        <f t="shared" si="33"/>
        <v>0</v>
      </c>
      <c r="H308" s="3">
        <f t="shared" si="34"/>
        <v>0</v>
      </c>
      <c r="I308" s="3">
        <f t="shared" si="35"/>
        <v>0</v>
      </c>
      <c r="J308" s="3">
        <f t="shared" si="36"/>
        <v>0</v>
      </c>
      <c r="K308" s="75">
        <f t="shared" si="37"/>
        <v>0</v>
      </c>
      <c r="L308" s="3">
        <f t="shared" si="38"/>
        <v>0</v>
      </c>
      <c r="M308" s="11">
        <f t="shared" si="39"/>
        <v>0</v>
      </c>
      <c r="N308" s="1" t="str">
        <f>'Door Comparison'!S309</f>
        <v>WC cubicle</v>
      </c>
    </row>
    <row r="309" spans="1:14" x14ac:dyDescent="0.25">
      <c r="A309" s="56" t="str">
        <f>'Door Comparison'!A310</f>
        <v>D4WC.06</v>
      </c>
      <c r="B309" s="56">
        <f>'Door Comparison'!B310</f>
        <v>0</v>
      </c>
      <c r="C309" s="56">
        <f>'Door Comparison'!C310</f>
        <v>0</v>
      </c>
      <c r="D309" s="9">
        <f>'Door Comparison'!N310</f>
        <v>0</v>
      </c>
      <c r="E309" s="92">
        <f>('Door Labour'!Y310/'Door Labour'!K$3)*'Door Summary'!G$3</f>
        <v>0</v>
      </c>
      <c r="F309" s="3">
        <f>'Door Materials'!X310</f>
        <v>0</v>
      </c>
      <c r="G309" s="3">
        <f t="shared" si="33"/>
        <v>0</v>
      </c>
      <c r="H309" s="3">
        <f t="shared" si="34"/>
        <v>0</v>
      </c>
      <c r="I309" s="3">
        <f t="shared" si="35"/>
        <v>0</v>
      </c>
      <c r="J309" s="3">
        <f t="shared" si="36"/>
        <v>0</v>
      </c>
      <c r="K309" s="75">
        <f t="shared" si="37"/>
        <v>0</v>
      </c>
      <c r="L309" s="3">
        <f t="shared" si="38"/>
        <v>0</v>
      </c>
      <c r="M309" s="11">
        <f t="shared" si="39"/>
        <v>0</v>
      </c>
      <c r="N309" s="1" t="str">
        <f>'Door Comparison'!S310</f>
        <v>WC cubicle</v>
      </c>
    </row>
    <row r="310" spans="1:14" x14ac:dyDescent="0.25">
      <c r="A310" s="56" t="str">
        <f>'Door Comparison'!A311</f>
        <v>D4WC.07</v>
      </c>
      <c r="B310" s="56">
        <f>'Door Comparison'!B311</f>
        <v>0</v>
      </c>
      <c r="C310" s="56">
        <f>'Door Comparison'!C311</f>
        <v>0</v>
      </c>
      <c r="D310" s="9">
        <f>'Door Comparison'!N311</f>
        <v>0</v>
      </c>
      <c r="E310" s="92">
        <f>('Door Labour'!Y311/'Door Labour'!K$3)*'Door Summary'!G$3</f>
        <v>0</v>
      </c>
      <c r="F310" s="3">
        <f>'Door Materials'!X311</f>
        <v>0</v>
      </c>
      <c r="G310" s="3">
        <f t="shared" si="33"/>
        <v>0</v>
      </c>
      <c r="H310" s="3">
        <f t="shared" si="34"/>
        <v>0</v>
      </c>
      <c r="I310" s="3">
        <f t="shared" si="35"/>
        <v>0</v>
      </c>
      <c r="J310" s="3">
        <f t="shared" si="36"/>
        <v>0</v>
      </c>
      <c r="K310" s="75">
        <f t="shared" si="37"/>
        <v>0</v>
      </c>
      <c r="L310" s="3">
        <f t="shared" si="38"/>
        <v>0</v>
      </c>
      <c r="M310" s="11">
        <f t="shared" si="39"/>
        <v>0</v>
      </c>
      <c r="N310" s="1" t="str">
        <f>'Door Comparison'!S311</f>
        <v>WC cubicle</v>
      </c>
    </row>
    <row r="311" spans="1:14" x14ac:dyDescent="0.25">
      <c r="A311" s="56" t="str">
        <f>'Door Comparison'!A312</f>
        <v>D4WC.08</v>
      </c>
      <c r="B311" s="56">
        <f>'Door Comparison'!B312</f>
        <v>0</v>
      </c>
      <c r="C311" s="56">
        <f>'Door Comparison'!C312</f>
        <v>0</v>
      </c>
      <c r="D311" s="9">
        <f>'Door Comparison'!N312</f>
        <v>0</v>
      </c>
      <c r="E311" s="92">
        <f>('Door Labour'!Y312/'Door Labour'!K$3)*'Door Summary'!G$3</f>
        <v>0</v>
      </c>
      <c r="F311" s="3">
        <f>'Door Materials'!X312</f>
        <v>0</v>
      </c>
      <c r="G311" s="3">
        <f t="shared" si="33"/>
        <v>0</v>
      </c>
      <c r="H311" s="3">
        <f t="shared" si="34"/>
        <v>0</v>
      </c>
      <c r="I311" s="3">
        <f t="shared" si="35"/>
        <v>0</v>
      </c>
      <c r="J311" s="3">
        <f t="shared" si="36"/>
        <v>0</v>
      </c>
      <c r="K311" s="75">
        <f t="shared" si="37"/>
        <v>0</v>
      </c>
      <c r="L311" s="3">
        <f t="shared" si="38"/>
        <v>0</v>
      </c>
      <c r="M311" s="11">
        <f t="shared" si="39"/>
        <v>0</v>
      </c>
      <c r="N311" s="1" t="str">
        <f>'Door Comparison'!S312</f>
        <v>WC cubicle</v>
      </c>
    </row>
    <row r="312" spans="1:14" x14ac:dyDescent="0.25">
      <c r="A312" s="56" t="str">
        <f>'Door Comparison'!A313</f>
        <v>D4WC.09</v>
      </c>
      <c r="B312" s="56">
        <f>'Door Comparison'!B313</f>
        <v>0</v>
      </c>
      <c r="C312" s="56">
        <f>'Door Comparison'!C313</f>
        <v>0</v>
      </c>
      <c r="D312" s="9">
        <f>'Door Comparison'!N313</f>
        <v>0</v>
      </c>
      <c r="E312" s="92">
        <f>('Door Labour'!Y313/'Door Labour'!K$3)*'Door Summary'!G$3</f>
        <v>0</v>
      </c>
      <c r="F312" s="3">
        <f>'Door Materials'!X313</f>
        <v>0</v>
      </c>
      <c r="G312" s="3">
        <f t="shared" si="33"/>
        <v>0</v>
      </c>
      <c r="H312" s="3">
        <f t="shared" si="34"/>
        <v>0</v>
      </c>
      <c r="I312" s="3">
        <f t="shared" si="35"/>
        <v>0</v>
      </c>
      <c r="J312" s="3">
        <f t="shared" si="36"/>
        <v>0</v>
      </c>
      <c r="K312" s="75">
        <f t="shared" si="37"/>
        <v>0</v>
      </c>
      <c r="L312" s="3">
        <f t="shared" si="38"/>
        <v>0</v>
      </c>
      <c r="M312" s="11">
        <f t="shared" si="39"/>
        <v>0</v>
      </c>
      <c r="N312" s="1" t="str">
        <f>'Door Comparison'!S313</f>
        <v>WC cubicle</v>
      </c>
    </row>
    <row r="313" spans="1:14" x14ac:dyDescent="0.25">
      <c r="A313" s="56" t="str">
        <f>'Door Comparison'!A314</f>
        <v>D4WC.10</v>
      </c>
      <c r="B313" s="56">
        <f>'Door Comparison'!B314</f>
        <v>0</v>
      </c>
      <c r="C313" s="56">
        <f>'Door Comparison'!C314</f>
        <v>0</v>
      </c>
      <c r="D313" s="9">
        <f>'Door Comparison'!N314</f>
        <v>0</v>
      </c>
      <c r="E313" s="92">
        <f>('Door Labour'!Y314/'Door Labour'!K$3)*'Door Summary'!G$3</f>
        <v>0</v>
      </c>
      <c r="F313" s="3">
        <f>'Door Materials'!X314</f>
        <v>0</v>
      </c>
      <c r="G313" s="3">
        <f t="shared" si="33"/>
        <v>0</v>
      </c>
      <c r="H313" s="3">
        <f t="shared" si="34"/>
        <v>0</v>
      </c>
      <c r="I313" s="3">
        <f t="shared" si="35"/>
        <v>0</v>
      </c>
      <c r="J313" s="3">
        <f t="shared" si="36"/>
        <v>0</v>
      </c>
      <c r="K313" s="75">
        <f t="shared" si="37"/>
        <v>0</v>
      </c>
      <c r="L313" s="3">
        <f t="shared" si="38"/>
        <v>0</v>
      </c>
      <c r="M313" s="11">
        <f t="shared" si="39"/>
        <v>0</v>
      </c>
      <c r="N313" s="1" t="str">
        <f>'Door Comparison'!S314</f>
        <v>WC cubicle</v>
      </c>
    </row>
    <row r="314" spans="1:14" x14ac:dyDescent="0.25">
      <c r="A314" s="56" t="str">
        <f>'Door Comparison'!A315</f>
        <v>D4WC.11</v>
      </c>
      <c r="B314" s="56">
        <f>'Door Comparison'!B315</f>
        <v>0</v>
      </c>
      <c r="C314" s="56">
        <f>'Door Comparison'!C315</f>
        <v>0</v>
      </c>
      <c r="D314" s="9">
        <f>'Door Comparison'!N315</f>
        <v>0</v>
      </c>
      <c r="E314" s="92">
        <f>('Door Labour'!Y315/'Door Labour'!K$3)*'Door Summary'!G$3</f>
        <v>0</v>
      </c>
      <c r="F314" s="3">
        <f>'Door Materials'!X315</f>
        <v>0</v>
      </c>
      <c r="G314" s="3">
        <f t="shared" si="33"/>
        <v>0</v>
      </c>
      <c r="H314" s="3">
        <f t="shared" si="34"/>
        <v>0</v>
      </c>
      <c r="I314" s="3">
        <f t="shared" si="35"/>
        <v>0</v>
      </c>
      <c r="J314" s="3">
        <f t="shared" si="36"/>
        <v>0</v>
      </c>
      <c r="K314" s="75">
        <f t="shared" si="37"/>
        <v>0</v>
      </c>
      <c r="L314" s="3">
        <f t="shared" si="38"/>
        <v>0</v>
      </c>
      <c r="M314" s="11">
        <f t="shared" si="39"/>
        <v>0</v>
      </c>
      <c r="N314" s="1" t="str">
        <f>'Door Comparison'!S315</f>
        <v>WC cubicle</v>
      </c>
    </row>
    <row r="315" spans="1:14" x14ac:dyDescent="0.25">
      <c r="A315" s="56" t="str">
        <f>'Door Comparison'!A316</f>
        <v>D4WC.12</v>
      </c>
      <c r="B315" s="56">
        <f>'Door Comparison'!B316</f>
        <v>0</v>
      </c>
      <c r="C315" s="56">
        <f>'Door Comparison'!C316</f>
        <v>0</v>
      </c>
      <c r="D315" s="9">
        <f>'Door Comparison'!N316</f>
        <v>0</v>
      </c>
      <c r="E315" s="92">
        <f>('Door Labour'!Y316/'Door Labour'!K$3)*'Door Summary'!G$3</f>
        <v>0</v>
      </c>
      <c r="F315" s="3">
        <f>'Door Materials'!X316</f>
        <v>0</v>
      </c>
      <c r="G315" s="3">
        <f t="shared" si="33"/>
        <v>0</v>
      </c>
      <c r="H315" s="3">
        <f t="shared" si="34"/>
        <v>0</v>
      </c>
      <c r="I315" s="3">
        <f t="shared" si="35"/>
        <v>0</v>
      </c>
      <c r="J315" s="3">
        <f t="shared" si="36"/>
        <v>0</v>
      </c>
      <c r="K315" s="75">
        <f t="shared" si="37"/>
        <v>0</v>
      </c>
      <c r="L315" s="3">
        <f t="shared" si="38"/>
        <v>0</v>
      </c>
      <c r="M315" s="11">
        <f t="shared" si="39"/>
        <v>0</v>
      </c>
      <c r="N315" s="1" t="str">
        <f>'Door Comparison'!S316</f>
        <v>WC cubicle</v>
      </c>
    </row>
    <row r="316" spans="1:14" x14ac:dyDescent="0.25">
      <c r="A316" s="56" t="str">
        <f>'Door Comparison'!A317</f>
        <v>D4WC.13</v>
      </c>
      <c r="B316" s="56">
        <f>'Door Comparison'!B317</f>
        <v>0</v>
      </c>
      <c r="C316" s="56">
        <f>'Door Comparison'!C317</f>
        <v>0</v>
      </c>
      <c r="D316" s="9">
        <f>'Door Comparison'!N317</f>
        <v>0</v>
      </c>
      <c r="E316" s="92">
        <f>('Door Labour'!Y317/'Door Labour'!K$3)*'Door Summary'!G$3</f>
        <v>0</v>
      </c>
      <c r="F316" s="3">
        <f>'Door Materials'!X317</f>
        <v>0</v>
      </c>
      <c r="G316" s="3">
        <f t="shared" si="33"/>
        <v>0</v>
      </c>
      <c r="H316" s="3">
        <f t="shared" si="34"/>
        <v>0</v>
      </c>
      <c r="I316" s="3">
        <f t="shared" si="35"/>
        <v>0</v>
      </c>
      <c r="J316" s="3">
        <f t="shared" si="36"/>
        <v>0</v>
      </c>
      <c r="K316" s="75">
        <f t="shared" si="37"/>
        <v>0</v>
      </c>
      <c r="L316" s="3">
        <f t="shared" si="38"/>
        <v>0</v>
      </c>
      <c r="M316" s="11">
        <f t="shared" si="39"/>
        <v>0</v>
      </c>
      <c r="N316" s="1" t="str">
        <f>'Door Comparison'!S317</f>
        <v>WC cubicle</v>
      </c>
    </row>
    <row r="317" spans="1:14" x14ac:dyDescent="0.25">
      <c r="A317" s="56" t="str">
        <f>'Door Comparison'!A318</f>
        <v>D4WC.14</v>
      </c>
      <c r="B317" s="56">
        <f>'Door Comparison'!B318</f>
        <v>0</v>
      </c>
      <c r="C317" s="56">
        <f>'Door Comparison'!C318</f>
        <v>0</v>
      </c>
      <c r="D317" s="9">
        <f>'Door Comparison'!N318</f>
        <v>0</v>
      </c>
      <c r="E317" s="92">
        <f>('Door Labour'!Y318/'Door Labour'!K$3)*'Door Summary'!G$3</f>
        <v>0</v>
      </c>
      <c r="F317" s="3">
        <f>'Door Materials'!X318</f>
        <v>0</v>
      </c>
      <c r="G317" s="3">
        <f t="shared" si="33"/>
        <v>0</v>
      </c>
      <c r="H317" s="3">
        <f t="shared" si="34"/>
        <v>0</v>
      </c>
      <c r="I317" s="3">
        <f t="shared" si="35"/>
        <v>0</v>
      </c>
      <c r="J317" s="3">
        <f t="shared" si="36"/>
        <v>0</v>
      </c>
      <c r="K317" s="75">
        <f t="shared" si="37"/>
        <v>0</v>
      </c>
      <c r="L317" s="3">
        <f t="shared" si="38"/>
        <v>0</v>
      </c>
      <c r="M317" s="11">
        <f t="shared" si="39"/>
        <v>0</v>
      </c>
      <c r="N317" s="1" t="str">
        <f>'Door Comparison'!S318</f>
        <v>WC cubicle</v>
      </c>
    </row>
    <row r="318" spans="1:14" x14ac:dyDescent="0.25">
      <c r="A318" s="56" t="str">
        <f>'Door Comparison'!A319</f>
        <v>EX-D4.01</v>
      </c>
      <c r="B318" s="56" t="str">
        <f>'Door Comparison'!B319</f>
        <v>(External)</v>
      </c>
      <c r="C318" s="56">
        <f>'Door Comparison'!C319</f>
        <v>0</v>
      </c>
      <c r="D318" s="9">
        <f>'Door Comparison'!N319</f>
        <v>0</v>
      </c>
      <c r="E318" s="92">
        <f>('Door Labour'!Y319/'Door Labour'!K$3)*'Door Summary'!G$3</f>
        <v>0</v>
      </c>
      <c r="F318" s="3">
        <f>'Door Materials'!X319</f>
        <v>0</v>
      </c>
      <c r="G318" s="3">
        <f t="shared" si="33"/>
        <v>0</v>
      </c>
      <c r="H318" s="3">
        <f t="shared" si="34"/>
        <v>0</v>
      </c>
      <c r="I318" s="3">
        <f t="shared" si="35"/>
        <v>0</v>
      </c>
      <c r="J318" s="3">
        <f t="shared" si="36"/>
        <v>0</v>
      </c>
      <c r="K318" s="75">
        <f t="shared" si="37"/>
        <v>0</v>
      </c>
      <c r="L318" s="3">
        <f t="shared" si="38"/>
        <v>0</v>
      </c>
      <c r="M318" s="11">
        <f t="shared" si="39"/>
        <v>0</v>
      </c>
      <c r="N318" s="1" t="str">
        <f>'Door Comparison'!S319</f>
        <v>By others</v>
      </c>
    </row>
    <row r="319" spans="1:14" x14ac:dyDescent="0.25">
      <c r="A319" s="56" t="str">
        <f>'Door Comparison'!A320</f>
        <v>EX-D4.02</v>
      </c>
      <c r="B319" s="56" t="str">
        <f>'Door Comparison'!B320</f>
        <v>(External)</v>
      </c>
      <c r="C319" s="56">
        <f>'Door Comparison'!C320</f>
        <v>0</v>
      </c>
      <c r="D319" s="9">
        <f>'Door Comparison'!N320</f>
        <v>0</v>
      </c>
      <c r="E319" s="92">
        <f>('Door Labour'!Y320/'Door Labour'!K$3)*'Door Summary'!G$3</f>
        <v>0</v>
      </c>
      <c r="F319" s="3">
        <f>'Door Materials'!X320</f>
        <v>0</v>
      </c>
      <c r="G319" s="3">
        <f t="shared" si="33"/>
        <v>0</v>
      </c>
      <c r="H319" s="3">
        <f t="shared" si="34"/>
        <v>0</v>
      </c>
      <c r="I319" s="3">
        <f t="shared" si="35"/>
        <v>0</v>
      </c>
      <c r="J319" s="3">
        <f t="shared" si="36"/>
        <v>0</v>
      </c>
      <c r="K319" s="75">
        <f t="shared" si="37"/>
        <v>0</v>
      </c>
      <c r="L319" s="3">
        <f t="shared" si="38"/>
        <v>0</v>
      </c>
      <c r="M319" s="11">
        <f t="shared" si="39"/>
        <v>0</v>
      </c>
      <c r="N319" s="1" t="str">
        <f>'Door Comparison'!S320</f>
        <v>By others</v>
      </c>
    </row>
    <row r="320" spans="1:14" x14ac:dyDescent="0.25">
      <c r="A320" s="56" t="str">
        <f>'Door Comparison'!A321</f>
        <v>D5.01</v>
      </c>
      <c r="B320" s="56" t="str">
        <f>'Door Comparison'!B321</f>
        <v>E1</v>
      </c>
      <c r="C320" s="56">
        <f>'Door Comparison'!C321</f>
        <v>0</v>
      </c>
      <c r="D320" s="9">
        <f>'Door Comparison'!N321</f>
        <v>0</v>
      </c>
      <c r="E320" s="92">
        <f>('Door Labour'!Y321/'Door Labour'!K$3)*'Door Summary'!G$3</f>
        <v>0</v>
      </c>
      <c r="F320" s="3">
        <f>'Door Materials'!X321</f>
        <v>0</v>
      </c>
      <c r="G320" s="3">
        <f t="shared" si="33"/>
        <v>0</v>
      </c>
      <c r="H320" s="3">
        <f t="shared" si="34"/>
        <v>0</v>
      </c>
      <c r="I320" s="3">
        <f t="shared" si="35"/>
        <v>0</v>
      </c>
      <c r="J320" s="3">
        <f t="shared" si="36"/>
        <v>0</v>
      </c>
      <c r="K320" s="75">
        <f t="shared" si="37"/>
        <v>0</v>
      </c>
      <c r="L320" s="3">
        <f t="shared" si="38"/>
        <v>0</v>
      </c>
      <c r="M320" s="11">
        <f t="shared" si="39"/>
        <v>0</v>
      </c>
      <c r="N320" s="1" t="str">
        <f>'Door Comparison'!S321</f>
        <v>By others</v>
      </c>
    </row>
    <row r="321" spans="1:14" x14ac:dyDescent="0.25">
      <c r="A321" s="56" t="str">
        <f>'Door Comparison'!A322</f>
        <v>D5.02</v>
      </c>
      <c r="B321" s="56" t="str">
        <f>'Door Comparison'!B322</f>
        <v>E1</v>
      </c>
      <c r="C321" s="56">
        <f>'Door Comparison'!C322</f>
        <v>0</v>
      </c>
      <c r="D321" s="9">
        <f>'Door Comparison'!N322</f>
        <v>0</v>
      </c>
      <c r="E321" s="92">
        <f>('Door Labour'!Y322/'Door Labour'!K$3)*'Door Summary'!G$3</f>
        <v>0</v>
      </c>
      <c r="F321" s="3">
        <f>'Door Materials'!X322</f>
        <v>0</v>
      </c>
      <c r="G321" s="3">
        <f t="shared" si="33"/>
        <v>0</v>
      </c>
      <c r="H321" s="3">
        <f t="shared" si="34"/>
        <v>0</v>
      </c>
      <c r="I321" s="3">
        <f t="shared" si="35"/>
        <v>0</v>
      </c>
      <c r="J321" s="3">
        <f t="shared" si="36"/>
        <v>0</v>
      </c>
      <c r="K321" s="75">
        <f t="shared" si="37"/>
        <v>0</v>
      </c>
      <c r="L321" s="3">
        <f t="shared" si="38"/>
        <v>0</v>
      </c>
      <c r="M321" s="11">
        <f t="shared" si="39"/>
        <v>0</v>
      </c>
      <c r="N321" s="1" t="str">
        <f>'Door Comparison'!S322</f>
        <v>By others</v>
      </c>
    </row>
    <row r="322" spans="1:14" x14ac:dyDescent="0.25">
      <c r="A322" s="56" t="str">
        <f>'Door Comparison'!A323</f>
        <v>D5.03</v>
      </c>
      <c r="B322" s="56" t="str">
        <f>'Door Comparison'!B323</f>
        <v>D2</v>
      </c>
      <c r="C322" s="56">
        <f>'Door Comparison'!C323</f>
        <v>0</v>
      </c>
      <c r="D322" s="9">
        <f>'Door Comparison'!N323</f>
        <v>1</v>
      </c>
      <c r="E322" s="92">
        <f>('Door Labour'!Y323/'Door Labour'!K$3)*'Door Summary'!G$3</f>
        <v>187.38</v>
      </c>
      <c r="F322" s="3">
        <f>'Door Materials'!X323</f>
        <v>665.38</v>
      </c>
      <c r="G322" s="3">
        <f t="shared" si="33"/>
        <v>852.76</v>
      </c>
      <c r="H322" s="3">
        <f t="shared" si="34"/>
        <v>102.33</v>
      </c>
      <c r="I322" s="3">
        <f t="shared" si="35"/>
        <v>955.09</v>
      </c>
      <c r="J322" s="3">
        <f t="shared" si="36"/>
        <v>106.12</v>
      </c>
      <c r="K322" s="75">
        <f t="shared" si="37"/>
        <v>10.72</v>
      </c>
      <c r="L322" s="3">
        <f t="shared" si="38"/>
        <v>1071.93</v>
      </c>
      <c r="M322" s="11">
        <f t="shared" si="39"/>
        <v>1071.93</v>
      </c>
    </row>
    <row r="323" spans="1:14" x14ac:dyDescent="0.25">
      <c r="A323" s="56" t="str">
        <f>'Door Comparison'!A324</f>
        <v>D5.04</v>
      </c>
      <c r="B323" s="56" t="str">
        <f>'Door Comparison'!B324</f>
        <v>D2</v>
      </c>
      <c r="C323" s="56">
        <f>'Door Comparison'!C324</f>
        <v>0</v>
      </c>
      <c r="D323" s="9">
        <f>'Door Comparison'!N324</f>
        <v>1</v>
      </c>
      <c r="E323" s="92">
        <f>('Door Labour'!Y324/'Door Labour'!K$3)*'Door Summary'!G$3</f>
        <v>187.38</v>
      </c>
      <c r="F323" s="3">
        <f>'Door Materials'!X324</f>
        <v>665.38</v>
      </c>
      <c r="G323" s="3">
        <f t="shared" si="33"/>
        <v>852.76</v>
      </c>
      <c r="H323" s="3">
        <f t="shared" si="34"/>
        <v>102.33</v>
      </c>
      <c r="I323" s="3">
        <f t="shared" si="35"/>
        <v>955.09</v>
      </c>
      <c r="J323" s="3">
        <f t="shared" si="36"/>
        <v>106.12</v>
      </c>
      <c r="K323" s="75">
        <f t="shared" si="37"/>
        <v>10.72</v>
      </c>
      <c r="L323" s="3">
        <f t="shared" si="38"/>
        <v>1071.93</v>
      </c>
      <c r="M323" s="11">
        <f t="shared" si="39"/>
        <v>1071.93</v>
      </c>
    </row>
    <row r="324" spans="1:14" x14ac:dyDescent="0.25">
      <c r="A324" s="56" t="str">
        <f>'Door Comparison'!A325</f>
        <v>D5.05</v>
      </c>
      <c r="B324" s="56" t="str">
        <f>'Door Comparison'!B325</f>
        <v>D2</v>
      </c>
      <c r="C324" s="56">
        <f>'Door Comparison'!C325</f>
        <v>0</v>
      </c>
      <c r="D324" s="9">
        <f>'Door Comparison'!N325</f>
        <v>1</v>
      </c>
      <c r="E324" s="92">
        <f>('Door Labour'!Y325/'Door Labour'!K$3)*'Door Summary'!G$3</f>
        <v>187.38</v>
      </c>
      <c r="F324" s="3">
        <f>'Door Materials'!X325</f>
        <v>665.38</v>
      </c>
      <c r="G324" s="3">
        <f t="shared" si="33"/>
        <v>852.76</v>
      </c>
      <c r="H324" s="3">
        <f t="shared" si="34"/>
        <v>102.33</v>
      </c>
      <c r="I324" s="3">
        <f t="shared" si="35"/>
        <v>955.09</v>
      </c>
      <c r="J324" s="3">
        <f t="shared" si="36"/>
        <v>106.12</v>
      </c>
      <c r="K324" s="75">
        <f t="shared" si="37"/>
        <v>10.72</v>
      </c>
      <c r="L324" s="3">
        <f t="shared" si="38"/>
        <v>1071.93</v>
      </c>
      <c r="M324" s="11">
        <f t="shared" si="39"/>
        <v>1071.93</v>
      </c>
    </row>
    <row r="325" spans="1:14" x14ac:dyDescent="0.25">
      <c r="A325" s="56" t="str">
        <f>'Door Comparison'!A326</f>
        <v>D5.06</v>
      </c>
      <c r="B325" s="56" t="str">
        <f>'Door Comparison'!B326</f>
        <v>D2</v>
      </c>
      <c r="C325" s="56">
        <f>'Door Comparison'!C326</f>
        <v>0</v>
      </c>
      <c r="D325" s="9">
        <f>'Door Comparison'!N326</f>
        <v>1</v>
      </c>
      <c r="E325" s="92">
        <f>('Door Labour'!Y326/'Door Labour'!K$3)*'Door Summary'!G$3</f>
        <v>187.38</v>
      </c>
      <c r="F325" s="3">
        <f>'Door Materials'!X326</f>
        <v>665.38</v>
      </c>
      <c r="G325" s="3">
        <f t="shared" si="33"/>
        <v>852.76</v>
      </c>
      <c r="H325" s="3">
        <f t="shared" si="34"/>
        <v>102.33</v>
      </c>
      <c r="I325" s="3">
        <f t="shared" si="35"/>
        <v>955.09</v>
      </c>
      <c r="J325" s="3">
        <f t="shared" si="36"/>
        <v>106.12</v>
      </c>
      <c r="K325" s="75">
        <f t="shared" si="37"/>
        <v>10.72</v>
      </c>
      <c r="L325" s="3">
        <f t="shared" si="38"/>
        <v>1071.93</v>
      </c>
      <c r="M325" s="11">
        <f t="shared" si="39"/>
        <v>1071.93</v>
      </c>
    </row>
    <row r="326" spans="1:14" x14ac:dyDescent="0.25">
      <c r="A326" s="56" t="str">
        <f>'Door Comparison'!A327</f>
        <v>D5.07</v>
      </c>
      <c r="B326" s="56" t="str">
        <f>'Door Comparison'!B327</f>
        <v>D2</v>
      </c>
      <c r="C326" s="56">
        <f>'Door Comparison'!C327</f>
        <v>0</v>
      </c>
      <c r="D326" s="9">
        <f>'Door Comparison'!N327</f>
        <v>1</v>
      </c>
      <c r="E326" s="92">
        <f>('Door Labour'!Y327/'Door Labour'!K$3)*'Door Summary'!G$3</f>
        <v>187.38</v>
      </c>
      <c r="F326" s="3">
        <f>'Door Materials'!X327</f>
        <v>665.38</v>
      </c>
      <c r="G326" s="3">
        <f t="shared" si="33"/>
        <v>852.76</v>
      </c>
      <c r="H326" s="3">
        <f t="shared" si="34"/>
        <v>102.33</v>
      </c>
      <c r="I326" s="3">
        <f t="shared" si="35"/>
        <v>955.09</v>
      </c>
      <c r="J326" s="3">
        <f t="shared" si="36"/>
        <v>106.12</v>
      </c>
      <c r="K326" s="75">
        <f t="shared" si="37"/>
        <v>10.72</v>
      </c>
      <c r="L326" s="3">
        <f t="shared" si="38"/>
        <v>1071.93</v>
      </c>
      <c r="M326" s="11">
        <f t="shared" si="39"/>
        <v>1071.93</v>
      </c>
    </row>
    <row r="327" spans="1:14" x14ac:dyDescent="0.25">
      <c r="A327" s="56" t="str">
        <f>'Door Comparison'!A328</f>
        <v>D5.08</v>
      </c>
      <c r="B327" s="56" t="str">
        <f>'Door Comparison'!B328</f>
        <v>D2</v>
      </c>
      <c r="C327" s="56">
        <f>'Door Comparison'!C328</f>
        <v>0</v>
      </c>
      <c r="D327" s="9">
        <f>'Door Comparison'!N328</f>
        <v>1</v>
      </c>
      <c r="E327" s="92">
        <f>('Door Labour'!Y328/'Door Labour'!K$3)*'Door Summary'!G$3</f>
        <v>187.38</v>
      </c>
      <c r="F327" s="3">
        <f>'Door Materials'!X328</f>
        <v>665.38</v>
      </c>
      <c r="G327" s="3">
        <f t="shared" si="33"/>
        <v>852.76</v>
      </c>
      <c r="H327" s="3">
        <f t="shared" si="34"/>
        <v>102.33</v>
      </c>
      <c r="I327" s="3">
        <f t="shared" si="35"/>
        <v>955.09</v>
      </c>
      <c r="J327" s="3">
        <f t="shared" si="36"/>
        <v>106.12</v>
      </c>
      <c r="K327" s="75">
        <f t="shared" si="37"/>
        <v>10.72</v>
      </c>
      <c r="L327" s="3">
        <f t="shared" si="38"/>
        <v>1071.93</v>
      </c>
      <c r="M327" s="11">
        <f t="shared" si="39"/>
        <v>1071.93</v>
      </c>
    </row>
    <row r="328" spans="1:14" x14ac:dyDescent="0.25">
      <c r="A328" s="56" t="str">
        <f>'Door Comparison'!A329</f>
        <v>D5.09</v>
      </c>
      <c r="B328" s="56" t="str">
        <f>'Door Comparison'!B329</f>
        <v>D2</v>
      </c>
      <c r="C328" s="56">
        <f>'Door Comparison'!C329</f>
        <v>0</v>
      </c>
      <c r="D328" s="9">
        <f>'Door Comparison'!N329</f>
        <v>1</v>
      </c>
      <c r="E328" s="92">
        <f>('Door Labour'!Y329/'Door Labour'!K$3)*'Door Summary'!G$3</f>
        <v>187.38</v>
      </c>
      <c r="F328" s="3">
        <f>'Door Materials'!X329</f>
        <v>665.38</v>
      </c>
      <c r="G328" s="3">
        <f t="shared" si="33"/>
        <v>852.76</v>
      </c>
      <c r="H328" s="3">
        <f t="shared" si="34"/>
        <v>102.33</v>
      </c>
      <c r="I328" s="3">
        <f t="shared" si="35"/>
        <v>955.09</v>
      </c>
      <c r="J328" s="3">
        <f t="shared" si="36"/>
        <v>106.12</v>
      </c>
      <c r="K328" s="75">
        <f t="shared" si="37"/>
        <v>10.72</v>
      </c>
      <c r="L328" s="3">
        <f t="shared" si="38"/>
        <v>1071.93</v>
      </c>
      <c r="M328" s="11">
        <f t="shared" si="39"/>
        <v>1071.93</v>
      </c>
    </row>
    <row r="329" spans="1:14" x14ac:dyDescent="0.25">
      <c r="A329" s="56" t="str">
        <f>'Door Comparison'!A330</f>
        <v>D5.10</v>
      </c>
      <c r="B329" s="56" t="str">
        <f>'Door Comparison'!B330</f>
        <v>D2</v>
      </c>
      <c r="C329" s="56">
        <f>'Door Comparison'!C330</f>
        <v>0</v>
      </c>
      <c r="D329" s="9">
        <f>'Door Comparison'!N330</f>
        <v>1</v>
      </c>
      <c r="E329" s="92">
        <f>('Door Labour'!Y330/'Door Labour'!K$3)*'Door Summary'!G$3</f>
        <v>187.38</v>
      </c>
      <c r="F329" s="3">
        <f>'Door Materials'!X330</f>
        <v>665.38</v>
      </c>
      <c r="G329" s="3">
        <f t="shared" ref="G329:G374" si="40">E329+F329</f>
        <v>852.76</v>
      </c>
      <c r="H329" s="3">
        <f t="shared" ref="H329:H374" si="41">G329*H$7</f>
        <v>102.33</v>
      </c>
      <c r="I329" s="3">
        <f t="shared" ref="I329:I374" si="42">SUM(G329:H329)</f>
        <v>955.09</v>
      </c>
      <c r="J329" s="3">
        <f t="shared" ref="J329:J374" si="43">I329/9</f>
        <v>106.12</v>
      </c>
      <c r="K329" s="75">
        <f t="shared" ref="K329:K374" si="44">(I329+J329)/99</f>
        <v>10.72</v>
      </c>
      <c r="L329" s="3">
        <f t="shared" ref="L329:L374" si="45">I329+J329+K329</f>
        <v>1071.93</v>
      </c>
      <c r="M329" s="11">
        <f t="shared" ref="M329:M374" si="46">D329*L329</f>
        <v>1071.93</v>
      </c>
    </row>
    <row r="330" spans="1:14" x14ac:dyDescent="0.25">
      <c r="A330" s="56" t="str">
        <f>'Door Comparison'!A331</f>
        <v>D5.11</v>
      </c>
      <c r="B330" s="56" t="str">
        <f>'Door Comparison'!B331</f>
        <v>D2</v>
      </c>
      <c r="C330" s="56">
        <f>'Door Comparison'!C331</f>
        <v>0</v>
      </c>
      <c r="D330" s="9">
        <f>'Door Comparison'!N331</f>
        <v>1</v>
      </c>
      <c r="E330" s="92">
        <f>('Door Labour'!Y331/'Door Labour'!K$3)*'Door Summary'!G$3</f>
        <v>187.38</v>
      </c>
      <c r="F330" s="3">
        <f>'Door Materials'!X331</f>
        <v>665.38</v>
      </c>
      <c r="G330" s="3">
        <f t="shared" si="40"/>
        <v>852.76</v>
      </c>
      <c r="H330" s="3">
        <f t="shared" si="41"/>
        <v>102.33</v>
      </c>
      <c r="I330" s="3">
        <f t="shared" si="42"/>
        <v>955.09</v>
      </c>
      <c r="J330" s="3">
        <f t="shared" si="43"/>
        <v>106.12</v>
      </c>
      <c r="K330" s="75">
        <f t="shared" si="44"/>
        <v>10.72</v>
      </c>
      <c r="L330" s="3">
        <f t="shared" si="45"/>
        <v>1071.93</v>
      </c>
      <c r="M330" s="11">
        <f t="shared" si="46"/>
        <v>1071.93</v>
      </c>
    </row>
    <row r="331" spans="1:14" x14ac:dyDescent="0.25">
      <c r="A331" s="56" t="str">
        <f>'Door Comparison'!A332</f>
        <v>D5.12</v>
      </c>
      <c r="B331" s="56" t="str">
        <f>'Door Comparison'!B332</f>
        <v>D2</v>
      </c>
      <c r="C331" s="56">
        <f>'Door Comparison'!C332</f>
        <v>0</v>
      </c>
      <c r="D331" s="9">
        <f>'Door Comparison'!N332</f>
        <v>1</v>
      </c>
      <c r="E331" s="92">
        <f>('Door Labour'!Y332/'Door Labour'!K$3)*'Door Summary'!G$3</f>
        <v>187.38</v>
      </c>
      <c r="F331" s="3">
        <f>'Door Materials'!X332</f>
        <v>665.38</v>
      </c>
      <c r="G331" s="3">
        <f t="shared" si="40"/>
        <v>852.76</v>
      </c>
      <c r="H331" s="3">
        <f t="shared" si="41"/>
        <v>102.33</v>
      </c>
      <c r="I331" s="3">
        <f t="shared" si="42"/>
        <v>955.09</v>
      </c>
      <c r="J331" s="3">
        <f t="shared" si="43"/>
        <v>106.12</v>
      </c>
      <c r="K331" s="75">
        <f t="shared" si="44"/>
        <v>10.72</v>
      </c>
      <c r="L331" s="3">
        <f t="shared" si="45"/>
        <v>1071.93</v>
      </c>
      <c r="M331" s="11">
        <f t="shared" si="46"/>
        <v>1071.93</v>
      </c>
    </row>
    <row r="332" spans="1:14" x14ac:dyDescent="0.25">
      <c r="A332" s="56" t="str">
        <f>'Door Comparison'!A333</f>
        <v>D5.13</v>
      </c>
      <c r="B332" s="56" t="str">
        <f>'Door Comparison'!B333</f>
        <v>A7</v>
      </c>
      <c r="C332" s="56">
        <f>'Door Comparison'!C333</f>
        <v>0</v>
      </c>
      <c r="D332" s="9">
        <f>'Door Comparison'!N333</f>
        <v>1</v>
      </c>
      <c r="E332" s="92">
        <f>('Door Labour'!Y333/'Door Labour'!K$3)*'Door Summary'!G$3</f>
        <v>214.87</v>
      </c>
      <c r="F332" s="3">
        <f>'Door Materials'!X333</f>
        <v>2436.58</v>
      </c>
      <c r="G332" s="3">
        <f t="shared" si="40"/>
        <v>2651.45</v>
      </c>
      <c r="H332" s="3">
        <f t="shared" si="41"/>
        <v>318.17</v>
      </c>
      <c r="I332" s="3">
        <f t="shared" si="42"/>
        <v>2969.62</v>
      </c>
      <c r="J332" s="3">
        <f t="shared" si="43"/>
        <v>329.96</v>
      </c>
      <c r="K332" s="75">
        <f t="shared" si="44"/>
        <v>33.33</v>
      </c>
      <c r="L332" s="3">
        <f t="shared" si="45"/>
        <v>3332.91</v>
      </c>
      <c r="M332" s="11">
        <f t="shared" si="46"/>
        <v>3332.91</v>
      </c>
    </row>
    <row r="333" spans="1:14" x14ac:dyDescent="0.25">
      <c r="A333" s="56" t="str">
        <f>'Door Comparison'!A334</f>
        <v>D5.14</v>
      </c>
      <c r="B333" s="56" t="str">
        <f>'Door Comparison'!B334</f>
        <v>H</v>
      </c>
      <c r="C333" s="56">
        <f>'Door Comparison'!C334</f>
        <v>0</v>
      </c>
      <c r="D333" s="9">
        <f>'Door Comparison'!N334</f>
        <v>1</v>
      </c>
      <c r="E333" s="92">
        <f>('Door Labour'!Y334/'Door Labour'!K$3)*'Door Summary'!G$3</f>
        <v>92.53</v>
      </c>
      <c r="F333" s="3">
        <f>'Door Materials'!X334</f>
        <v>519.49</v>
      </c>
      <c r="G333" s="3">
        <f t="shared" si="40"/>
        <v>612.02</v>
      </c>
      <c r="H333" s="3">
        <f t="shared" si="41"/>
        <v>73.44</v>
      </c>
      <c r="I333" s="3">
        <f t="shared" si="42"/>
        <v>685.46</v>
      </c>
      <c r="J333" s="3">
        <f t="shared" si="43"/>
        <v>76.16</v>
      </c>
      <c r="K333" s="75">
        <f t="shared" si="44"/>
        <v>7.69</v>
      </c>
      <c r="L333" s="3">
        <f t="shared" si="45"/>
        <v>769.31</v>
      </c>
      <c r="M333" s="11">
        <f t="shared" si="46"/>
        <v>769.31</v>
      </c>
    </row>
    <row r="334" spans="1:14" x14ac:dyDescent="0.25">
      <c r="A334" s="56" t="str">
        <f>'Door Comparison'!A335</f>
        <v>D5.15</v>
      </c>
      <c r="B334" s="56" t="str">
        <f>'Door Comparison'!B335</f>
        <v>A8</v>
      </c>
      <c r="C334" s="56">
        <f>'Door Comparison'!C335</f>
        <v>0</v>
      </c>
      <c r="D334" s="9">
        <f>'Door Comparison'!N335</f>
        <v>1</v>
      </c>
      <c r="E334" s="92">
        <f>('Door Labour'!Y335/'Door Labour'!K$3)*'Door Summary'!G$3</f>
        <v>186.73</v>
      </c>
      <c r="F334" s="3">
        <f>'Door Materials'!X335</f>
        <v>1757.1</v>
      </c>
      <c r="G334" s="3">
        <f t="shared" si="40"/>
        <v>1943.83</v>
      </c>
      <c r="H334" s="3">
        <f t="shared" si="41"/>
        <v>233.26</v>
      </c>
      <c r="I334" s="3">
        <f t="shared" si="42"/>
        <v>2177.09</v>
      </c>
      <c r="J334" s="3">
        <f t="shared" si="43"/>
        <v>241.9</v>
      </c>
      <c r="K334" s="75">
        <f t="shared" si="44"/>
        <v>24.43</v>
      </c>
      <c r="L334" s="3">
        <f t="shared" si="45"/>
        <v>2443.42</v>
      </c>
      <c r="M334" s="11">
        <f t="shared" si="46"/>
        <v>2443.42</v>
      </c>
    </row>
    <row r="335" spans="1:14" x14ac:dyDescent="0.25">
      <c r="A335" s="56" t="str">
        <f>'Door Comparison'!A336</f>
        <v>D5.16</v>
      </c>
      <c r="B335" s="56" t="str">
        <f>'Door Comparison'!B336</f>
        <v>A7</v>
      </c>
      <c r="C335" s="56">
        <f>'Door Comparison'!C336</f>
        <v>0</v>
      </c>
      <c r="D335" s="9">
        <f>'Door Comparison'!N336</f>
        <v>1</v>
      </c>
      <c r="E335" s="92">
        <f>('Door Labour'!Y336/'Door Labour'!K$3)*'Door Summary'!G$3</f>
        <v>206.03</v>
      </c>
      <c r="F335" s="3">
        <f>'Door Materials'!X336</f>
        <v>1997.2</v>
      </c>
      <c r="G335" s="3">
        <f t="shared" si="40"/>
        <v>2203.23</v>
      </c>
      <c r="H335" s="3">
        <f t="shared" si="41"/>
        <v>264.39</v>
      </c>
      <c r="I335" s="3">
        <f t="shared" si="42"/>
        <v>2467.62</v>
      </c>
      <c r="J335" s="3">
        <f t="shared" si="43"/>
        <v>274.18</v>
      </c>
      <c r="K335" s="75">
        <f t="shared" si="44"/>
        <v>27.69</v>
      </c>
      <c r="L335" s="3">
        <f t="shared" si="45"/>
        <v>2769.49</v>
      </c>
      <c r="M335" s="11">
        <f t="shared" si="46"/>
        <v>2769.49</v>
      </c>
    </row>
    <row r="336" spans="1:14" x14ac:dyDescent="0.25">
      <c r="A336" s="56" t="str">
        <f>'Door Comparison'!A337</f>
        <v>D5.17</v>
      </c>
      <c r="B336" s="56" t="str">
        <f>'Door Comparison'!B337</f>
        <v>A7</v>
      </c>
      <c r="C336" s="56">
        <f>'Door Comparison'!C337</f>
        <v>0</v>
      </c>
      <c r="D336" s="9">
        <f>'Door Comparison'!N337</f>
        <v>1</v>
      </c>
      <c r="E336" s="92">
        <f>('Door Labour'!Y337/'Door Labour'!K$3)*'Door Summary'!G$3</f>
        <v>212.2</v>
      </c>
      <c r="F336" s="3">
        <f>'Door Materials'!X337</f>
        <v>2023.67</v>
      </c>
      <c r="G336" s="3">
        <f t="shared" si="40"/>
        <v>2235.87</v>
      </c>
      <c r="H336" s="3">
        <f t="shared" si="41"/>
        <v>268.3</v>
      </c>
      <c r="I336" s="3">
        <f t="shared" si="42"/>
        <v>2504.17</v>
      </c>
      <c r="J336" s="3">
        <f t="shared" si="43"/>
        <v>278.24</v>
      </c>
      <c r="K336" s="75">
        <f t="shared" si="44"/>
        <v>28.11</v>
      </c>
      <c r="L336" s="3">
        <f t="shared" si="45"/>
        <v>2810.52</v>
      </c>
      <c r="M336" s="11">
        <f t="shared" si="46"/>
        <v>2810.52</v>
      </c>
    </row>
    <row r="337" spans="1:14" x14ac:dyDescent="0.25">
      <c r="A337" s="56" t="str">
        <f>'Door Comparison'!A338</f>
        <v>D5.18</v>
      </c>
      <c r="B337" s="56" t="str">
        <f>'Door Comparison'!B338</f>
        <v>G</v>
      </c>
      <c r="C337" s="56">
        <f>'Door Comparison'!C338</f>
        <v>0</v>
      </c>
      <c r="D337" s="9">
        <f>'Door Comparison'!N338</f>
        <v>1</v>
      </c>
      <c r="E337" s="92">
        <f>('Door Labour'!Y338/'Door Labour'!K$3)*'Door Summary'!G$3</f>
        <v>77.58</v>
      </c>
      <c r="F337" s="3">
        <f>'Door Materials'!X338</f>
        <v>474.63</v>
      </c>
      <c r="G337" s="3">
        <f t="shared" si="40"/>
        <v>552.21</v>
      </c>
      <c r="H337" s="3">
        <f t="shared" si="41"/>
        <v>66.27</v>
      </c>
      <c r="I337" s="3">
        <f t="shared" si="42"/>
        <v>618.48</v>
      </c>
      <c r="J337" s="3">
        <f t="shared" si="43"/>
        <v>68.72</v>
      </c>
      <c r="K337" s="75">
        <f t="shared" si="44"/>
        <v>6.94</v>
      </c>
      <c r="L337" s="3">
        <f t="shared" si="45"/>
        <v>694.14</v>
      </c>
      <c r="M337" s="11">
        <f t="shared" si="46"/>
        <v>694.14</v>
      </c>
    </row>
    <row r="338" spans="1:14" x14ac:dyDescent="0.25">
      <c r="A338" s="56" t="str">
        <f>'Door Comparison'!A339</f>
        <v>D5.19</v>
      </c>
      <c r="B338" s="56" t="str">
        <f>'Door Comparison'!B339</f>
        <v>D2</v>
      </c>
      <c r="C338" s="56">
        <f>'Door Comparison'!C339</f>
        <v>0</v>
      </c>
      <c r="D338" s="9">
        <f>'Door Comparison'!N339</f>
        <v>1</v>
      </c>
      <c r="E338" s="92">
        <f>('Door Labour'!Y339/'Door Labour'!K$3)*'Door Summary'!G$3</f>
        <v>187.38</v>
      </c>
      <c r="F338" s="3">
        <f>'Door Materials'!X339</f>
        <v>665.38</v>
      </c>
      <c r="G338" s="3">
        <f t="shared" si="40"/>
        <v>852.76</v>
      </c>
      <c r="H338" s="3">
        <f t="shared" si="41"/>
        <v>102.33</v>
      </c>
      <c r="I338" s="3">
        <f t="shared" si="42"/>
        <v>955.09</v>
      </c>
      <c r="J338" s="3">
        <f t="shared" si="43"/>
        <v>106.12</v>
      </c>
      <c r="K338" s="75">
        <f t="shared" si="44"/>
        <v>10.72</v>
      </c>
      <c r="L338" s="3">
        <f t="shared" si="45"/>
        <v>1071.93</v>
      </c>
      <c r="M338" s="11">
        <f t="shared" si="46"/>
        <v>1071.93</v>
      </c>
    </row>
    <row r="339" spans="1:14" x14ac:dyDescent="0.25">
      <c r="A339" s="56" t="str">
        <f>'Door Comparison'!A340</f>
        <v>D5.20</v>
      </c>
      <c r="B339" s="56" t="str">
        <f>'Door Comparison'!B340</f>
        <v>A7</v>
      </c>
      <c r="C339" s="56">
        <f>'Door Comparison'!C340</f>
        <v>0</v>
      </c>
      <c r="D339" s="9">
        <f>'Door Comparison'!N340</f>
        <v>1</v>
      </c>
      <c r="E339" s="92">
        <f>('Door Labour'!Y340/'Door Labour'!K$3)*'Door Summary'!G$3</f>
        <v>184.94</v>
      </c>
      <c r="F339" s="3">
        <f>'Door Materials'!X340</f>
        <v>1579.78</v>
      </c>
      <c r="G339" s="3">
        <f t="shared" si="40"/>
        <v>1764.72</v>
      </c>
      <c r="H339" s="3">
        <f t="shared" si="41"/>
        <v>211.77</v>
      </c>
      <c r="I339" s="3">
        <f t="shared" si="42"/>
        <v>1976.49</v>
      </c>
      <c r="J339" s="3">
        <f t="shared" si="43"/>
        <v>219.61</v>
      </c>
      <c r="K339" s="75">
        <f t="shared" si="44"/>
        <v>22.18</v>
      </c>
      <c r="L339" s="3">
        <f t="shared" si="45"/>
        <v>2218.2800000000002</v>
      </c>
      <c r="M339" s="11">
        <f t="shared" si="46"/>
        <v>2218.2800000000002</v>
      </c>
    </row>
    <row r="340" spans="1:14" x14ac:dyDescent="0.25">
      <c r="A340" s="56" t="str">
        <f>'Door Comparison'!A341</f>
        <v>D5.21</v>
      </c>
      <c r="B340" s="56" t="str">
        <f>'Door Comparison'!B341</f>
        <v>A4</v>
      </c>
      <c r="C340" s="56">
        <f>'Door Comparison'!C341</f>
        <v>0</v>
      </c>
      <c r="D340" s="9">
        <f>'Door Comparison'!N341</f>
        <v>1</v>
      </c>
      <c r="E340" s="92">
        <f>('Door Labour'!Y341/'Door Labour'!K$3)*'Door Summary'!G$3</f>
        <v>221.82</v>
      </c>
      <c r="F340" s="3">
        <f>'Door Materials'!X341</f>
        <v>1287.1199999999999</v>
      </c>
      <c r="G340" s="3">
        <f t="shared" si="40"/>
        <v>1508.94</v>
      </c>
      <c r="H340" s="3">
        <f t="shared" si="41"/>
        <v>181.07</v>
      </c>
      <c r="I340" s="3">
        <f t="shared" si="42"/>
        <v>1690.01</v>
      </c>
      <c r="J340" s="3">
        <f t="shared" si="43"/>
        <v>187.78</v>
      </c>
      <c r="K340" s="75">
        <f t="shared" si="44"/>
        <v>18.97</v>
      </c>
      <c r="L340" s="3">
        <f t="shared" si="45"/>
        <v>1896.76</v>
      </c>
      <c r="M340" s="11">
        <f t="shared" si="46"/>
        <v>1896.76</v>
      </c>
    </row>
    <row r="341" spans="1:14" x14ac:dyDescent="0.25">
      <c r="A341" s="56" t="str">
        <f>'Door Comparison'!A342</f>
        <v>D5.22</v>
      </c>
      <c r="B341" s="56" t="str">
        <f>'Door Comparison'!B342</f>
        <v>A4</v>
      </c>
      <c r="C341" s="56">
        <f>'Door Comparison'!C342</f>
        <v>0</v>
      </c>
      <c r="D341" s="9">
        <f>'Door Comparison'!N342</f>
        <v>1</v>
      </c>
      <c r="E341" s="92">
        <f>('Door Labour'!Y342/'Door Labour'!K$3)*'Door Summary'!G$3</f>
        <v>221.82</v>
      </c>
      <c r="F341" s="3">
        <f>'Door Materials'!X342</f>
        <v>1287.1199999999999</v>
      </c>
      <c r="G341" s="3">
        <f t="shared" si="40"/>
        <v>1508.94</v>
      </c>
      <c r="H341" s="3">
        <f t="shared" si="41"/>
        <v>181.07</v>
      </c>
      <c r="I341" s="3">
        <f t="shared" si="42"/>
        <v>1690.01</v>
      </c>
      <c r="J341" s="3">
        <f t="shared" si="43"/>
        <v>187.78</v>
      </c>
      <c r="K341" s="75">
        <f t="shared" si="44"/>
        <v>18.97</v>
      </c>
      <c r="L341" s="3">
        <f t="shared" si="45"/>
        <v>1896.76</v>
      </c>
      <c r="M341" s="11">
        <f t="shared" si="46"/>
        <v>1896.76</v>
      </c>
    </row>
    <row r="342" spans="1:14" x14ac:dyDescent="0.25">
      <c r="A342" s="56" t="str">
        <f>'Door Comparison'!A343</f>
        <v>D5.23</v>
      </c>
      <c r="B342" s="56" t="str">
        <f>'Door Comparison'!B343</f>
        <v>A7</v>
      </c>
      <c r="C342" s="56">
        <f>'Door Comparison'!C343</f>
        <v>0</v>
      </c>
      <c r="D342" s="9">
        <f>'Door Comparison'!N343</f>
        <v>1</v>
      </c>
      <c r="E342" s="92">
        <f>('Door Labour'!Y343/'Door Labour'!K$3)*'Door Summary'!G$3</f>
        <v>184.94</v>
      </c>
      <c r="F342" s="3">
        <f>'Door Materials'!X343</f>
        <v>1682.59</v>
      </c>
      <c r="G342" s="3">
        <f t="shared" si="40"/>
        <v>1867.53</v>
      </c>
      <c r="H342" s="3">
        <f t="shared" si="41"/>
        <v>224.1</v>
      </c>
      <c r="I342" s="3">
        <f t="shared" si="42"/>
        <v>2091.63</v>
      </c>
      <c r="J342" s="3">
        <f t="shared" si="43"/>
        <v>232.4</v>
      </c>
      <c r="K342" s="75">
        <f t="shared" si="44"/>
        <v>23.48</v>
      </c>
      <c r="L342" s="3">
        <f t="shared" si="45"/>
        <v>2347.5100000000002</v>
      </c>
      <c r="M342" s="11">
        <f t="shared" si="46"/>
        <v>2347.5100000000002</v>
      </c>
    </row>
    <row r="343" spans="1:14" x14ac:dyDescent="0.25">
      <c r="A343" s="56" t="str">
        <f>'Door Comparison'!A344</f>
        <v>D5.24</v>
      </c>
      <c r="B343" s="56" t="str">
        <f>'Door Comparison'!B344</f>
        <v>D2</v>
      </c>
      <c r="C343" s="56">
        <f>'Door Comparison'!C344</f>
        <v>0</v>
      </c>
      <c r="D343" s="9">
        <f>'Door Comparison'!N344</f>
        <v>1</v>
      </c>
      <c r="E343" s="92">
        <f>('Door Labour'!Y344/'Door Labour'!K$3)*'Door Summary'!G$3</f>
        <v>187.38</v>
      </c>
      <c r="F343" s="3">
        <f>'Door Materials'!X344</f>
        <v>665.38</v>
      </c>
      <c r="G343" s="3">
        <f t="shared" si="40"/>
        <v>852.76</v>
      </c>
      <c r="H343" s="3">
        <f t="shared" si="41"/>
        <v>102.33</v>
      </c>
      <c r="I343" s="3">
        <f t="shared" si="42"/>
        <v>955.09</v>
      </c>
      <c r="J343" s="3">
        <f t="shared" si="43"/>
        <v>106.12</v>
      </c>
      <c r="K343" s="75">
        <f t="shared" si="44"/>
        <v>10.72</v>
      </c>
      <c r="L343" s="3">
        <f t="shared" si="45"/>
        <v>1071.93</v>
      </c>
      <c r="M343" s="11">
        <f t="shared" si="46"/>
        <v>1071.93</v>
      </c>
    </row>
    <row r="344" spans="1:14" x14ac:dyDescent="0.25">
      <c r="A344" s="56" t="str">
        <f>'Door Comparison'!A345</f>
        <v>D5.25</v>
      </c>
      <c r="B344" s="56" t="str">
        <f>'Door Comparison'!B345</f>
        <v>D2</v>
      </c>
      <c r="C344" s="56">
        <f>'Door Comparison'!C345</f>
        <v>0</v>
      </c>
      <c r="D344" s="9">
        <f>'Door Comparison'!N345</f>
        <v>1</v>
      </c>
      <c r="E344" s="92">
        <f>('Door Labour'!Y345/'Door Labour'!K$3)*'Door Summary'!G$3</f>
        <v>180.6</v>
      </c>
      <c r="F344" s="3">
        <f>'Door Materials'!X345</f>
        <v>711.9</v>
      </c>
      <c r="G344" s="3">
        <f t="shared" si="40"/>
        <v>892.5</v>
      </c>
      <c r="H344" s="3">
        <f t="shared" si="41"/>
        <v>107.1</v>
      </c>
      <c r="I344" s="3">
        <f t="shared" si="42"/>
        <v>999.6</v>
      </c>
      <c r="J344" s="3">
        <f t="shared" si="43"/>
        <v>111.07</v>
      </c>
      <c r="K344" s="75">
        <f t="shared" si="44"/>
        <v>11.22</v>
      </c>
      <c r="L344" s="3">
        <f t="shared" si="45"/>
        <v>1121.8900000000001</v>
      </c>
      <c r="M344" s="11">
        <f t="shared" si="46"/>
        <v>1121.8900000000001</v>
      </c>
    </row>
    <row r="345" spans="1:14" x14ac:dyDescent="0.25">
      <c r="A345" s="56" t="str">
        <f>'Door Comparison'!A346</f>
        <v>D5.26</v>
      </c>
      <c r="B345" s="56" t="str">
        <f>'Door Comparison'!B346</f>
        <v>A7</v>
      </c>
      <c r="C345" s="56">
        <f>'Door Comparison'!C346</f>
        <v>0</v>
      </c>
      <c r="D345" s="9">
        <f>'Door Comparison'!N346</f>
        <v>1</v>
      </c>
      <c r="E345" s="92">
        <f>('Door Labour'!Y346/'Door Labour'!K$3)*'Door Summary'!G$3</f>
        <v>206.03</v>
      </c>
      <c r="F345" s="3">
        <f>'Door Materials'!X346</f>
        <v>1997.2</v>
      </c>
      <c r="G345" s="3">
        <f t="shared" si="40"/>
        <v>2203.23</v>
      </c>
      <c r="H345" s="3">
        <f t="shared" si="41"/>
        <v>264.39</v>
      </c>
      <c r="I345" s="3">
        <f t="shared" si="42"/>
        <v>2467.62</v>
      </c>
      <c r="J345" s="3">
        <f t="shared" si="43"/>
        <v>274.18</v>
      </c>
      <c r="K345" s="75">
        <f t="shared" si="44"/>
        <v>27.69</v>
      </c>
      <c r="L345" s="3">
        <f t="shared" si="45"/>
        <v>2769.49</v>
      </c>
      <c r="M345" s="11">
        <f t="shared" si="46"/>
        <v>2769.49</v>
      </c>
    </row>
    <row r="346" spans="1:14" x14ac:dyDescent="0.25">
      <c r="A346" s="56" t="str">
        <f>'Door Comparison'!A347</f>
        <v>D5.27</v>
      </c>
      <c r="B346" s="56" t="str">
        <f>'Door Comparison'!B347</f>
        <v>G</v>
      </c>
      <c r="C346" s="56">
        <f>'Door Comparison'!C347</f>
        <v>0</v>
      </c>
      <c r="D346" s="9">
        <f>'Door Comparison'!N347</f>
        <v>1</v>
      </c>
      <c r="E346" s="92">
        <f>('Door Labour'!Y347/'Door Labour'!K$3)*'Door Summary'!G$3</f>
        <v>77.58</v>
      </c>
      <c r="F346" s="3">
        <f>'Door Materials'!X347</f>
        <v>474.63</v>
      </c>
      <c r="G346" s="3">
        <f t="shared" si="40"/>
        <v>552.21</v>
      </c>
      <c r="H346" s="3">
        <f t="shared" si="41"/>
        <v>66.27</v>
      </c>
      <c r="I346" s="3">
        <f t="shared" si="42"/>
        <v>618.48</v>
      </c>
      <c r="J346" s="3">
        <f t="shared" si="43"/>
        <v>68.72</v>
      </c>
      <c r="K346" s="75">
        <f t="shared" si="44"/>
        <v>6.94</v>
      </c>
      <c r="L346" s="3">
        <f t="shared" si="45"/>
        <v>694.14</v>
      </c>
      <c r="M346" s="11">
        <f t="shared" si="46"/>
        <v>694.14</v>
      </c>
    </row>
    <row r="347" spans="1:14" x14ac:dyDescent="0.25">
      <c r="A347" s="56" t="str">
        <f>'Door Comparison'!A348</f>
        <v>D5.28</v>
      </c>
      <c r="B347" s="56" t="str">
        <f>'Door Comparison'!B348</f>
        <v>H</v>
      </c>
      <c r="C347" s="56">
        <f>'Door Comparison'!C348</f>
        <v>0</v>
      </c>
      <c r="D347" s="9">
        <f>'Door Comparison'!N348</f>
        <v>1</v>
      </c>
      <c r="E347" s="92">
        <f>('Door Labour'!Y348/'Door Labour'!K$3)*'Door Summary'!G$3</f>
        <v>92.53</v>
      </c>
      <c r="F347" s="3">
        <f>'Door Materials'!X348</f>
        <v>519.49</v>
      </c>
      <c r="G347" s="3">
        <f t="shared" si="40"/>
        <v>612.02</v>
      </c>
      <c r="H347" s="3">
        <f t="shared" si="41"/>
        <v>73.44</v>
      </c>
      <c r="I347" s="3">
        <f t="shared" si="42"/>
        <v>685.46</v>
      </c>
      <c r="J347" s="3">
        <f t="shared" si="43"/>
        <v>76.16</v>
      </c>
      <c r="K347" s="75">
        <f t="shared" si="44"/>
        <v>7.69</v>
      </c>
      <c r="L347" s="3">
        <f t="shared" si="45"/>
        <v>769.31</v>
      </c>
      <c r="M347" s="11">
        <f t="shared" si="46"/>
        <v>769.31</v>
      </c>
    </row>
    <row r="348" spans="1:14" x14ac:dyDescent="0.25">
      <c r="A348" s="56" t="str">
        <f>'Door Comparison'!A349</f>
        <v>D5.29</v>
      </c>
      <c r="B348" s="56" t="str">
        <f>'Door Comparison'!B349</f>
        <v>A7</v>
      </c>
      <c r="C348" s="56">
        <f>'Door Comparison'!C349</f>
        <v>0</v>
      </c>
      <c r="D348" s="9">
        <f>'Door Comparison'!N349</f>
        <v>1</v>
      </c>
      <c r="E348" s="92">
        <f>('Door Labour'!Y349/'Door Labour'!K$3)*'Door Summary'!G$3</f>
        <v>206.03</v>
      </c>
      <c r="F348" s="3">
        <f>'Door Materials'!X349</f>
        <v>1997.2</v>
      </c>
      <c r="G348" s="3">
        <f t="shared" si="40"/>
        <v>2203.23</v>
      </c>
      <c r="H348" s="3">
        <f t="shared" si="41"/>
        <v>264.39</v>
      </c>
      <c r="I348" s="3">
        <f t="shared" si="42"/>
        <v>2467.62</v>
      </c>
      <c r="J348" s="3">
        <f t="shared" si="43"/>
        <v>274.18</v>
      </c>
      <c r="K348" s="75">
        <f t="shared" si="44"/>
        <v>27.69</v>
      </c>
      <c r="L348" s="3">
        <f t="shared" si="45"/>
        <v>2769.49</v>
      </c>
      <c r="M348" s="11">
        <f t="shared" si="46"/>
        <v>2769.49</v>
      </c>
    </row>
    <row r="349" spans="1:14" x14ac:dyDescent="0.25">
      <c r="A349" s="56" t="str">
        <f>'Door Comparison'!A350</f>
        <v>D5WC.01</v>
      </c>
      <c r="B349" s="56">
        <f>'Door Comparison'!B350</f>
        <v>0</v>
      </c>
      <c r="C349" s="56">
        <f>'Door Comparison'!C350</f>
        <v>0</v>
      </c>
      <c r="D349" s="9">
        <f>'Door Comparison'!N350</f>
        <v>0</v>
      </c>
      <c r="E349" s="92">
        <f>('Door Labour'!Y350/'Door Labour'!K$3)*'Door Summary'!G$3</f>
        <v>0</v>
      </c>
      <c r="F349" s="3">
        <f>'Door Materials'!X350</f>
        <v>0</v>
      </c>
      <c r="G349" s="3">
        <f t="shared" si="40"/>
        <v>0</v>
      </c>
      <c r="H349" s="3">
        <f t="shared" si="41"/>
        <v>0</v>
      </c>
      <c r="I349" s="3">
        <f t="shared" si="42"/>
        <v>0</v>
      </c>
      <c r="J349" s="3">
        <f t="shared" si="43"/>
        <v>0</v>
      </c>
      <c r="K349" s="75">
        <f t="shared" si="44"/>
        <v>0</v>
      </c>
      <c r="L349" s="3">
        <f t="shared" si="45"/>
        <v>0</v>
      </c>
      <c r="M349" s="11">
        <f t="shared" si="46"/>
        <v>0</v>
      </c>
      <c r="N349" s="1" t="str">
        <f>'Door Comparison'!S350</f>
        <v>WC cubicle</v>
      </c>
    </row>
    <row r="350" spans="1:14" x14ac:dyDescent="0.25">
      <c r="A350" s="56" t="str">
        <f>'Door Comparison'!A351</f>
        <v>D5WC.02</v>
      </c>
      <c r="B350" s="56">
        <f>'Door Comparison'!B351</f>
        <v>0</v>
      </c>
      <c r="C350" s="56">
        <f>'Door Comparison'!C351</f>
        <v>0</v>
      </c>
      <c r="D350" s="9">
        <f>'Door Comparison'!N351</f>
        <v>0</v>
      </c>
      <c r="E350" s="92">
        <f>('Door Labour'!Y351/'Door Labour'!K$3)*'Door Summary'!G$3</f>
        <v>0</v>
      </c>
      <c r="F350" s="3">
        <f>'Door Materials'!X351</f>
        <v>0</v>
      </c>
      <c r="G350" s="3">
        <f t="shared" si="40"/>
        <v>0</v>
      </c>
      <c r="H350" s="3">
        <f t="shared" si="41"/>
        <v>0</v>
      </c>
      <c r="I350" s="3">
        <f t="shared" si="42"/>
        <v>0</v>
      </c>
      <c r="J350" s="3">
        <f t="shared" si="43"/>
        <v>0</v>
      </c>
      <c r="K350" s="75">
        <f t="shared" si="44"/>
        <v>0</v>
      </c>
      <c r="L350" s="3">
        <f t="shared" si="45"/>
        <v>0</v>
      </c>
      <c r="M350" s="11">
        <f t="shared" si="46"/>
        <v>0</v>
      </c>
      <c r="N350" s="1" t="str">
        <f>'Door Comparison'!S351</f>
        <v>WC cubicle</v>
      </c>
    </row>
    <row r="351" spans="1:14" x14ac:dyDescent="0.25">
      <c r="A351" s="56" t="str">
        <f>'Door Comparison'!A352</f>
        <v>D5WC.03</v>
      </c>
      <c r="B351" s="56">
        <f>'Door Comparison'!B352</f>
        <v>0</v>
      </c>
      <c r="C351" s="56">
        <f>'Door Comparison'!C352</f>
        <v>0</v>
      </c>
      <c r="D351" s="9">
        <f>'Door Comparison'!N352</f>
        <v>0</v>
      </c>
      <c r="E351" s="92">
        <f>('Door Labour'!Y352/'Door Labour'!K$3)*'Door Summary'!G$3</f>
        <v>0</v>
      </c>
      <c r="F351" s="3">
        <f>'Door Materials'!X352</f>
        <v>0</v>
      </c>
      <c r="G351" s="3">
        <f t="shared" si="40"/>
        <v>0</v>
      </c>
      <c r="H351" s="3">
        <f t="shared" si="41"/>
        <v>0</v>
      </c>
      <c r="I351" s="3">
        <f t="shared" si="42"/>
        <v>0</v>
      </c>
      <c r="J351" s="3">
        <f t="shared" si="43"/>
        <v>0</v>
      </c>
      <c r="K351" s="75">
        <f t="shared" si="44"/>
        <v>0</v>
      </c>
      <c r="L351" s="3">
        <f t="shared" si="45"/>
        <v>0</v>
      </c>
      <c r="M351" s="11">
        <f t="shared" si="46"/>
        <v>0</v>
      </c>
      <c r="N351" s="1" t="str">
        <f>'Door Comparison'!S352</f>
        <v>WC cubicle</v>
      </c>
    </row>
    <row r="352" spans="1:14" x14ac:dyDescent="0.25">
      <c r="A352" s="56" t="str">
        <f>'Door Comparison'!A353</f>
        <v>D5WC.04</v>
      </c>
      <c r="B352" s="56">
        <f>'Door Comparison'!B353</f>
        <v>0</v>
      </c>
      <c r="C352" s="56">
        <f>'Door Comparison'!C353</f>
        <v>0</v>
      </c>
      <c r="D352" s="9">
        <f>'Door Comparison'!N353</f>
        <v>0</v>
      </c>
      <c r="E352" s="92">
        <f>('Door Labour'!Y353/'Door Labour'!K$3)*'Door Summary'!G$3</f>
        <v>0</v>
      </c>
      <c r="F352" s="3">
        <f>'Door Materials'!X353</f>
        <v>0</v>
      </c>
      <c r="G352" s="3">
        <f t="shared" si="40"/>
        <v>0</v>
      </c>
      <c r="H352" s="3">
        <f t="shared" si="41"/>
        <v>0</v>
      </c>
      <c r="I352" s="3">
        <f t="shared" si="42"/>
        <v>0</v>
      </c>
      <c r="J352" s="3">
        <f t="shared" si="43"/>
        <v>0</v>
      </c>
      <c r="K352" s="75">
        <f t="shared" si="44"/>
        <v>0</v>
      </c>
      <c r="L352" s="3">
        <f t="shared" si="45"/>
        <v>0</v>
      </c>
      <c r="M352" s="11">
        <f t="shared" si="46"/>
        <v>0</v>
      </c>
      <c r="N352" s="1" t="str">
        <f>'Door Comparison'!S353</f>
        <v>WC cubicle</v>
      </c>
    </row>
    <row r="353" spans="1:14" x14ac:dyDescent="0.25">
      <c r="A353" s="56" t="str">
        <f>'Door Comparison'!A354</f>
        <v>D5WC.05</v>
      </c>
      <c r="B353" s="56">
        <f>'Door Comparison'!B354</f>
        <v>0</v>
      </c>
      <c r="C353" s="56">
        <f>'Door Comparison'!C354</f>
        <v>0</v>
      </c>
      <c r="D353" s="9">
        <f>'Door Comparison'!N354</f>
        <v>0</v>
      </c>
      <c r="E353" s="92">
        <f>('Door Labour'!Y354/'Door Labour'!K$3)*'Door Summary'!G$3</f>
        <v>0</v>
      </c>
      <c r="F353" s="3">
        <f>'Door Materials'!X354</f>
        <v>0</v>
      </c>
      <c r="G353" s="3">
        <f t="shared" si="40"/>
        <v>0</v>
      </c>
      <c r="H353" s="3">
        <f t="shared" si="41"/>
        <v>0</v>
      </c>
      <c r="I353" s="3">
        <f t="shared" si="42"/>
        <v>0</v>
      </c>
      <c r="J353" s="3">
        <f t="shared" si="43"/>
        <v>0</v>
      </c>
      <c r="K353" s="75">
        <f t="shared" si="44"/>
        <v>0</v>
      </c>
      <c r="L353" s="3">
        <f t="shared" si="45"/>
        <v>0</v>
      </c>
      <c r="M353" s="11">
        <f t="shared" si="46"/>
        <v>0</v>
      </c>
      <c r="N353" s="1" t="str">
        <f>'Door Comparison'!S354</f>
        <v>WC cubicle</v>
      </c>
    </row>
    <row r="354" spans="1:14" x14ac:dyDescent="0.25">
      <c r="A354" s="56" t="str">
        <f>'Door Comparison'!A355</f>
        <v>D5WC.06</v>
      </c>
      <c r="B354" s="56">
        <f>'Door Comparison'!B355</f>
        <v>0</v>
      </c>
      <c r="C354" s="56">
        <f>'Door Comparison'!C355</f>
        <v>0</v>
      </c>
      <c r="D354" s="9">
        <f>'Door Comparison'!N355</f>
        <v>0</v>
      </c>
      <c r="E354" s="92">
        <f>('Door Labour'!Y355/'Door Labour'!K$3)*'Door Summary'!G$3</f>
        <v>0</v>
      </c>
      <c r="F354" s="3">
        <f>'Door Materials'!X355</f>
        <v>0</v>
      </c>
      <c r="G354" s="3">
        <f t="shared" si="40"/>
        <v>0</v>
      </c>
      <c r="H354" s="3">
        <f t="shared" si="41"/>
        <v>0</v>
      </c>
      <c r="I354" s="3">
        <f t="shared" si="42"/>
        <v>0</v>
      </c>
      <c r="J354" s="3">
        <f t="shared" si="43"/>
        <v>0</v>
      </c>
      <c r="K354" s="75">
        <f t="shared" si="44"/>
        <v>0</v>
      </c>
      <c r="L354" s="3">
        <f t="shared" si="45"/>
        <v>0</v>
      </c>
      <c r="M354" s="11">
        <f t="shared" si="46"/>
        <v>0</v>
      </c>
      <c r="N354" s="1" t="str">
        <f>'Door Comparison'!S355</f>
        <v>WC cubicle</v>
      </c>
    </row>
    <row r="355" spans="1:14" x14ac:dyDescent="0.25">
      <c r="A355" s="56" t="str">
        <f>'Door Comparison'!A356</f>
        <v>D5WC.07</v>
      </c>
      <c r="B355" s="56">
        <f>'Door Comparison'!B356</f>
        <v>0</v>
      </c>
      <c r="C355" s="56">
        <f>'Door Comparison'!C356</f>
        <v>0</v>
      </c>
      <c r="D355" s="9">
        <f>'Door Comparison'!N356</f>
        <v>0</v>
      </c>
      <c r="E355" s="92">
        <f>('Door Labour'!Y356/'Door Labour'!K$3)*'Door Summary'!G$3</f>
        <v>0</v>
      </c>
      <c r="F355" s="3">
        <f>'Door Materials'!X356</f>
        <v>0</v>
      </c>
      <c r="G355" s="3">
        <f t="shared" si="40"/>
        <v>0</v>
      </c>
      <c r="H355" s="3">
        <f t="shared" si="41"/>
        <v>0</v>
      </c>
      <c r="I355" s="3">
        <f t="shared" si="42"/>
        <v>0</v>
      </c>
      <c r="J355" s="3">
        <f t="shared" si="43"/>
        <v>0</v>
      </c>
      <c r="K355" s="75">
        <f t="shared" si="44"/>
        <v>0</v>
      </c>
      <c r="L355" s="3">
        <f t="shared" si="45"/>
        <v>0</v>
      </c>
      <c r="M355" s="11">
        <f t="shared" si="46"/>
        <v>0</v>
      </c>
      <c r="N355" s="1" t="str">
        <f>'Door Comparison'!S356</f>
        <v>WC cubicle</v>
      </c>
    </row>
    <row r="356" spans="1:14" x14ac:dyDescent="0.25">
      <c r="A356" s="56" t="str">
        <f>'Door Comparison'!A357</f>
        <v>D5WC.08</v>
      </c>
      <c r="B356" s="56">
        <f>'Door Comparison'!B357</f>
        <v>0</v>
      </c>
      <c r="C356" s="56">
        <f>'Door Comparison'!C357</f>
        <v>0</v>
      </c>
      <c r="D356" s="9">
        <f>'Door Comparison'!N357</f>
        <v>0</v>
      </c>
      <c r="E356" s="92">
        <f>('Door Labour'!Y357/'Door Labour'!K$3)*'Door Summary'!G$3</f>
        <v>0</v>
      </c>
      <c r="F356" s="3">
        <f>'Door Materials'!X357</f>
        <v>0</v>
      </c>
      <c r="G356" s="3">
        <f t="shared" si="40"/>
        <v>0</v>
      </c>
      <c r="H356" s="3">
        <f t="shared" si="41"/>
        <v>0</v>
      </c>
      <c r="I356" s="3">
        <f t="shared" si="42"/>
        <v>0</v>
      </c>
      <c r="J356" s="3">
        <f t="shared" si="43"/>
        <v>0</v>
      </c>
      <c r="K356" s="75">
        <f t="shared" si="44"/>
        <v>0</v>
      </c>
      <c r="L356" s="3">
        <f t="shared" si="45"/>
        <v>0</v>
      </c>
      <c r="M356" s="11">
        <f t="shared" si="46"/>
        <v>0</v>
      </c>
      <c r="N356" s="1" t="str">
        <f>'Door Comparison'!S357</f>
        <v>WC cubicle</v>
      </c>
    </row>
    <row r="357" spans="1:14" x14ac:dyDescent="0.25">
      <c r="A357" s="56" t="str">
        <f>'Door Comparison'!A358</f>
        <v>D5WC.09</v>
      </c>
      <c r="B357" s="56">
        <f>'Door Comparison'!B358</f>
        <v>0</v>
      </c>
      <c r="C357" s="56">
        <f>'Door Comparison'!C358</f>
        <v>0</v>
      </c>
      <c r="D357" s="9">
        <f>'Door Comparison'!N358</f>
        <v>0</v>
      </c>
      <c r="E357" s="92">
        <f>('Door Labour'!Y358/'Door Labour'!K$3)*'Door Summary'!G$3</f>
        <v>0</v>
      </c>
      <c r="F357" s="3">
        <f>'Door Materials'!X358</f>
        <v>0</v>
      </c>
      <c r="G357" s="3">
        <f t="shared" si="40"/>
        <v>0</v>
      </c>
      <c r="H357" s="3">
        <f t="shared" si="41"/>
        <v>0</v>
      </c>
      <c r="I357" s="3">
        <f t="shared" si="42"/>
        <v>0</v>
      </c>
      <c r="J357" s="3">
        <f t="shared" si="43"/>
        <v>0</v>
      </c>
      <c r="K357" s="75">
        <f t="shared" si="44"/>
        <v>0</v>
      </c>
      <c r="L357" s="3">
        <f t="shared" si="45"/>
        <v>0</v>
      </c>
      <c r="M357" s="11">
        <f t="shared" si="46"/>
        <v>0</v>
      </c>
      <c r="N357" s="1" t="str">
        <f>'Door Comparison'!S358</f>
        <v>WC cubicle</v>
      </c>
    </row>
    <row r="358" spans="1:14" x14ac:dyDescent="0.25">
      <c r="A358" s="56" t="str">
        <f>'Door Comparison'!A359</f>
        <v>D5WC.10</v>
      </c>
      <c r="B358" s="56">
        <f>'Door Comparison'!B359</f>
        <v>0</v>
      </c>
      <c r="C358" s="56">
        <f>'Door Comparison'!C359</f>
        <v>0</v>
      </c>
      <c r="D358" s="9">
        <f>'Door Comparison'!N359</f>
        <v>0</v>
      </c>
      <c r="E358" s="92">
        <f>('Door Labour'!Y359/'Door Labour'!K$3)*'Door Summary'!G$3</f>
        <v>0</v>
      </c>
      <c r="F358" s="3">
        <f>'Door Materials'!X359</f>
        <v>0</v>
      </c>
      <c r="G358" s="3">
        <f t="shared" si="40"/>
        <v>0</v>
      </c>
      <c r="H358" s="3">
        <f t="shared" si="41"/>
        <v>0</v>
      </c>
      <c r="I358" s="3">
        <f t="shared" si="42"/>
        <v>0</v>
      </c>
      <c r="J358" s="3">
        <f t="shared" si="43"/>
        <v>0</v>
      </c>
      <c r="K358" s="75">
        <f t="shared" si="44"/>
        <v>0</v>
      </c>
      <c r="L358" s="3">
        <f t="shared" si="45"/>
        <v>0</v>
      </c>
      <c r="M358" s="11">
        <f t="shared" si="46"/>
        <v>0</v>
      </c>
      <c r="N358" s="1" t="str">
        <f>'Door Comparison'!S359</f>
        <v>WC cubicle</v>
      </c>
    </row>
    <row r="359" spans="1:14" x14ac:dyDescent="0.25">
      <c r="A359" s="56" t="str">
        <f>'Door Comparison'!A360</f>
        <v>D5WC.11</v>
      </c>
      <c r="B359" s="56">
        <f>'Door Comparison'!B360</f>
        <v>0</v>
      </c>
      <c r="C359" s="56">
        <f>'Door Comparison'!C360</f>
        <v>0</v>
      </c>
      <c r="D359" s="9">
        <f>'Door Comparison'!N360</f>
        <v>0</v>
      </c>
      <c r="E359" s="92">
        <f>('Door Labour'!Y360/'Door Labour'!K$3)*'Door Summary'!G$3</f>
        <v>0</v>
      </c>
      <c r="F359" s="3">
        <f>'Door Materials'!X360</f>
        <v>0</v>
      </c>
      <c r="G359" s="3">
        <f t="shared" si="40"/>
        <v>0</v>
      </c>
      <c r="H359" s="3">
        <f t="shared" si="41"/>
        <v>0</v>
      </c>
      <c r="I359" s="3">
        <f t="shared" si="42"/>
        <v>0</v>
      </c>
      <c r="J359" s="3">
        <f t="shared" si="43"/>
        <v>0</v>
      </c>
      <c r="K359" s="75">
        <f t="shared" si="44"/>
        <v>0</v>
      </c>
      <c r="L359" s="3">
        <f t="shared" si="45"/>
        <v>0</v>
      </c>
      <c r="M359" s="11">
        <f t="shared" si="46"/>
        <v>0</v>
      </c>
      <c r="N359" s="1" t="str">
        <f>'Door Comparison'!S360</f>
        <v>WC cubicle</v>
      </c>
    </row>
    <row r="360" spans="1:14" x14ac:dyDescent="0.25">
      <c r="A360" s="56" t="str">
        <f>'Door Comparison'!A361</f>
        <v>D5WC.12</v>
      </c>
      <c r="B360" s="56">
        <f>'Door Comparison'!B361</f>
        <v>0</v>
      </c>
      <c r="C360" s="56">
        <f>'Door Comparison'!C361</f>
        <v>0</v>
      </c>
      <c r="D360" s="9">
        <f>'Door Comparison'!N361</f>
        <v>0</v>
      </c>
      <c r="E360" s="92">
        <f>('Door Labour'!Y361/'Door Labour'!K$3)*'Door Summary'!G$3</f>
        <v>0</v>
      </c>
      <c r="F360" s="3">
        <f>'Door Materials'!X361</f>
        <v>0</v>
      </c>
      <c r="G360" s="3">
        <f t="shared" si="40"/>
        <v>0</v>
      </c>
      <c r="H360" s="3">
        <f t="shared" si="41"/>
        <v>0</v>
      </c>
      <c r="I360" s="3">
        <f t="shared" si="42"/>
        <v>0</v>
      </c>
      <c r="J360" s="3">
        <f t="shared" si="43"/>
        <v>0</v>
      </c>
      <c r="K360" s="75">
        <f t="shared" si="44"/>
        <v>0</v>
      </c>
      <c r="L360" s="3">
        <f t="shared" si="45"/>
        <v>0</v>
      </c>
      <c r="M360" s="11">
        <f t="shared" si="46"/>
        <v>0</v>
      </c>
      <c r="N360" s="1" t="str">
        <f>'Door Comparison'!S361</f>
        <v>WC cubicle</v>
      </c>
    </row>
    <row r="361" spans="1:14" x14ac:dyDescent="0.25">
      <c r="A361" s="56" t="str">
        <f>'Door Comparison'!A362</f>
        <v>D5WC.13</v>
      </c>
      <c r="B361" s="56">
        <f>'Door Comparison'!B362</f>
        <v>0</v>
      </c>
      <c r="C361" s="56">
        <f>'Door Comparison'!C362</f>
        <v>0</v>
      </c>
      <c r="D361" s="9">
        <f>'Door Comparison'!N362</f>
        <v>0</v>
      </c>
      <c r="E361" s="92">
        <f>('Door Labour'!Y362/'Door Labour'!K$3)*'Door Summary'!G$3</f>
        <v>0</v>
      </c>
      <c r="F361" s="3">
        <f>'Door Materials'!X362</f>
        <v>0</v>
      </c>
      <c r="G361" s="3">
        <f t="shared" si="40"/>
        <v>0</v>
      </c>
      <c r="H361" s="3">
        <f t="shared" si="41"/>
        <v>0</v>
      </c>
      <c r="I361" s="3">
        <f t="shared" si="42"/>
        <v>0</v>
      </c>
      <c r="J361" s="3">
        <f t="shared" si="43"/>
        <v>0</v>
      </c>
      <c r="K361" s="75">
        <f t="shared" si="44"/>
        <v>0</v>
      </c>
      <c r="L361" s="3">
        <f t="shared" si="45"/>
        <v>0</v>
      </c>
      <c r="M361" s="11">
        <f t="shared" si="46"/>
        <v>0</v>
      </c>
      <c r="N361" s="1" t="str">
        <f>'Door Comparison'!S362</f>
        <v>WC cubicle</v>
      </c>
    </row>
    <row r="362" spans="1:14" x14ac:dyDescent="0.25">
      <c r="A362" s="56" t="str">
        <f>'Door Comparison'!A363</f>
        <v>D5WC.14</v>
      </c>
      <c r="B362" s="56">
        <f>'Door Comparison'!B363</f>
        <v>0</v>
      </c>
      <c r="C362" s="56">
        <f>'Door Comparison'!C363</f>
        <v>0</v>
      </c>
      <c r="D362" s="9">
        <f>'Door Comparison'!N363</f>
        <v>0</v>
      </c>
      <c r="E362" s="92">
        <f>('Door Labour'!Y363/'Door Labour'!K$3)*'Door Summary'!G$3</f>
        <v>0</v>
      </c>
      <c r="F362" s="3">
        <f>'Door Materials'!X363</f>
        <v>0</v>
      </c>
      <c r="G362" s="3">
        <f t="shared" si="40"/>
        <v>0</v>
      </c>
      <c r="H362" s="3">
        <f t="shared" si="41"/>
        <v>0</v>
      </c>
      <c r="I362" s="3">
        <f t="shared" si="42"/>
        <v>0</v>
      </c>
      <c r="J362" s="3">
        <f t="shared" si="43"/>
        <v>0</v>
      </c>
      <c r="K362" s="75">
        <f t="shared" si="44"/>
        <v>0</v>
      </c>
      <c r="L362" s="3">
        <f t="shared" si="45"/>
        <v>0</v>
      </c>
      <c r="M362" s="11">
        <f t="shared" si="46"/>
        <v>0</v>
      </c>
      <c r="N362" s="1" t="str">
        <f>'Door Comparison'!S363</f>
        <v>WC cubicle</v>
      </c>
    </row>
    <row r="363" spans="1:14" x14ac:dyDescent="0.25">
      <c r="A363" s="56" t="str">
        <f>'Door Comparison'!A364</f>
        <v>EX-D5.01</v>
      </c>
      <c r="B363" s="56" t="str">
        <f>'Door Comparison'!B364</f>
        <v>(External)</v>
      </c>
      <c r="C363" s="56">
        <f>'Door Comparison'!C364</f>
        <v>0</v>
      </c>
      <c r="D363" s="9">
        <f>'Door Comparison'!N364</f>
        <v>0</v>
      </c>
      <c r="E363" s="92">
        <f>('Door Labour'!Y364/'Door Labour'!K$3)*'Door Summary'!G$3</f>
        <v>0</v>
      </c>
      <c r="F363" s="3">
        <f>'Door Materials'!X364</f>
        <v>0</v>
      </c>
      <c r="G363" s="3">
        <f t="shared" si="40"/>
        <v>0</v>
      </c>
      <c r="H363" s="3">
        <f t="shared" si="41"/>
        <v>0</v>
      </c>
      <c r="I363" s="3">
        <f t="shared" si="42"/>
        <v>0</v>
      </c>
      <c r="J363" s="3">
        <f t="shared" si="43"/>
        <v>0</v>
      </c>
      <c r="K363" s="75">
        <f t="shared" si="44"/>
        <v>0</v>
      </c>
      <c r="L363" s="3">
        <f t="shared" si="45"/>
        <v>0</v>
      </c>
      <c r="M363" s="11">
        <f t="shared" si="46"/>
        <v>0</v>
      </c>
      <c r="N363" s="1" t="str">
        <f>'Door Comparison'!S364</f>
        <v>By others</v>
      </c>
    </row>
    <row r="364" spans="1:14" x14ac:dyDescent="0.25">
      <c r="A364" s="56" t="str">
        <f>'Door Comparison'!A365</f>
        <v>EX-D5.02</v>
      </c>
      <c r="B364" s="56" t="str">
        <f>'Door Comparison'!B365</f>
        <v>(External)</v>
      </c>
      <c r="C364" s="56">
        <f>'Door Comparison'!C365</f>
        <v>0</v>
      </c>
      <c r="D364" s="9">
        <f>'Door Comparison'!N365</f>
        <v>0</v>
      </c>
      <c r="E364" s="92">
        <f>('Door Labour'!Y365/'Door Labour'!K$3)*'Door Summary'!G$3</f>
        <v>0</v>
      </c>
      <c r="F364" s="3">
        <f>'Door Materials'!X365</f>
        <v>0</v>
      </c>
      <c r="G364" s="3">
        <f t="shared" si="40"/>
        <v>0</v>
      </c>
      <c r="H364" s="3">
        <f t="shared" si="41"/>
        <v>0</v>
      </c>
      <c r="I364" s="3">
        <f t="shared" si="42"/>
        <v>0</v>
      </c>
      <c r="J364" s="3">
        <f t="shared" si="43"/>
        <v>0</v>
      </c>
      <c r="K364" s="75">
        <f t="shared" si="44"/>
        <v>0</v>
      </c>
      <c r="L364" s="3">
        <f t="shared" si="45"/>
        <v>0</v>
      </c>
      <c r="M364" s="11">
        <f t="shared" si="46"/>
        <v>0</v>
      </c>
      <c r="N364" s="1" t="str">
        <f>'Door Comparison'!S365</f>
        <v>By others</v>
      </c>
    </row>
    <row r="365" spans="1:14" x14ac:dyDescent="0.25">
      <c r="A365" s="56" t="str">
        <f>'Door Comparison'!A366</f>
        <v>EX-D5.03</v>
      </c>
      <c r="B365" s="56" t="str">
        <f>'Door Comparison'!B366</f>
        <v>(External)</v>
      </c>
      <c r="C365" s="56">
        <f>'Door Comparison'!C366</f>
        <v>0</v>
      </c>
      <c r="D365" s="9">
        <f>'Door Comparison'!N366</f>
        <v>0</v>
      </c>
      <c r="E365" s="92">
        <f>('Door Labour'!Y366/'Door Labour'!K$3)*'Door Summary'!G$3</f>
        <v>0</v>
      </c>
      <c r="F365" s="3">
        <f>'Door Materials'!X366</f>
        <v>0</v>
      </c>
      <c r="G365" s="3">
        <f t="shared" si="40"/>
        <v>0</v>
      </c>
      <c r="H365" s="3">
        <f t="shared" si="41"/>
        <v>0</v>
      </c>
      <c r="I365" s="3">
        <f t="shared" si="42"/>
        <v>0</v>
      </c>
      <c r="J365" s="3">
        <f t="shared" si="43"/>
        <v>0</v>
      </c>
      <c r="K365" s="75">
        <f t="shared" si="44"/>
        <v>0</v>
      </c>
      <c r="L365" s="3">
        <f t="shared" si="45"/>
        <v>0</v>
      </c>
      <c r="M365" s="11">
        <f t="shared" si="46"/>
        <v>0</v>
      </c>
      <c r="N365" s="1" t="str">
        <f>'Door Comparison'!S366</f>
        <v>By others</v>
      </c>
    </row>
    <row r="366" spans="1:14" x14ac:dyDescent="0.25">
      <c r="A366" s="56" t="str">
        <f>'Door Comparison'!A367</f>
        <v>EX-D5.04</v>
      </c>
      <c r="B366" s="56" t="str">
        <f>'Door Comparison'!B367</f>
        <v>(External)</v>
      </c>
      <c r="C366" s="56">
        <f>'Door Comparison'!C367</f>
        <v>0</v>
      </c>
      <c r="D366" s="9">
        <f>'Door Comparison'!N367</f>
        <v>0</v>
      </c>
      <c r="E366" s="92">
        <f>('Door Labour'!Y367/'Door Labour'!K$3)*'Door Summary'!G$3</f>
        <v>0</v>
      </c>
      <c r="F366" s="3">
        <f>'Door Materials'!X367</f>
        <v>0</v>
      </c>
      <c r="G366" s="3">
        <f t="shared" si="40"/>
        <v>0</v>
      </c>
      <c r="H366" s="3">
        <f t="shared" si="41"/>
        <v>0</v>
      </c>
      <c r="I366" s="3">
        <f t="shared" si="42"/>
        <v>0</v>
      </c>
      <c r="J366" s="3">
        <f t="shared" si="43"/>
        <v>0</v>
      </c>
      <c r="K366" s="75">
        <f t="shared" si="44"/>
        <v>0</v>
      </c>
      <c r="L366" s="3">
        <f t="shared" si="45"/>
        <v>0</v>
      </c>
      <c r="M366" s="11">
        <f t="shared" si="46"/>
        <v>0</v>
      </c>
      <c r="N366" s="1" t="str">
        <f>'Door Comparison'!S367</f>
        <v>By others</v>
      </c>
    </row>
    <row r="367" spans="1:14" x14ac:dyDescent="0.25">
      <c r="A367" s="56" t="str">
        <f>'Door Comparison'!A368</f>
        <v>EX-D5.05</v>
      </c>
      <c r="B367" s="56" t="str">
        <f>'Door Comparison'!B368</f>
        <v>(External)</v>
      </c>
      <c r="C367" s="56">
        <f>'Door Comparison'!C368</f>
        <v>0</v>
      </c>
      <c r="D367" s="9">
        <f>'Door Comparison'!N368</f>
        <v>0</v>
      </c>
      <c r="E367" s="92">
        <f>('Door Labour'!Y368/'Door Labour'!K$3)*'Door Summary'!G$3</f>
        <v>0</v>
      </c>
      <c r="F367" s="3">
        <f>'Door Materials'!X368</f>
        <v>0</v>
      </c>
      <c r="G367" s="3">
        <f t="shared" si="40"/>
        <v>0</v>
      </c>
      <c r="H367" s="3">
        <f t="shared" si="41"/>
        <v>0</v>
      </c>
      <c r="I367" s="3">
        <f t="shared" si="42"/>
        <v>0</v>
      </c>
      <c r="J367" s="3">
        <f t="shared" si="43"/>
        <v>0</v>
      </c>
      <c r="K367" s="75">
        <f t="shared" si="44"/>
        <v>0</v>
      </c>
      <c r="L367" s="3">
        <f t="shared" si="45"/>
        <v>0</v>
      </c>
      <c r="M367" s="11">
        <f t="shared" si="46"/>
        <v>0</v>
      </c>
      <c r="N367" s="1" t="str">
        <f>'Door Comparison'!S368</f>
        <v>By others</v>
      </c>
    </row>
    <row r="368" spans="1:14" x14ac:dyDescent="0.25">
      <c r="A368" s="56" t="str">
        <f>'Door Comparison'!A369</f>
        <v>EX-D5.06</v>
      </c>
      <c r="B368" s="56" t="str">
        <f>'Door Comparison'!B369</f>
        <v>(External)</v>
      </c>
      <c r="C368" s="56">
        <f>'Door Comparison'!C369</f>
        <v>0</v>
      </c>
      <c r="D368" s="9">
        <f>'Door Comparison'!N369</f>
        <v>0</v>
      </c>
      <c r="E368" s="92">
        <f>('Door Labour'!Y369/'Door Labour'!K$3)*'Door Summary'!G$3</f>
        <v>0</v>
      </c>
      <c r="F368" s="3">
        <f>'Door Materials'!X369</f>
        <v>0</v>
      </c>
      <c r="G368" s="3">
        <f t="shared" si="40"/>
        <v>0</v>
      </c>
      <c r="H368" s="3">
        <f t="shared" si="41"/>
        <v>0</v>
      </c>
      <c r="I368" s="3">
        <f t="shared" si="42"/>
        <v>0</v>
      </c>
      <c r="J368" s="3">
        <f t="shared" si="43"/>
        <v>0</v>
      </c>
      <c r="K368" s="75">
        <f t="shared" si="44"/>
        <v>0</v>
      </c>
      <c r="L368" s="3">
        <f t="shared" si="45"/>
        <v>0</v>
      </c>
      <c r="M368" s="11">
        <f t="shared" si="46"/>
        <v>0</v>
      </c>
      <c r="N368" s="1" t="str">
        <f>'Door Comparison'!S369</f>
        <v>By others</v>
      </c>
    </row>
    <row r="369" spans="1:14" x14ac:dyDescent="0.25">
      <c r="A369" s="56" t="str">
        <f>'Door Comparison'!A370</f>
        <v>EX-D6.01</v>
      </c>
      <c r="B369" s="56" t="str">
        <f>'Door Comparison'!B370</f>
        <v>(External)</v>
      </c>
      <c r="C369" s="56">
        <f>'Door Comparison'!C370</f>
        <v>0</v>
      </c>
      <c r="D369" s="9">
        <f>'Door Comparison'!N370</f>
        <v>0</v>
      </c>
      <c r="E369" s="92">
        <f>('Door Labour'!Y370/'Door Labour'!K$3)*'Door Summary'!G$3</f>
        <v>0</v>
      </c>
      <c r="F369" s="3">
        <f>'Door Materials'!X370</f>
        <v>0</v>
      </c>
      <c r="G369" s="3">
        <f t="shared" si="40"/>
        <v>0</v>
      </c>
      <c r="H369" s="3">
        <f t="shared" si="41"/>
        <v>0</v>
      </c>
      <c r="I369" s="3">
        <f t="shared" si="42"/>
        <v>0</v>
      </c>
      <c r="J369" s="3">
        <f t="shared" si="43"/>
        <v>0</v>
      </c>
      <c r="K369" s="75">
        <f t="shared" si="44"/>
        <v>0</v>
      </c>
      <c r="L369" s="3">
        <f t="shared" si="45"/>
        <v>0</v>
      </c>
      <c r="M369" s="11">
        <f t="shared" si="46"/>
        <v>0</v>
      </c>
      <c r="N369" s="1" t="str">
        <f>'Door Comparison'!S370</f>
        <v>By others</v>
      </c>
    </row>
    <row r="370" spans="1:14" x14ac:dyDescent="0.25">
      <c r="A370" s="56" t="str">
        <f>'Door Comparison'!A371</f>
        <v>EX-D6.02</v>
      </c>
      <c r="B370" s="56" t="str">
        <f>'Door Comparison'!B371</f>
        <v>(External)</v>
      </c>
      <c r="C370" s="56">
        <f>'Door Comparison'!C371</f>
        <v>0</v>
      </c>
      <c r="D370" s="9">
        <f>'Door Comparison'!N371</f>
        <v>0</v>
      </c>
      <c r="E370" s="92">
        <f>('Door Labour'!Y371/'Door Labour'!K$3)*'Door Summary'!G$3</f>
        <v>0</v>
      </c>
      <c r="F370" s="3">
        <f>'Door Materials'!X371</f>
        <v>0</v>
      </c>
      <c r="G370" s="3">
        <f t="shared" si="40"/>
        <v>0</v>
      </c>
      <c r="H370" s="3">
        <f t="shared" si="41"/>
        <v>0</v>
      </c>
      <c r="I370" s="3">
        <f t="shared" si="42"/>
        <v>0</v>
      </c>
      <c r="J370" s="3">
        <f t="shared" si="43"/>
        <v>0</v>
      </c>
      <c r="K370" s="75">
        <f t="shared" si="44"/>
        <v>0</v>
      </c>
      <c r="L370" s="3">
        <f t="shared" si="45"/>
        <v>0</v>
      </c>
      <c r="M370" s="11">
        <f t="shared" si="46"/>
        <v>0</v>
      </c>
      <c r="N370" s="1" t="str">
        <f>'Door Comparison'!S371</f>
        <v>By others</v>
      </c>
    </row>
    <row r="371" spans="1:14" x14ac:dyDescent="0.25">
      <c r="A371" s="56" t="str">
        <f>'Door Comparison'!A372</f>
        <v>EX-D6.03</v>
      </c>
      <c r="B371" s="56" t="str">
        <f>'Door Comparison'!B372</f>
        <v>(External)</v>
      </c>
      <c r="C371" s="56">
        <f>'Door Comparison'!C372</f>
        <v>0</v>
      </c>
      <c r="D371" s="9">
        <f>'Door Comparison'!N372</f>
        <v>0</v>
      </c>
      <c r="E371" s="92">
        <f>('Door Labour'!Y372/'Door Labour'!K$3)*'Door Summary'!G$3</f>
        <v>0</v>
      </c>
      <c r="F371" s="3">
        <f>'Door Materials'!X372</f>
        <v>0</v>
      </c>
      <c r="G371" s="3">
        <f t="shared" si="40"/>
        <v>0</v>
      </c>
      <c r="H371" s="3">
        <f t="shared" si="41"/>
        <v>0</v>
      </c>
      <c r="I371" s="3">
        <f t="shared" si="42"/>
        <v>0</v>
      </c>
      <c r="J371" s="3">
        <f t="shared" si="43"/>
        <v>0</v>
      </c>
      <c r="K371" s="75">
        <f t="shared" si="44"/>
        <v>0</v>
      </c>
      <c r="L371" s="3">
        <f t="shared" si="45"/>
        <v>0</v>
      </c>
      <c r="M371" s="11">
        <f t="shared" si="46"/>
        <v>0</v>
      </c>
      <c r="N371" s="1" t="str">
        <f>'Door Comparison'!S372</f>
        <v>By others</v>
      </c>
    </row>
    <row r="372" spans="1:14" x14ac:dyDescent="0.25">
      <c r="A372" s="56" t="str">
        <f>'Door Comparison'!A373</f>
        <v>EX-D6.04</v>
      </c>
      <c r="B372" s="56" t="str">
        <f>'Door Comparison'!B373</f>
        <v>(External)</v>
      </c>
      <c r="C372" s="56">
        <f>'Door Comparison'!C373</f>
        <v>0</v>
      </c>
      <c r="D372" s="9">
        <f>'Door Comparison'!N373</f>
        <v>0</v>
      </c>
      <c r="E372" s="92">
        <f>('Door Labour'!Y373/'Door Labour'!K$3)*'Door Summary'!G$3</f>
        <v>0</v>
      </c>
      <c r="F372" s="3">
        <f>'Door Materials'!X373</f>
        <v>0</v>
      </c>
      <c r="G372" s="3">
        <f t="shared" si="40"/>
        <v>0</v>
      </c>
      <c r="H372" s="3">
        <f t="shared" si="41"/>
        <v>0</v>
      </c>
      <c r="I372" s="3">
        <f t="shared" si="42"/>
        <v>0</v>
      </c>
      <c r="J372" s="3">
        <f t="shared" si="43"/>
        <v>0</v>
      </c>
      <c r="K372" s="75">
        <f t="shared" si="44"/>
        <v>0</v>
      </c>
      <c r="L372" s="3">
        <f t="shared" si="45"/>
        <v>0</v>
      </c>
      <c r="M372" s="11">
        <f t="shared" si="46"/>
        <v>0</v>
      </c>
      <c r="N372" s="1" t="str">
        <f>'Door Comparison'!S373</f>
        <v>By others</v>
      </c>
    </row>
    <row r="373" spans="1:14" x14ac:dyDescent="0.25">
      <c r="A373" s="56" t="str">
        <f>'Door Comparison'!A374</f>
        <v>EX-D6.05</v>
      </c>
      <c r="B373" s="56" t="str">
        <f>'Door Comparison'!B374</f>
        <v>(External)</v>
      </c>
      <c r="C373" s="56">
        <f>'Door Comparison'!C374</f>
        <v>0</v>
      </c>
      <c r="D373" s="9">
        <f>'Door Comparison'!N374</f>
        <v>0</v>
      </c>
      <c r="E373" s="92">
        <f>('Door Labour'!Y374/'Door Labour'!K$3)*'Door Summary'!G$3</f>
        <v>0</v>
      </c>
      <c r="F373" s="3">
        <f>'Door Materials'!X374</f>
        <v>0</v>
      </c>
      <c r="G373" s="3">
        <f t="shared" si="40"/>
        <v>0</v>
      </c>
      <c r="H373" s="3">
        <f t="shared" si="41"/>
        <v>0</v>
      </c>
      <c r="I373" s="3">
        <f t="shared" si="42"/>
        <v>0</v>
      </c>
      <c r="J373" s="3">
        <f t="shared" si="43"/>
        <v>0</v>
      </c>
      <c r="K373" s="75">
        <f t="shared" si="44"/>
        <v>0</v>
      </c>
      <c r="L373" s="3">
        <f t="shared" si="45"/>
        <v>0</v>
      </c>
      <c r="M373" s="11">
        <f t="shared" si="46"/>
        <v>0</v>
      </c>
      <c r="N373" s="1" t="str">
        <f>'Door Comparison'!S374</f>
        <v>By others</v>
      </c>
    </row>
    <row r="374" spans="1:14" x14ac:dyDescent="0.25">
      <c r="A374" s="56" t="str">
        <f>'Door Comparison'!A375</f>
        <v>EX-D6.06</v>
      </c>
      <c r="B374" s="56" t="str">
        <f>'Door Comparison'!B375</f>
        <v>(External)</v>
      </c>
      <c r="C374" s="56">
        <f>'Door Comparison'!C375</f>
        <v>0</v>
      </c>
      <c r="D374" s="9">
        <f>'Door Comparison'!N375</f>
        <v>0</v>
      </c>
      <c r="E374" s="92">
        <f>('Door Labour'!Y375/'Door Labour'!K$3)*'Door Summary'!G$3</f>
        <v>0</v>
      </c>
      <c r="F374" s="3">
        <f>'Door Materials'!X375</f>
        <v>0</v>
      </c>
      <c r="G374" s="3">
        <f t="shared" si="40"/>
        <v>0</v>
      </c>
      <c r="H374" s="3">
        <f t="shared" si="41"/>
        <v>0</v>
      </c>
      <c r="I374" s="3">
        <f t="shared" si="42"/>
        <v>0</v>
      </c>
      <c r="J374" s="3">
        <f t="shared" si="43"/>
        <v>0</v>
      </c>
      <c r="K374" s="75">
        <f t="shared" si="44"/>
        <v>0</v>
      </c>
      <c r="L374" s="3">
        <f t="shared" si="45"/>
        <v>0</v>
      </c>
      <c r="M374" s="11">
        <f t="shared" si="46"/>
        <v>0</v>
      </c>
      <c r="N374" s="1" t="str">
        <f>'Door Comparison'!S375</f>
        <v>By others</v>
      </c>
    </row>
    <row r="375" spans="1:14" x14ac:dyDescent="0.25">
      <c r="A375" s="56"/>
      <c r="B375" s="56"/>
      <c r="C375" s="56"/>
      <c r="E375" s="94"/>
      <c r="G375" s="3"/>
      <c r="H375" s="3"/>
      <c r="I375" s="3"/>
      <c r="J375" s="3"/>
      <c r="L375" s="3"/>
      <c r="M375" s="72"/>
    </row>
    <row r="376" spans="1:14" ht="13.8" thickBot="1" x14ac:dyDescent="0.3">
      <c r="A376" s="56"/>
      <c r="B376" s="56"/>
      <c r="C376" s="56"/>
      <c r="E376" s="94"/>
      <c r="G376" s="3"/>
      <c r="H376" s="3"/>
      <c r="I376" s="3"/>
      <c r="J376" s="3"/>
      <c r="L376" s="3"/>
      <c r="M376" s="91">
        <f>SUM(M8:M374)</f>
        <v>351452.85</v>
      </c>
    </row>
    <row r="377" spans="1:14" ht="13.8" thickTop="1" x14ac:dyDescent="0.25">
      <c r="A377" s="56"/>
      <c r="B377" s="56"/>
      <c r="C377" s="56"/>
      <c r="G377" s="3"/>
      <c r="H377" s="3"/>
      <c r="I377" s="3"/>
      <c r="J377" s="3"/>
      <c r="L377" s="3"/>
    </row>
    <row r="378" spans="1:14" x14ac:dyDescent="0.25">
      <c r="A378" s="65"/>
      <c r="C378" s="56"/>
      <c r="G378" s="3"/>
      <c r="H378" s="3"/>
      <c r="I378" s="3"/>
      <c r="J378" s="3"/>
      <c r="L378" s="3"/>
    </row>
    <row r="379" spans="1:14" x14ac:dyDescent="0.25">
      <c r="A379" s="65"/>
      <c r="C379" s="56"/>
      <c r="G379" s="3"/>
      <c r="H379" s="3"/>
      <c r="I379" s="3"/>
      <c r="J379" s="3"/>
      <c r="L379" s="3"/>
    </row>
    <row r="380" spans="1:14" x14ac:dyDescent="0.25">
      <c r="A380" s="65"/>
      <c r="G380" s="3"/>
      <c r="H380" s="3"/>
      <c r="I380" s="3"/>
      <c r="J380" s="3"/>
      <c r="L380" s="3"/>
    </row>
    <row r="381" spans="1:14" x14ac:dyDescent="0.25">
      <c r="A381" s="65"/>
      <c r="G381" s="3"/>
      <c r="H381" s="3"/>
      <c r="I381" s="3"/>
      <c r="J381" s="3"/>
      <c r="L381" s="3"/>
    </row>
    <row r="382" spans="1:14" x14ac:dyDescent="0.25">
      <c r="G382" s="3"/>
      <c r="H382" s="3"/>
      <c r="I382" s="3"/>
      <c r="J382" s="3"/>
      <c r="L382" s="3"/>
      <c r="N382" s="73"/>
    </row>
    <row r="383" spans="1:14" x14ac:dyDescent="0.25">
      <c r="G383" s="3"/>
      <c r="H383" s="3"/>
      <c r="I383" s="3"/>
      <c r="J383" s="3"/>
      <c r="L383" s="3"/>
    </row>
    <row r="384" spans="1:14" x14ac:dyDescent="0.25">
      <c r="G384" s="3"/>
      <c r="H384" s="3"/>
      <c r="I384" s="3"/>
      <c r="J384" s="3"/>
      <c r="L384" s="3"/>
    </row>
    <row r="385" spans="7:12" x14ac:dyDescent="0.25">
      <c r="G385" s="3"/>
      <c r="H385" s="3"/>
      <c r="I385" s="3"/>
      <c r="J385" s="3"/>
      <c r="L385" s="3"/>
    </row>
    <row r="386" spans="7:12" x14ac:dyDescent="0.25">
      <c r="G386" s="3"/>
      <c r="H386" s="3"/>
      <c r="I386" s="3"/>
      <c r="J386" s="3"/>
      <c r="L386" s="3"/>
    </row>
    <row r="387" spans="7:12" x14ac:dyDescent="0.25">
      <c r="G387" s="3"/>
      <c r="H387" s="3"/>
      <c r="I387" s="3"/>
      <c r="J387" s="3"/>
      <c r="L387" s="3"/>
    </row>
  </sheetData>
  <autoFilter ref="A6:N374" xr:uid="{438990F8-9CD2-499F-998E-053D5A2EF86A}"/>
  <phoneticPr fontId="3" type="noConversion"/>
  <pageMargins left="0.47244094488188981" right="0" top="0.47244094488188981" bottom="0.31496062992125984" header="0.51181102362204722" footer="0.51181102362204722"/>
  <pageSetup paperSize="9" scale="7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1EA1-0C91-4E6A-AEC0-34223995396A}">
  <dimension ref="A1:N381"/>
  <sheetViews>
    <sheetView topLeftCell="A11" zoomScale="120" zoomScaleNormal="120" workbookViewId="0">
      <selection activeCell="A11" sqref="A11:N379"/>
    </sheetView>
  </sheetViews>
  <sheetFormatPr defaultColWidth="9.109375" defaultRowHeight="13.2" x14ac:dyDescent="0.25"/>
  <cols>
    <col min="1" max="2" width="9" style="148" customWidth="1"/>
    <col min="3" max="3" width="24.5546875" style="148" bestFit="1" customWidth="1"/>
    <col min="4" max="4" width="21.6640625" style="148" bestFit="1" customWidth="1"/>
    <col min="5" max="5" width="9.88671875" style="148" customWidth="1"/>
    <col min="6" max="6" width="10.88671875" style="148" customWidth="1"/>
    <col min="7" max="8" width="15" style="215" customWidth="1"/>
    <col min="9" max="9" width="10.44140625" style="215" customWidth="1"/>
    <col min="10" max="10" width="7" style="148" customWidth="1"/>
    <col min="11" max="11" width="7.5546875" style="148" customWidth="1"/>
    <col min="12" max="12" width="40.6640625" style="148" customWidth="1"/>
    <col min="13" max="13" width="9.109375" style="158" bestFit="1" customWidth="1"/>
    <col min="14" max="14" width="28.88671875" style="148" customWidth="1"/>
    <col min="15" max="16384" width="9.109375" style="148"/>
  </cols>
  <sheetData>
    <row r="1" spans="1:14" ht="27.9" customHeight="1" x14ac:dyDescent="0.25">
      <c r="A1" s="253" t="s">
        <v>96</v>
      </c>
      <c r="B1" s="254"/>
      <c r="C1" s="254"/>
      <c r="D1" s="254"/>
      <c r="E1" s="254"/>
      <c r="F1" s="254"/>
      <c r="G1" s="254"/>
      <c r="H1" s="254"/>
      <c r="I1" s="254"/>
      <c r="J1" s="254"/>
      <c r="K1" s="255"/>
      <c r="L1" s="256"/>
    </row>
    <row r="2" spans="1:14" ht="12.75" customHeight="1" x14ac:dyDescent="0.25">
      <c r="A2" s="159" t="s">
        <v>97</v>
      </c>
      <c r="B2" s="259" t="s">
        <v>98</v>
      </c>
      <c r="C2" s="260"/>
      <c r="D2" s="261"/>
      <c r="E2" s="159" t="s">
        <v>99</v>
      </c>
      <c r="F2" s="262"/>
      <c r="G2" s="263"/>
      <c r="H2" s="263"/>
      <c r="I2" s="263"/>
      <c r="J2" s="263"/>
      <c r="K2" s="264"/>
      <c r="L2" s="257"/>
    </row>
    <row r="3" spans="1:14" ht="12.6" customHeight="1" x14ac:dyDescent="0.25">
      <c r="A3" s="160" t="s">
        <v>100</v>
      </c>
      <c r="B3" s="159" t="s">
        <v>101</v>
      </c>
      <c r="C3" s="265" t="s">
        <v>102</v>
      </c>
      <c r="D3" s="266"/>
      <c r="E3" s="265" t="s">
        <v>103</v>
      </c>
      <c r="F3" s="267"/>
      <c r="G3" s="266"/>
      <c r="H3" s="268" t="s">
        <v>104</v>
      </c>
      <c r="I3" s="269"/>
      <c r="J3" s="269"/>
      <c r="K3" s="270"/>
      <c r="L3" s="257"/>
    </row>
    <row r="4" spans="1:14" ht="12.6" customHeight="1" x14ac:dyDescent="0.25">
      <c r="A4" s="256" t="s">
        <v>105</v>
      </c>
      <c r="B4" s="271" t="s">
        <v>106</v>
      </c>
      <c r="C4" s="274" t="s">
        <v>107</v>
      </c>
      <c r="D4" s="275"/>
      <c r="E4" s="274" t="s">
        <v>108</v>
      </c>
      <c r="F4" s="280"/>
      <c r="G4" s="275"/>
      <c r="H4" s="161"/>
      <c r="I4" s="274" t="s">
        <v>109</v>
      </c>
      <c r="J4" s="280"/>
      <c r="K4" s="275"/>
      <c r="L4" s="258"/>
    </row>
    <row r="5" spans="1:14" ht="12.75" customHeight="1" x14ac:dyDescent="0.25">
      <c r="A5" s="257"/>
      <c r="B5" s="272"/>
      <c r="C5" s="276"/>
      <c r="D5" s="277"/>
      <c r="E5" s="276"/>
      <c r="F5" s="281"/>
      <c r="G5" s="277"/>
      <c r="H5" s="162"/>
      <c r="I5" s="276"/>
      <c r="J5" s="281"/>
      <c r="K5" s="277"/>
      <c r="L5" s="256" t="s">
        <v>110</v>
      </c>
    </row>
    <row r="6" spans="1:14" ht="12.6" customHeight="1" x14ac:dyDescent="0.25">
      <c r="A6" s="257"/>
      <c r="B6" s="272"/>
      <c r="C6" s="276"/>
      <c r="D6" s="277"/>
      <c r="E6" s="276"/>
      <c r="F6" s="281"/>
      <c r="G6" s="277"/>
      <c r="H6" s="163"/>
      <c r="I6" s="276"/>
      <c r="J6" s="281"/>
      <c r="K6" s="277"/>
      <c r="L6" s="257"/>
    </row>
    <row r="7" spans="1:14" ht="12.6" customHeight="1" x14ac:dyDescent="0.25">
      <c r="A7" s="257"/>
      <c r="B7" s="272"/>
      <c r="C7" s="276"/>
      <c r="D7" s="277"/>
      <c r="E7" s="276"/>
      <c r="F7" s="281"/>
      <c r="G7" s="277"/>
      <c r="H7" s="164"/>
      <c r="I7" s="276"/>
      <c r="J7" s="281"/>
      <c r="K7" s="277"/>
      <c r="L7" s="257"/>
    </row>
    <row r="8" spans="1:14" ht="12.6" customHeight="1" x14ac:dyDescent="0.25">
      <c r="A8" s="257"/>
      <c r="B8" s="272"/>
      <c r="C8" s="276"/>
      <c r="D8" s="277"/>
      <c r="E8" s="276"/>
      <c r="F8" s="281"/>
      <c r="G8" s="277"/>
      <c r="H8" s="165"/>
      <c r="I8" s="276"/>
      <c r="J8" s="281"/>
      <c r="K8" s="277"/>
      <c r="L8" s="257"/>
    </row>
    <row r="9" spans="1:14" ht="12.6" customHeight="1" x14ac:dyDescent="0.25">
      <c r="A9" s="257"/>
      <c r="B9" s="272"/>
      <c r="C9" s="276"/>
      <c r="D9" s="277"/>
      <c r="E9" s="276"/>
      <c r="F9" s="281"/>
      <c r="G9" s="277"/>
      <c r="H9" s="166"/>
      <c r="I9" s="276"/>
      <c r="J9" s="281"/>
      <c r="K9" s="277"/>
      <c r="L9" s="257"/>
    </row>
    <row r="10" spans="1:14" ht="12.15" customHeight="1" x14ac:dyDescent="0.25">
      <c r="A10" s="258"/>
      <c r="B10" s="273"/>
      <c r="C10" s="278"/>
      <c r="D10" s="279"/>
      <c r="E10" s="278"/>
      <c r="F10" s="282"/>
      <c r="G10" s="279"/>
      <c r="H10" s="167"/>
      <c r="I10" s="278"/>
      <c r="J10" s="282"/>
      <c r="K10" s="279"/>
      <c r="L10" s="258"/>
    </row>
    <row r="11" spans="1:14" ht="42" x14ac:dyDescent="0.25">
      <c r="A11" s="168" t="s">
        <v>111</v>
      </c>
      <c r="B11" s="169" t="s">
        <v>112</v>
      </c>
      <c r="C11" s="170" t="s">
        <v>113</v>
      </c>
      <c r="D11" s="171" t="s">
        <v>114</v>
      </c>
      <c r="E11" s="172" t="s">
        <v>115</v>
      </c>
      <c r="F11" s="173" t="s">
        <v>116</v>
      </c>
      <c r="G11" s="168" t="s">
        <v>117</v>
      </c>
      <c r="H11" s="168" t="s">
        <v>118</v>
      </c>
      <c r="I11" s="168" t="s">
        <v>119</v>
      </c>
      <c r="J11" s="168" t="s">
        <v>120</v>
      </c>
      <c r="K11" s="173" t="s">
        <v>121</v>
      </c>
      <c r="L11" s="168" t="s">
        <v>122</v>
      </c>
      <c r="M11" s="174" t="s">
        <v>123</v>
      </c>
      <c r="N11" s="148" t="s">
        <v>124</v>
      </c>
    </row>
    <row r="12" spans="1:14" s="179" customFormat="1" ht="20.399999999999999" x14ac:dyDescent="0.25">
      <c r="A12" s="175" t="s">
        <v>125</v>
      </c>
      <c r="B12" s="175" t="s">
        <v>126</v>
      </c>
      <c r="C12" s="176" t="s">
        <v>127</v>
      </c>
      <c r="D12" s="175" t="s">
        <v>128</v>
      </c>
      <c r="E12" s="176"/>
      <c r="F12" s="175" t="s">
        <v>129</v>
      </c>
      <c r="G12" s="175" t="s">
        <v>130</v>
      </c>
      <c r="H12" s="175" t="s">
        <v>130</v>
      </c>
      <c r="I12" s="175" t="s">
        <v>131</v>
      </c>
      <c r="J12" s="175" t="s">
        <v>132</v>
      </c>
      <c r="K12" s="175" t="s">
        <v>133</v>
      </c>
      <c r="L12" s="176"/>
      <c r="M12" s="177">
        <v>564.54999999999995</v>
      </c>
      <c r="N12" s="178" t="s">
        <v>134</v>
      </c>
    </row>
    <row r="13" spans="1:14" s="179" customFormat="1" ht="20.399999999999999" x14ac:dyDescent="0.25">
      <c r="A13" s="175" t="s">
        <v>135</v>
      </c>
      <c r="B13" s="175" t="s">
        <v>126</v>
      </c>
      <c r="C13" s="176" t="s">
        <v>136</v>
      </c>
      <c r="D13" s="175" t="s">
        <v>128</v>
      </c>
      <c r="E13" s="176"/>
      <c r="F13" s="176"/>
      <c r="G13" s="175" t="s">
        <v>130</v>
      </c>
      <c r="H13" s="175" t="s">
        <v>130</v>
      </c>
      <c r="I13" s="175"/>
      <c r="J13" s="175" t="s">
        <v>132</v>
      </c>
      <c r="K13" s="176"/>
      <c r="L13" s="176"/>
      <c r="M13" s="177">
        <v>564.54999999999995</v>
      </c>
      <c r="N13" s="178" t="s">
        <v>134</v>
      </c>
    </row>
    <row r="14" spans="1:14" s="179" customFormat="1" ht="20.399999999999999" x14ac:dyDescent="0.25">
      <c r="A14" s="175" t="s">
        <v>137</v>
      </c>
      <c r="B14" s="175" t="s">
        <v>138</v>
      </c>
      <c r="C14" s="176" t="s">
        <v>139</v>
      </c>
      <c r="D14" s="175" t="s">
        <v>140</v>
      </c>
      <c r="E14" s="176"/>
      <c r="F14" s="176"/>
      <c r="G14" s="175" t="s">
        <v>130</v>
      </c>
      <c r="H14" s="175" t="s">
        <v>130</v>
      </c>
      <c r="I14" s="175" t="s">
        <v>131</v>
      </c>
      <c r="J14" s="176"/>
      <c r="K14" s="176"/>
      <c r="L14" s="176"/>
      <c r="M14" s="177">
        <v>543.53</v>
      </c>
      <c r="N14" s="178" t="s">
        <v>134</v>
      </c>
    </row>
    <row r="15" spans="1:14" s="179" customFormat="1" ht="20.399999999999999" x14ac:dyDescent="0.25">
      <c r="A15" s="175" t="s">
        <v>141</v>
      </c>
      <c r="B15" s="175" t="s">
        <v>138</v>
      </c>
      <c r="C15" s="176" t="s">
        <v>142</v>
      </c>
      <c r="D15" s="175" t="s">
        <v>143</v>
      </c>
      <c r="E15" s="176"/>
      <c r="F15" s="176"/>
      <c r="G15" s="175" t="s">
        <v>130</v>
      </c>
      <c r="H15" s="175" t="s">
        <v>130</v>
      </c>
      <c r="I15" s="175" t="s">
        <v>131</v>
      </c>
      <c r="J15" s="175" t="s">
        <v>132</v>
      </c>
      <c r="K15" s="176"/>
      <c r="L15" s="176"/>
      <c r="M15" s="177">
        <v>571.55999999999995</v>
      </c>
      <c r="N15" s="178" t="s">
        <v>134</v>
      </c>
    </row>
    <row r="16" spans="1:14" s="179" customFormat="1" ht="11.4" customHeight="1" x14ac:dyDescent="0.25">
      <c r="A16" s="180" t="s">
        <v>144</v>
      </c>
      <c r="B16" s="180" t="s">
        <v>145</v>
      </c>
      <c r="C16" s="181" t="s">
        <v>146</v>
      </c>
      <c r="D16" s="180" t="s">
        <v>147</v>
      </c>
      <c r="E16" s="181"/>
      <c r="F16" s="181"/>
      <c r="G16" s="180" t="s">
        <v>148</v>
      </c>
      <c r="H16" s="180" t="s">
        <v>148</v>
      </c>
      <c r="I16" s="180"/>
      <c r="J16" s="181"/>
      <c r="K16" s="181"/>
      <c r="L16" s="181"/>
      <c r="M16" s="177">
        <v>196.15</v>
      </c>
      <c r="N16" s="178" t="s">
        <v>149</v>
      </c>
    </row>
    <row r="17" spans="1:14" s="179" customFormat="1" ht="11.4" customHeight="1" x14ac:dyDescent="0.25">
      <c r="A17" s="180" t="s">
        <v>150</v>
      </c>
      <c r="B17" s="180" t="s">
        <v>145</v>
      </c>
      <c r="C17" s="181" t="s">
        <v>151</v>
      </c>
      <c r="D17" s="180" t="s">
        <v>147</v>
      </c>
      <c r="E17" s="181"/>
      <c r="F17" s="181"/>
      <c r="G17" s="180" t="s">
        <v>148</v>
      </c>
      <c r="H17" s="180" t="s">
        <v>148</v>
      </c>
      <c r="I17" s="180"/>
      <c r="J17" s="181"/>
      <c r="K17" s="181"/>
      <c r="L17" s="181"/>
      <c r="M17" s="177">
        <v>196.15</v>
      </c>
      <c r="N17" s="178" t="s">
        <v>149</v>
      </c>
    </row>
    <row r="18" spans="1:14" s="179" customFormat="1" ht="11.4" customHeight="1" x14ac:dyDescent="0.25">
      <c r="A18" s="180" t="s">
        <v>152</v>
      </c>
      <c r="B18" s="180" t="s">
        <v>145</v>
      </c>
      <c r="C18" s="181" t="s">
        <v>153</v>
      </c>
      <c r="D18" s="180" t="s">
        <v>147</v>
      </c>
      <c r="E18" s="181"/>
      <c r="F18" s="181"/>
      <c r="G18" s="180" t="s">
        <v>148</v>
      </c>
      <c r="H18" s="180" t="s">
        <v>148</v>
      </c>
      <c r="I18" s="180"/>
      <c r="J18" s="181"/>
      <c r="K18" s="181"/>
      <c r="L18" s="181"/>
      <c r="M18" s="177">
        <v>196.15</v>
      </c>
      <c r="N18" s="178" t="s">
        <v>149</v>
      </c>
    </row>
    <row r="19" spans="1:14" s="179" customFormat="1" ht="11.4" customHeight="1" x14ac:dyDescent="0.25">
      <c r="A19" s="180" t="s">
        <v>154</v>
      </c>
      <c r="B19" s="180" t="s">
        <v>155</v>
      </c>
      <c r="C19" s="181" t="s">
        <v>156</v>
      </c>
      <c r="D19" s="180" t="s">
        <v>157</v>
      </c>
      <c r="E19" s="181"/>
      <c r="F19" s="180" t="s">
        <v>129</v>
      </c>
      <c r="G19" s="180" t="s">
        <v>148</v>
      </c>
      <c r="H19" s="180" t="s">
        <v>148</v>
      </c>
      <c r="I19" s="180" t="s">
        <v>131</v>
      </c>
      <c r="J19" s="180" t="s">
        <v>132</v>
      </c>
      <c r="K19" s="181"/>
      <c r="L19" s="181"/>
      <c r="M19" s="177">
        <v>279.19</v>
      </c>
      <c r="N19" s="178" t="s">
        <v>149</v>
      </c>
    </row>
    <row r="20" spans="1:14" s="179" customFormat="1" ht="11.4" customHeight="1" x14ac:dyDescent="0.25">
      <c r="A20" s="180" t="s">
        <v>158</v>
      </c>
      <c r="B20" s="180" t="s">
        <v>155</v>
      </c>
      <c r="C20" s="181" t="s">
        <v>159</v>
      </c>
      <c r="D20" s="180" t="s">
        <v>160</v>
      </c>
      <c r="E20" s="181"/>
      <c r="F20" s="180" t="s">
        <v>129</v>
      </c>
      <c r="G20" s="180" t="s">
        <v>148</v>
      </c>
      <c r="H20" s="180" t="s">
        <v>148</v>
      </c>
      <c r="I20" s="180" t="s">
        <v>131</v>
      </c>
      <c r="J20" s="181"/>
      <c r="K20" s="181"/>
      <c r="L20" s="181"/>
      <c r="M20" s="177">
        <v>217.36</v>
      </c>
      <c r="N20" s="178" t="s">
        <v>149</v>
      </c>
    </row>
    <row r="21" spans="1:14" s="179" customFormat="1" ht="11.4" customHeight="1" x14ac:dyDescent="0.25">
      <c r="A21" s="180" t="s">
        <v>161</v>
      </c>
      <c r="B21" s="180" t="s">
        <v>155</v>
      </c>
      <c r="C21" s="181" t="s">
        <v>162</v>
      </c>
      <c r="D21" s="180" t="s">
        <v>163</v>
      </c>
      <c r="E21" s="181"/>
      <c r="F21" s="180" t="s">
        <v>129</v>
      </c>
      <c r="G21" s="180" t="s">
        <v>148</v>
      </c>
      <c r="H21" s="180" t="s">
        <v>148</v>
      </c>
      <c r="I21" s="180" t="s">
        <v>131</v>
      </c>
      <c r="J21" s="181"/>
      <c r="K21" s="180" t="s">
        <v>133</v>
      </c>
      <c r="L21" s="181"/>
      <c r="M21" s="177">
        <v>217.36</v>
      </c>
      <c r="N21" s="178" t="s">
        <v>149</v>
      </c>
    </row>
    <row r="22" spans="1:14" s="179" customFormat="1" ht="11.4" customHeight="1" x14ac:dyDescent="0.25">
      <c r="A22" s="180" t="s">
        <v>164</v>
      </c>
      <c r="B22" s="180" t="s">
        <v>145</v>
      </c>
      <c r="C22" s="181" t="s">
        <v>165</v>
      </c>
      <c r="D22" s="180" t="s">
        <v>166</v>
      </c>
      <c r="E22" s="181"/>
      <c r="F22" s="181"/>
      <c r="G22" s="180" t="s">
        <v>148</v>
      </c>
      <c r="H22" s="180" t="s">
        <v>148</v>
      </c>
      <c r="I22" s="180"/>
      <c r="J22" s="180" t="s">
        <v>132</v>
      </c>
      <c r="K22" s="181"/>
      <c r="L22" s="181"/>
      <c r="M22" s="177">
        <v>265.86</v>
      </c>
      <c r="N22" s="178" t="s">
        <v>149</v>
      </c>
    </row>
    <row r="23" spans="1:14" s="179" customFormat="1" ht="11.4" customHeight="1" x14ac:dyDescent="0.25">
      <c r="A23" s="180" t="s">
        <v>167</v>
      </c>
      <c r="B23" s="180" t="s">
        <v>168</v>
      </c>
      <c r="C23" s="181" t="s">
        <v>169</v>
      </c>
      <c r="D23" s="180" t="s">
        <v>163</v>
      </c>
      <c r="E23" s="181"/>
      <c r="F23" s="180" t="s">
        <v>129</v>
      </c>
      <c r="G23" s="180" t="s">
        <v>148</v>
      </c>
      <c r="H23" s="180" t="s">
        <v>148</v>
      </c>
      <c r="I23" s="180"/>
      <c r="J23" s="180" t="s">
        <v>132</v>
      </c>
      <c r="K23" s="181"/>
      <c r="L23" s="181"/>
      <c r="M23" s="177">
        <v>290.24</v>
      </c>
      <c r="N23" s="178" t="s">
        <v>149</v>
      </c>
    </row>
    <row r="24" spans="1:14" s="179" customFormat="1" ht="11.4" customHeight="1" x14ac:dyDescent="0.25">
      <c r="A24" s="180" t="s">
        <v>170</v>
      </c>
      <c r="B24" s="180" t="s">
        <v>145</v>
      </c>
      <c r="C24" s="181" t="s">
        <v>171</v>
      </c>
      <c r="D24" s="180" t="s">
        <v>166</v>
      </c>
      <c r="E24" s="181"/>
      <c r="F24" s="181"/>
      <c r="G24" s="180" t="s">
        <v>148</v>
      </c>
      <c r="H24" s="180" t="s">
        <v>148</v>
      </c>
      <c r="I24" s="180"/>
      <c r="J24" s="180" t="s">
        <v>132</v>
      </c>
      <c r="K24" s="181"/>
      <c r="L24" s="181"/>
      <c r="M24" s="177">
        <v>265.86</v>
      </c>
      <c r="N24" s="178" t="s">
        <v>149</v>
      </c>
    </row>
    <row r="25" spans="1:14" s="179" customFormat="1" ht="11.4" customHeight="1" x14ac:dyDescent="0.25">
      <c r="A25" s="180" t="s">
        <v>172</v>
      </c>
      <c r="B25" s="180" t="s">
        <v>155</v>
      </c>
      <c r="C25" s="181" t="s">
        <v>173</v>
      </c>
      <c r="D25" s="180" t="s">
        <v>163</v>
      </c>
      <c r="E25" s="181"/>
      <c r="F25" s="180" t="s">
        <v>129</v>
      </c>
      <c r="G25" s="180" t="s">
        <v>148</v>
      </c>
      <c r="H25" s="180" t="s">
        <v>148</v>
      </c>
      <c r="I25" s="180" t="s">
        <v>131</v>
      </c>
      <c r="J25" s="180" t="s">
        <v>132</v>
      </c>
      <c r="K25" s="181"/>
      <c r="L25" s="181"/>
      <c r="M25" s="177">
        <v>290.24</v>
      </c>
      <c r="N25" s="178" t="s">
        <v>149</v>
      </c>
    </row>
    <row r="26" spans="1:14" s="179" customFormat="1" ht="11.4" customHeight="1" x14ac:dyDescent="0.25">
      <c r="A26" s="180" t="s">
        <v>174</v>
      </c>
      <c r="B26" s="180" t="s">
        <v>168</v>
      </c>
      <c r="C26" s="181" t="s">
        <v>165</v>
      </c>
      <c r="D26" s="180" t="s">
        <v>166</v>
      </c>
      <c r="E26" s="181"/>
      <c r="F26" s="181"/>
      <c r="G26" s="180" t="s">
        <v>148</v>
      </c>
      <c r="H26" s="180" t="s">
        <v>148</v>
      </c>
      <c r="I26" s="180"/>
      <c r="J26" s="180" t="s">
        <v>132</v>
      </c>
      <c r="K26" s="181"/>
      <c r="L26" s="181"/>
      <c r="M26" s="177">
        <v>264.66000000000003</v>
      </c>
      <c r="N26" s="178" t="s">
        <v>149</v>
      </c>
    </row>
    <row r="27" spans="1:14" s="179" customFormat="1" ht="11.4" customHeight="1" x14ac:dyDescent="0.25">
      <c r="A27" s="180" t="s">
        <v>175</v>
      </c>
      <c r="B27" s="180" t="s">
        <v>168</v>
      </c>
      <c r="C27" s="181" t="s">
        <v>176</v>
      </c>
      <c r="D27" s="180" t="s">
        <v>163</v>
      </c>
      <c r="E27" s="181"/>
      <c r="F27" s="180" t="s">
        <v>129</v>
      </c>
      <c r="G27" s="180" t="s">
        <v>148</v>
      </c>
      <c r="H27" s="180" t="s">
        <v>148</v>
      </c>
      <c r="I27" s="180"/>
      <c r="J27" s="180" t="s">
        <v>132</v>
      </c>
      <c r="K27" s="181"/>
      <c r="L27" s="181"/>
      <c r="M27" s="177">
        <v>290.24</v>
      </c>
      <c r="N27" s="178" t="s">
        <v>149</v>
      </c>
    </row>
    <row r="28" spans="1:14" s="179" customFormat="1" ht="11.4" customHeight="1" x14ac:dyDescent="0.25">
      <c r="A28" s="180" t="s">
        <v>177</v>
      </c>
      <c r="B28" s="180" t="s">
        <v>168</v>
      </c>
      <c r="C28" s="181" t="s">
        <v>178</v>
      </c>
      <c r="D28" s="180" t="s">
        <v>163</v>
      </c>
      <c r="E28" s="181"/>
      <c r="F28" s="180" t="s">
        <v>129</v>
      </c>
      <c r="G28" s="180" t="s">
        <v>148</v>
      </c>
      <c r="H28" s="180" t="s">
        <v>148</v>
      </c>
      <c r="I28" s="180"/>
      <c r="J28" s="180" t="s">
        <v>132</v>
      </c>
      <c r="K28" s="181"/>
      <c r="L28" s="181"/>
      <c r="M28" s="177">
        <v>290.24</v>
      </c>
      <c r="N28" s="178" t="s">
        <v>149</v>
      </c>
    </row>
    <row r="29" spans="1:14" s="179" customFormat="1" ht="11.4" customHeight="1" x14ac:dyDescent="0.25">
      <c r="A29" s="180" t="s">
        <v>179</v>
      </c>
      <c r="B29" s="180" t="s">
        <v>145</v>
      </c>
      <c r="C29" s="181" t="s">
        <v>180</v>
      </c>
      <c r="D29" s="180" t="s">
        <v>181</v>
      </c>
      <c r="E29" s="181"/>
      <c r="F29" s="181"/>
      <c r="G29" s="180" t="s">
        <v>148</v>
      </c>
      <c r="H29" s="180" t="s">
        <v>148</v>
      </c>
      <c r="I29" s="180"/>
      <c r="J29" s="181"/>
      <c r="K29" s="181"/>
      <c r="L29" s="181"/>
      <c r="M29" s="177">
        <v>196.44</v>
      </c>
      <c r="N29" s="178" t="s">
        <v>149</v>
      </c>
    </row>
    <row r="30" spans="1:14" s="179" customFormat="1" ht="11.4" customHeight="1" x14ac:dyDescent="0.25">
      <c r="A30" s="180" t="s">
        <v>182</v>
      </c>
      <c r="B30" s="180" t="s">
        <v>155</v>
      </c>
      <c r="C30" s="181" t="s">
        <v>183</v>
      </c>
      <c r="D30" s="180" t="s">
        <v>163</v>
      </c>
      <c r="E30" s="181"/>
      <c r="F30" s="180" t="s">
        <v>129</v>
      </c>
      <c r="G30" s="180" t="s">
        <v>148</v>
      </c>
      <c r="H30" s="180" t="s">
        <v>148</v>
      </c>
      <c r="I30" s="180" t="s">
        <v>131</v>
      </c>
      <c r="J30" s="181"/>
      <c r="K30" s="181"/>
      <c r="L30" s="181"/>
      <c r="M30" s="177">
        <v>217.36</v>
      </c>
      <c r="N30" s="178" t="s">
        <v>149</v>
      </c>
    </row>
    <row r="31" spans="1:14" s="179" customFormat="1" ht="11.4" customHeight="1" x14ac:dyDescent="0.25">
      <c r="A31" s="182" t="s">
        <v>184</v>
      </c>
      <c r="B31" s="182" t="s">
        <v>185</v>
      </c>
      <c r="C31" s="183"/>
      <c r="D31" s="183"/>
      <c r="E31" s="183"/>
      <c r="F31" s="183"/>
      <c r="G31" s="182"/>
      <c r="H31" s="182"/>
      <c r="I31" s="182"/>
      <c r="J31" s="183"/>
      <c r="K31" s="183"/>
      <c r="L31" s="183"/>
      <c r="M31" s="177"/>
    </row>
    <row r="32" spans="1:14" s="179" customFormat="1" ht="11.4" customHeight="1" x14ac:dyDescent="0.25">
      <c r="A32" s="180" t="s">
        <v>186</v>
      </c>
      <c r="B32" s="180" t="s">
        <v>168</v>
      </c>
      <c r="C32" s="181" t="s">
        <v>187</v>
      </c>
      <c r="D32" s="180" t="s">
        <v>163</v>
      </c>
      <c r="E32" s="181"/>
      <c r="F32" s="180" t="s">
        <v>129</v>
      </c>
      <c r="G32" s="180" t="s">
        <v>148</v>
      </c>
      <c r="H32" s="180" t="s">
        <v>148</v>
      </c>
      <c r="I32" s="180"/>
      <c r="J32" s="180" t="s">
        <v>132</v>
      </c>
      <c r="K32" s="181"/>
      <c r="L32" s="181"/>
      <c r="M32" s="177">
        <v>290.24</v>
      </c>
      <c r="N32" s="178" t="s">
        <v>149</v>
      </c>
    </row>
    <row r="33" spans="1:14" s="179" customFormat="1" ht="11.4" customHeight="1" x14ac:dyDescent="0.25">
      <c r="A33" s="180" t="s">
        <v>188</v>
      </c>
      <c r="B33" s="180" t="s">
        <v>168</v>
      </c>
      <c r="C33" s="181" t="s">
        <v>189</v>
      </c>
      <c r="D33" s="180" t="s">
        <v>163</v>
      </c>
      <c r="E33" s="181"/>
      <c r="F33" s="180" t="s">
        <v>129</v>
      </c>
      <c r="G33" s="180" t="s">
        <v>148</v>
      </c>
      <c r="H33" s="180" t="s">
        <v>148</v>
      </c>
      <c r="I33" s="180"/>
      <c r="J33" s="180" t="s">
        <v>132</v>
      </c>
      <c r="K33" s="181"/>
      <c r="L33" s="181"/>
      <c r="M33" s="177">
        <v>290.24</v>
      </c>
      <c r="N33" s="178" t="s">
        <v>149</v>
      </c>
    </row>
    <row r="34" spans="1:14" s="179" customFormat="1" ht="11.4" customHeight="1" x14ac:dyDescent="0.25">
      <c r="A34" s="180" t="s">
        <v>190</v>
      </c>
      <c r="B34" s="180" t="s">
        <v>145</v>
      </c>
      <c r="C34" s="181" t="s">
        <v>191</v>
      </c>
      <c r="D34" s="180" t="s">
        <v>166</v>
      </c>
      <c r="E34" s="181"/>
      <c r="F34" s="181"/>
      <c r="G34" s="180" t="s">
        <v>148</v>
      </c>
      <c r="H34" s="180" t="s">
        <v>148</v>
      </c>
      <c r="I34" s="180"/>
      <c r="J34" s="180" t="s">
        <v>132</v>
      </c>
      <c r="K34" s="181"/>
      <c r="L34" s="181"/>
      <c r="M34" s="177">
        <v>265.86</v>
      </c>
      <c r="N34" s="178" t="s">
        <v>149</v>
      </c>
    </row>
    <row r="35" spans="1:14" s="179" customFormat="1" ht="11.4" customHeight="1" x14ac:dyDescent="0.25">
      <c r="A35" s="180" t="s">
        <v>192</v>
      </c>
      <c r="B35" s="180" t="s">
        <v>168</v>
      </c>
      <c r="C35" s="181" t="s">
        <v>193</v>
      </c>
      <c r="D35" s="180" t="s">
        <v>163</v>
      </c>
      <c r="E35" s="181"/>
      <c r="F35" s="180" t="s">
        <v>129</v>
      </c>
      <c r="G35" s="180" t="s">
        <v>148</v>
      </c>
      <c r="H35" s="180" t="s">
        <v>148</v>
      </c>
      <c r="I35" s="180"/>
      <c r="J35" s="180" t="s">
        <v>132</v>
      </c>
      <c r="K35" s="181"/>
      <c r="L35" s="181"/>
      <c r="M35" s="177">
        <v>290.24</v>
      </c>
      <c r="N35" s="178" t="s">
        <v>149</v>
      </c>
    </row>
    <row r="36" spans="1:14" s="179" customFormat="1" ht="11.4" customHeight="1" x14ac:dyDescent="0.25">
      <c r="A36" s="180" t="s">
        <v>194</v>
      </c>
      <c r="B36" s="180" t="s">
        <v>168</v>
      </c>
      <c r="C36" s="181" t="s">
        <v>195</v>
      </c>
      <c r="D36" s="180" t="s">
        <v>163</v>
      </c>
      <c r="E36" s="181"/>
      <c r="F36" s="180" t="s">
        <v>129</v>
      </c>
      <c r="G36" s="180" t="s">
        <v>148</v>
      </c>
      <c r="H36" s="180" t="s">
        <v>148</v>
      </c>
      <c r="I36" s="180"/>
      <c r="J36" s="180" t="s">
        <v>132</v>
      </c>
      <c r="K36" s="181"/>
      <c r="L36" s="181"/>
      <c r="M36" s="177">
        <v>290.24</v>
      </c>
      <c r="N36" s="178" t="s">
        <v>149</v>
      </c>
    </row>
    <row r="37" spans="1:14" s="179" customFormat="1" ht="11.4" customHeight="1" x14ac:dyDescent="0.25">
      <c r="A37" s="180" t="s">
        <v>196</v>
      </c>
      <c r="B37" s="180" t="s">
        <v>145</v>
      </c>
      <c r="C37" s="181" t="s">
        <v>197</v>
      </c>
      <c r="D37" s="180" t="s">
        <v>166</v>
      </c>
      <c r="E37" s="181"/>
      <c r="F37" s="181"/>
      <c r="G37" s="180" t="s">
        <v>148</v>
      </c>
      <c r="H37" s="180" t="s">
        <v>148</v>
      </c>
      <c r="I37" s="180"/>
      <c r="J37" s="180" t="s">
        <v>132</v>
      </c>
      <c r="K37" s="181"/>
      <c r="L37" s="181"/>
      <c r="M37" s="177">
        <v>265.86</v>
      </c>
      <c r="N37" s="178" t="s">
        <v>149</v>
      </c>
    </row>
    <row r="38" spans="1:14" s="179" customFormat="1" ht="11.4" customHeight="1" x14ac:dyDescent="0.25">
      <c r="A38" s="180" t="s">
        <v>198</v>
      </c>
      <c r="B38" s="180" t="s">
        <v>168</v>
      </c>
      <c r="C38" s="181" t="s">
        <v>199</v>
      </c>
      <c r="D38" s="180" t="s">
        <v>163</v>
      </c>
      <c r="E38" s="181"/>
      <c r="F38" s="180" t="s">
        <v>129</v>
      </c>
      <c r="G38" s="180" t="s">
        <v>148</v>
      </c>
      <c r="H38" s="180" t="s">
        <v>148</v>
      </c>
      <c r="I38" s="180"/>
      <c r="J38" s="180" t="s">
        <v>132</v>
      </c>
      <c r="K38" s="181"/>
      <c r="L38" s="181"/>
      <c r="M38" s="177">
        <v>290.24</v>
      </c>
      <c r="N38" s="178" t="s">
        <v>149</v>
      </c>
    </row>
    <row r="39" spans="1:14" s="179" customFormat="1" ht="11.4" customHeight="1" x14ac:dyDescent="0.25">
      <c r="A39" s="180" t="s">
        <v>200</v>
      </c>
      <c r="B39" s="180" t="s">
        <v>145</v>
      </c>
      <c r="C39" s="181" t="s">
        <v>201</v>
      </c>
      <c r="D39" s="180" t="s">
        <v>128</v>
      </c>
      <c r="E39" s="181"/>
      <c r="F39" s="181"/>
      <c r="G39" s="180" t="s">
        <v>148</v>
      </c>
      <c r="H39" s="180" t="s">
        <v>148</v>
      </c>
      <c r="I39" s="180" t="s">
        <v>131</v>
      </c>
      <c r="J39" s="180" t="s">
        <v>132</v>
      </c>
      <c r="K39" s="181"/>
      <c r="L39" s="181"/>
      <c r="M39" s="177">
        <v>263.45999999999998</v>
      </c>
      <c r="N39" s="178" t="s">
        <v>149</v>
      </c>
    </row>
    <row r="40" spans="1:14" s="179" customFormat="1" ht="20.399999999999999" x14ac:dyDescent="0.25">
      <c r="A40" s="175" t="s">
        <v>202</v>
      </c>
      <c r="B40" s="175" t="s">
        <v>126</v>
      </c>
      <c r="C40" s="176" t="s">
        <v>203</v>
      </c>
      <c r="D40" s="175" t="s">
        <v>128</v>
      </c>
      <c r="E40" s="176"/>
      <c r="F40" s="176"/>
      <c r="G40" s="175" t="s">
        <v>130</v>
      </c>
      <c r="H40" s="175" t="s">
        <v>130</v>
      </c>
      <c r="I40" s="175" t="s">
        <v>131</v>
      </c>
      <c r="J40" s="175" t="s">
        <v>132</v>
      </c>
      <c r="K40" s="176"/>
      <c r="L40" s="176"/>
      <c r="M40" s="177">
        <v>564.54999999999995</v>
      </c>
      <c r="N40" s="178" t="s">
        <v>134</v>
      </c>
    </row>
    <row r="41" spans="1:14" s="179" customFormat="1" ht="20.399999999999999" x14ac:dyDescent="0.25">
      <c r="A41" s="175" t="s">
        <v>204</v>
      </c>
      <c r="B41" s="175" t="s">
        <v>205</v>
      </c>
      <c r="C41" s="176" t="s">
        <v>206</v>
      </c>
      <c r="D41" s="175" t="s">
        <v>163</v>
      </c>
      <c r="E41" s="176"/>
      <c r="F41" s="175" t="s">
        <v>129</v>
      </c>
      <c r="G41" s="175" t="s">
        <v>130</v>
      </c>
      <c r="H41" s="175" t="s">
        <v>130</v>
      </c>
      <c r="I41" s="175" t="s">
        <v>131</v>
      </c>
      <c r="J41" s="175" t="s">
        <v>132</v>
      </c>
      <c r="K41" s="175" t="s">
        <v>133</v>
      </c>
      <c r="L41" s="176"/>
      <c r="M41" s="177">
        <v>623.53</v>
      </c>
      <c r="N41" s="178" t="s">
        <v>134</v>
      </c>
    </row>
    <row r="42" spans="1:14" s="179" customFormat="1" ht="20.399999999999999" x14ac:dyDescent="0.25">
      <c r="A42" s="175" t="s">
        <v>207</v>
      </c>
      <c r="B42" s="175" t="s">
        <v>208</v>
      </c>
      <c r="C42" s="176" t="s">
        <v>209</v>
      </c>
      <c r="D42" s="175" t="s">
        <v>166</v>
      </c>
      <c r="E42" s="176"/>
      <c r="F42" s="176"/>
      <c r="G42" s="175" t="s">
        <v>130</v>
      </c>
      <c r="H42" s="175" t="s">
        <v>130</v>
      </c>
      <c r="I42" s="175"/>
      <c r="J42" s="175" t="s">
        <v>132</v>
      </c>
      <c r="K42" s="176"/>
      <c r="L42" s="176"/>
      <c r="M42" s="177">
        <v>567.47</v>
      </c>
      <c r="N42" s="178" t="s">
        <v>134</v>
      </c>
    </row>
    <row r="43" spans="1:14" s="179" customFormat="1" ht="20.399999999999999" x14ac:dyDescent="0.25">
      <c r="A43" s="175" t="s">
        <v>210</v>
      </c>
      <c r="B43" s="175" t="s">
        <v>138</v>
      </c>
      <c r="C43" s="176" t="s">
        <v>211</v>
      </c>
      <c r="D43" s="175" t="s">
        <v>128</v>
      </c>
      <c r="E43" s="176"/>
      <c r="F43" s="176"/>
      <c r="G43" s="175" t="s">
        <v>130</v>
      </c>
      <c r="H43" s="175" t="s">
        <v>130</v>
      </c>
      <c r="I43" s="175"/>
      <c r="J43" s="176"/>
      <c r="K43" s="176"/>
      <c r="L43" s="176"/>
      <c r="M43" s="177">
        <v>530.5</v>
      </c>
      <c r="N43" s="178" t="s">
        <v>134</v>
      </c>
    </row>
    <row r="44" spans="1:14" s="179" customFormat="1" ht="20.399999999999999" x14ac:dyDescent="0.25">
      <c r="A44" s="175" t="s">
        <v>212</v>
      </c>
      <c r="B44" s="175" t="s">
        <v>138</v>
      </c>
      <c r="C44" s="176" t="s">
        <v>213</v>
      </c>
      <c r="D44" s="175" t="s">
        <v>181</v>
      </c>
      <c r="E44" s="176"/>
      <c r="F44" s="176"/>
      <c r="G44" s="175" t="s">
        <v>130</v>
      </c>
      <c r="H44" s="175" t="s">
        <v>130</v>
      </c>
      <c r="I44" s="175" t="s">
        <v>131</v>
      </c>
      <c r="J44" s="175" t="s">
        <v>132</v>
      </c>
      <c r="K44" s="176"/>
      <c r="L44" s="176"/>
      <c r="M44" s="177">
        <v>558.71</v>
      </c>
      <c r="N44" s="178" t="s">
        <v>134</v>
      </c>
    </row>
    <row r="45" spans="1:14" s="179" customFormat="1" ht="20.399999999999999" x14ac:dyDescent="0.25">
      <c r="A45" s="175" t="s">
        <v>214</v>
      </c>
      <c r="B45" s="175" t="s">
        <v>138</v>
      </c>
      <c r="C45" s="176" t="s">
        <v>215</v>
      </c>
      <c r="D45" s="175" t="s">
        <v>128</v>
      </c>
      <c r="E45" s="176"/>
      <c r="F45" s="176"/>
      <c r="G45" s="175" t="s">
        <v>130</v>
      </c>
      <c r="H45" s="175" t="s">
        <v>130</v>
      </c>
      <c r="I45" s="175"/>
      <c r="J45" s="175" t="s">
        <v>132</v>
      </c>
      <c r="K45" s="176"/>
      <c r="L45" s="176"/>
      <c r="M45" s="177">
        <v>564.54999999999995</v>
      </c>
      <c r="N45" s="178" t="s">
        <v>134</v>
      </c>
    </row>
    <row r="46" spans="1:14" s="179" customFormat="1" ht="20.399999999999999" x14ac:dyDescent="0.25">
      <c r="A46" s="175" t="s">
        <v>216</v>
      </c>
      <c r="B46" s="175" t="s">
        <v>138</v>
      </c>
      <c r="C46" s="176" t="s">
        <v>217</v>
      </c>
      <c r="D46" s="175" t="s">
        <v>181</v>
      </c>
      <c r="E46" s="176"/>
      <c r="F46" s="176"/>
      <c r="G46" s="175" t="s">
        <v>130</v>
      </c>
      <c r="H46" s="175" t="s">
        <v>130</v>
      </c>
      <c r="I46" s="175" t="s">
        <v>131</v>
      </c>
      <c r="J46" s="175" t="s">
        <v>132</v>
      </c>
      <c r="K46" s="176"/>
      <c r="L46" s="176"/>
      <c r="M46" s="177">
        <v>558.71</v>
      </c>
      <c r="N46" s="178" t="s">
        <v>134</v>
      </c>
    </row>
    <row r="47" spans="1:14" s="179" customFormat="1" ht="20.399999999999999" x14ac:dyDescent="0.25">
      <c r="A47" s="175" t="s">
        <v>218</v>
      </c>
      <c r="B47" s="175" t="s">
        <v>138</v>
      </c>
      <c r="C47" s="176" t="s">
        <v>219</v>
      </c>
      <c r="D47" s="175" t="s">
        <v>181</v>
      </c>
      <c r="E47" s="176"/>
      <c r="F47" s="176"/>
      <c r="G47" s="175" t="s">
        <v>130</v>
      </c>
      <c r="H47" s="175" t="s">
        <v>130</v>
      </c>
      <c r="I47" s="175"/>
      <c r="J47" s="176"/>
      <c r="K47" s="176"/>
      <c r="L47" s="176"/>
      <c r="M47" s="177">
        <v>524.66</v>
      </c>
      <c r="N47" s="178" t="s">
        <v>134</v>
      </c>
    </row>
    <row r="48" spans="1:14" s="179" customFormat="1" ht="20.399999999999999" x14ac:dyDescent="0.25">
      <c r="A48" s="175" t="s">
        <v>220</v>
      </c>
      <c r="B48" s="175" t="s">
        <v>126</v>
      </c>
      <c r="C48" s="176" t="s">
        <v>221</v>
      </c>
      <c r="D48" s="175" t="s">
        <v>222</v>
      </c>
      <c r="E48" s="176"/>
      <c r="F48" s="176"/>
      <c r="G48" s="175" t="s">
        <v>130</v>
      </c>
      <c r="H48" s="175" t="s">
        <v>130</v>
      </c>
      <c r="I48" s="175"/>
      <c r="J48" s="176"/>
      <c r="K48" s="176"/>
      <c r="L48" s="176"/>
      <c r="M48" s="177">
        <v>519.41</v>
      </c>
      <c r="N48" s="178" t="s">
        <v>134</v>
      </c>
    </row>
    <row r="49" spans="1:14" s="179" customFormat="1" ht="20.399999999999999" x14ac:dyDescent="0.25">
      <c r="A49" s="175" t="s">
        <v>223</v>
      </c>
      <c r="B49" s="175" t="s">
        <v>126</v>
      </c>
      <c r="C49" s="176" t="s">
        <v>221</v>
      </c>
      <c r="D49" s="175" t="s">
        <v>222</v>
      </c>
      <c r="E49" s="176"/>
      <c r="F49" s="176"/>
      <c r="G49" s="175" t="s">
        <v>130</v>
      </c>
      <c r="H49" s="175" t="s">
        <v>130</v>
      </c>
      <c r="I49" s="175"/>
      <c r="J49" s="176"/>
      <c r="K49" s="176"/>
      <c r="L49" s="176"/>
      <c r="M49" s="177">
        <v>519.41</v>
      </c>
      <c r="N49" s="178" t="s">
        <v>134</v>
      </c>
    </row>
    <row r="50" spans="1:14" s="179" customFormat="1" ht="10.199999999999999" x14ac:dyDescent="0.25">
      <c r="A50" s="184" t="s">
        <v>224</v>
      </c>
      <c r="B50" s="184" t="s">
        <v>225</v>
      </c>
      <c r="C50" s="185" t="s">
        <v>226</v>
      </c>
      <c r="D50" s="184" t="s">
        <v>227</v>
      </c>
      <c r="E50" s="185"/>
      <c r="F50" s="185"/>
      <c r="G50" s="184" t="s">
        <v>130</v>
      </c>
      <c r="H50" s="184" t="s">
        <v>130</v>
      </c>
      <c r="I50" s="184"/>
      <c r="J50" s="185"/>
      <c r="K50" s="185"/>
      <c r="L50" s="185"/>
      <c r="M50" s="177">
        <v>0</v>
      </c>
      <c r="N50" s="179" t="s">
        <v>228</v>
      </c>
    </row>
    <row r="51" spans="1:14" s="179" customFormat="1" ht="10.199999999999999" x14ac:dyDescent="0.25">
      <c r="A51" s="184" t="s">
        <v>229</v>
      </c>
      <c r="B51" s="184" t="s">
        <v>225</v>
      </c>
      <c r="C51" s="185" t="s">
        <v>226</v>
      </c>
      <c r="D51" s="184" t="s">
        <v>227</v>
      </c>
      <c r="E51" s="185"/>
      <c r="F51" s="185"/>
      <c r="G51" s="184" t="s">
        <v>130</v>
      </c>
      <c r="H51" s="184" t="s">
        <v>130</v>
      </c>
      <c r="I51" s="184"/>
      <c r="J51" s="185"/>
      <c r="K51" s="185"/>
      <c r="L51" s="185"/>
      <c r="M51" s="177">
        <v>0</v>
      </c>
      <c r="N51" s="179" t="s">
        <v>228</v>
      </c>
    </row>
    <row r="52" spans="1:14" s="179" customFormat="1" ht="10.199999999999999" x14ac:dyDescent="0.25">
      <c r="A52" s="184" t="s">
        <v>230</v>
      </c>
      <c r="B52" s="184" t="s">
        <v>225</v>
      </c>
      <c r="C52" s="185" t="s">
        <v>226</v>
      </c>
      <c r="D52" s="184" t="s">
        <v>227</v>
      </c>
      <c r="E52" s="185"/>
      <c r="F52" s="185"/>
      <c r="G52" s="184" t="s">
        <v>130</v>
      </c>
      <c r="H52" s="184" t="s">
        <v>130</v>
      </c>
      <c r="I52" s="184"/>
      <c r="J52" s="185"/>
      <c r="K52" s="185"/>
      <c r="L52" s="185"/>
      <c r="M52" s="177">
        <v>0</v>
      </c>
      <c r="N52" s="179" t="s">
        <v>228</v>
      </c>
    </row>
    <row r="53" spans="1:14" s="179" customFormat="1" ht="10.199999999999999" x14ac:dyDescent="0.25">
      <c r="A53" s="184" t="s">
        <v>231</v>
      </c>
      <c r="B53" s="184" t="s">
        <v>225</v>
      </c>
      <c r="C53" s="185" t="s">
        <v>226</v>
      </c>
      <c r="D53" s="184" t="s">
        <v>227</v>
      </c>
      <c r="E53" s="185"/>
      <c r="F53" s="185"/>
      <c r="G53" s="184" t="s">
        <v>130</v>
      </c>
      <c r="H53" s="184" t="s">
        <v>130</v>
      </c>
      <c r="I53" s="184"/>
      <c r="J53" s="185"/>
      <c r="K53" s="185"/>
      <c r="L53" s="185"/>
      <c r="M53" s="177">
        <v>0</v>
      </c>
      <c r="N53" s="179" t="s">
        <v>228</v>
      </c>
    </row>
    <row r="54" spans="1:14" s="179" customFormat="1" ht="10.199999999999999" x14ac:dyDescent="0.25">
      <c r="A54" s="184" t="s">
        <v>232</v>
      </c>
      <c r="B54" s="184" t="s">
        <v>225</v>
      </c>
      <c r="C54" s="185" t="s">
        <v>226</v>
      </c>
      <c r="D54" s="184" t="s">
        <v>227</v>
      </c>
      <c r="E54" s="185"/>
      <c r="F54" s="185"/>
      <c r="G54" s="184" t="s">
        <v>130</v>
      </c>
      <c r="H54" s="184" t="s">
        <v>130</v>
      </c>
      <c r="I54" s="184"/>
      <c r="J54" s="185"/>
      <c r="K54" s="185"/>
      <c r="L54" s="185"/>
      <c r="M54" s="177">
        <v>0</v>
      </c>
      <c r="N54" s="179" t="s">
        <v>228</v>
      </c>
    </row>
    <row r="55" spans="1:14" s="179" customFormat="1" ht="10.199999999999999" x14ac:dyDescent="0.25">
      <c r="A55" s="184" t="s">
        <v>233</v>
      </c>
      <c r="B55" s="184" t="s">
        <v>225</v>
      </c>
      <c r="C55" s="185" t="s">
        <v>226</v>
      </c>
      <c r="D55" s="184" t="s">
        <v>227</v>
      </c>
      <c r="E55" s="185"/>
      <c r="F55" s="186"/>
      <c r="G55" s="184" t="s">
        <v>130</v>
      </c>
      <c r="H55" s="184" t="s">
        <v>130</v>
      </c>
      <c r="I55" s="187"/>
      <c r="J55" s="186"/>
      <c r="K55" s="186"/>
      <c r="L55" s="185"/>
      <c r="M55" s="177">
        <v>0</v>
      </c>
      <c r="N55" s="179" t="s">
        <v>228</v>
      </c>
    </row>
    <row r="56" spans="1:14" s="179" customFormat="1" ht="10.199999999999999" x14ac:dyDescent="0.25">
      <c r="A56" s="184" t="s">
        <v>234</v>
      </c>
      <c r="B56" s="184" t="s">
        <v>225</v>
      </c>
      <c r="C56" s="185" t="s">
        <v>226</v>
      </c>
      <c r="D56" s="184" t="s">
        <v>227</v>
      </c>
      <c r="E56" s="185"/>
      <c r="F56" s="185"/>
      <c r="G56" s="184" t="s">
        <v>130</v>
      </c>
      <c r="H56" s="184" t="s">
        <v>130</v>
      </c>
      <c r="I56" s="184"/>
      <c r="J56" s="185"/>
      <c r="K56" s="185"/>
      <c r="L56" s="185"/>
      <c r="M56" s="177">
        <v>0</v>
      </c>
      <c r="N56" s="179" t="s">
        <v>228</v>
      </c>
    </row>
    <row r="57" spans="1:14" s="179" customFormat="1" ht="10.199999999999999" x14ac:dyDescent="0.25">
      <c r="A57" s="184" t="s">
        <v>235</v>
      </c>
      <c r="B57" s="184" t="s">
        <v>225</v>
      </c>
      <c r="C57" s="185" t="s">
        <v>226</v>
      </c>
      <c r="D57" s="184" t="s">
        <v>227</v>
      </c>
      <c r="E57" s="185"/>
      <c r="F57" s="185"/>
      <c r="G57" s="184" t="s">
        <v>130</v>
      </c>
      <c r="H57" s="184" t="s">
        <v>130</v>
      </c>
      <c r="I57" s="184"/>
      <c r="J57" s="185"/>
      <c r="K57" s="185"/>
      <c r="L57" s="185"/>
      <c r="M57" s="177">
        <v>0</v>
      </c>
      <c r="N57" s="179" t="s">
        <v>228</v>
      </c>
    </row>
    <row r="58" spans="1:14" s="179" customFormat="1" ht="10.199999999999999" x14ac:dyDescent="0.25">
      <c r="A58" s="184" t="s">
        <v>236</v>
      </c>
      <c r="B58" s="184" t="s">
        <v>225</v>
      </c>
      <c r="C58" s="185" t="s">
        <v>226</v>
      </c>
      <c r="D58" s="184" t="s">
        <v>227</v>
      </c>
      <c r="E58" s="185"/>
      <c r="F58" s="185"/>
      <c r="G58" s="184" t="s">
        <v>130</v>
      </c>
      <c r="H58" s="184" t="s">
        <v>130</v>
      </c>
      <c r="I58" s="184"/>
      <c r="J58" s="185"/>
      <c r="K58" s="185"/>
      <c r="L58" s="185"/>
      <c r="M58" s="177">
        <v>0</v>
      </c>
      <c r="N58" s="179" t="s">
        <v>228</v>
      </c>
    </row>
    <row r="59" spans="1:14" s="179" customFormat="1" ht="10.199999999999999" x14ac:dyDescent="0.25">
      <c r="A59" s="184" t="s">
        <v>237</v>
      </c>
      <c r="B59" s="184" t="s">
        <v>225</v>
      </c>
      <c r="C59" s="185" t="s">
        <v>226</v>
      </c>
      <c r="D59" s="184" t="s">
        <v>227</v>
      </c>
      <c r="E59" s="185"/>
      <c r="F59" s="185"/>
      <c r="G59" s="184" t="s">
        <v>130</v>
      </c>
      <c r="H59" s="184" t="s">
        <v>130</v>
      </c>
      <c r="I59" s="184"/>
      <c r="J59" s="185"/>
      <c r="K59" s="185"/>
      <c r="L59" s="185"/>
      <c r="M59" s="177">
        <v>0</v>
      </c>
      <c r="N59" s="179" t="s">
        <v>228</v>
      </c>
    </row>
    <row r="60" spans="1:14" s="179" customFormat="1" ht="10.199999999999999" x14ac:dyDescent="0.25">
      <c r="A60" s="184" t="s">
        <v>238</v>
      </c>
      <c r="B60" s="184" t="s">
        <v>225</v>
      </c>
      <c r="C60" s="185" t="s">
        <v>226</v>
      </c>
      <c r="D60" s="184" t="s">
        <v>227</v>
      </c>
      <c r="E60" s="185"/>
      <c r="F60" s="185"/>
      <c r="G60" s="184" t="s">
        <v>130</v>
      </c>
      <c r="H60" s="184" t="s">
        <v>130</v>
      </c>
      <c r="I60" s="184"/>
      <c r="J60" s="185"/>
      <c r="K60" s="185"/>
      <c r="L60" s="185"/>
      <c r="M60" s="177">
        <v>0</v>
      </c>
      <c r="N60" s="179" t="s">
        <v>228</v>
      </c>
    </row>
    <row r="61" spans="1:14" s="179" customFormat="1" ht="20.399999999999999" x14ac:dyDescent="0.25">
      <c r="A61" s="175" t="s">
        <v>239</v>
      </c>
      <c r="B61" s="175" t="s">
        <v>138</v>
      </c>
      <c r="C61" s="176" t="s">
        <v>240</v>
      </c>
      <c r="D61" s="175" t="s">
        <v>181</v>
      </c>
      <c r="E61" s="176"/>
      <c r="F61" s="176"/>
      <c r="G61" s="175" t="s">
        <v>130</v>
      </c>
      <c r="H61" s="175" t="s">
        <v>130</v>
      </c>
      <c r="I61" s="175"/>
      <c r="J61" s="176"/>
      <c r="K61" s="176"/>
      <c r="L61" s="176"/>
      <c r="M61" s="177">
        <v>524.66</v>
      </c>
      <c r="N61" s="178" t="s">
        <v>134</v>
      </c>
    </row>
    <row r="62" spans="1:14" s="179" customFormat="1" ht="20.399999999999999" x14ac:dyDescent="0.25">
      <c r="A62" s="175" t="s">
        <v>241</v>
      </c>
      <c r="B62" s="175" t="s">
        <v>242</v>
      </c>
      <c r="C62" s="176" t="s">
        <v>180</v>
      </c>
      <c r="D62" s="175" t="s">
        <v>243</v>
      </c>
      <c r="E62" s="176"/>
      <c r="F62" s="175" t="s">
        <v>129</v>
      </c>
      <c r="G62" s="175" t="s">
        <v>130</v>
      </c>
      <c r="H62" s="175" t="s">
        <v>130</v>
      </c>
      <c r="I62" s="175"/>
      <c r="J62" s="176"/>
      <c r="K62" s="176"/>
      <c r="L62" s="176"/>
      <c r="M62" s="177">
        <v>527</v>
      </c>
      <c r="N62" s="178" t="s">
        <v>134</v>
      </c>
    </row>
    <row r="63" spans="1:14" s="179" customFormat="1" ht="20.399999999999999" x14ac:dyDescent="0.25">
      <c r="A63" s="175" t="s">
        <v>244</v>
      </c>
      <c r="B63" s="175" t="s">
        <v>126</v>
      </c>
      <c r="C63" s="176" t="s">
        <v>245</v>
      </c>
      <c r="D63" s="175" t="s">
        <v>222</v>
      </c>
      <c r="E63" s="176"/>
      <c r="F63" s="176"/>
      <c r="G63" s="175" t="s">
        <v>130</v>
      </c>
      <c r="H63" s="175" t="s">
        <v>130</v>
      </c>
      <c r="I63" s="175"/>
      <c r="J63" s="176"/>
      <c r="K63" s="176"/>
      <c r="L63" s="176"/>
      <c r="M63" s="177">
        <v>519.41</v>
      </c>
      <c r="N63" s="178" t="s">
        <v>134</v>
      </c>
    </row>
    <row r="64" spans="1:14" s="179" customFormat="1" ht="20.399999999999999" x14ac:dyDescent="0.25">
      <c r="A64" s="175" t="s">
        <v>246</v>
      </c>
      <c r="B64" s="175" t="s">
        <v>126</v>
      </c>
      <c r="C64" s="176" t="s">
        <v>245</v>
      </c>
      <c r="D64" s="175" t="s">
        <v>222</v>
      </c>
      <c r="E64" s="176"/>
      <c r="F64" s="176"/>
      <c r="G64" s="175" t="s">
        <v>130</v>
      </c>
      <c r="H64" s="175" t="s">
        <v>130</v>
      </c>
      <c r="I64" s="175"/>
      <c r="J64" s="176"/>
      <c r="K64" s="176"/>
      <c r="L64" s="176"/>
      <c r="M64" s="177">
        <v>519.41</v>
      </c>
      <c r="N64" s="178" t="s">
        <v>134</v>
      </c>
    </row>
    <row r="65" spans="1:14" s="179" customFormat="1" ht="10.199999999999999" x14ac:dyDescent="0.25">
      <c r="A65" s="184" t="s">
        <v>247</v>
      </c>
      <c r="B65" s="184" t="s">
        <v>225</v>
      </c>
      <c r="C65" s="185" t="s">
        <v>248</v>
      </c>
      <c r="D65" s="184" t="s">
        <v>227</v>
      </c>
      <c r="E65" s="185"/>
      <c r="F65" s="185"/>
      <c r="G65" s="184" t="s">
        <v>130</v>
      </c>
      <c r="H65" s="184" t="s">
        <v>130</v>
      </c>
      <c r="I65" s="184"/>
      <c r="J65" s="185"/>
      <c r="K65" s="185"/>
      <c r="L65" s="185"/>
      <c r="M65" s="177">
        <v>0</v>
      </c>
      <c r="N65" s="179" t="s">
        <v>228</v>
      </c>
    </row>
    <row r="66" spans="1:14" s="179" customFormat="1" ht="10.199999999999999" x14ac:dyDescent="0.25">
      <c r="A66" s="184" t="s">
        <v>249</v>
      </c>
      <c r="B66" s="184" t="s">
        <v>225</v>
      </c>
      <c r="C66" s="185" t="s">
        <v>248</v>
      </c>
      <c r="D66" s="184" t="s">
        <v>227</v>
      </c>
      <c r="E66" s="185"/>
      <c r="F66" s="185"/>
      <c r="G66" s="184" t="s">
        <v>130</v>
      </c>
      <c r="H66" s="184" t="s">
        <v>130</v>
      </c>
      <c r="I66" s="184"/>
      <c r="J66" s="185"/>
      <c r="K66" s="185"/>
      <c r="L66" s="185"/>
      <c r="M66" s="177">
        <v>0</v>
      </c>
      <c r="N66" s="179" t="s">
        <v>228</v>
      </c>
    </row>
    <row r="67" spans="1:14" s="179" customFormat="1" ht="10.199999999999999" x14ac:dyDescent="0.25">
      <c r="A67" s="184" t="s">
        <v>250</v>
      </c>
      <c r="B67" s="184" t="s">
        <v>225</v>
      </c>
      <c r="C67" s="185" t="s">
        <v>248</v>
      </c>
      <c r="D67" s="184" t="s">
        <v>227</v>
      </c>
      <c r="E67" s="185"/>
      <c r="F67" s="185"/>
      <c r="G67" s="184" t="s">
        <v>130</v>
      </c>
      <c r="H67" s="184" t="s">
        <v>130</v>
      </c>
      <c r="I67" s="184"/>
      <c r="J67" s="185"/>
      <c r="K67" s="185"/>
      <c r="L67" s="185"/>
      <c r="M67" s="177">
        <v>0</v>
      </c>
      <c r="N67" s="179" t="s">
        <v>228</v>
      </c>
    </row>
    <row r="68" spans="1:14" s="179" customFormat="1" ht="10.199999999999999" x14ac:dyDescent="0.25">
      <c r="A68" s="184" t="s">
        <v>251</v>
      </c>
      <c r="B68" s="184" t="s">
        <v>225</v>
      </c>
      <c r="C68" s="185" t="s">
        <v>248</v>
      </c>
      <c r="D68" s="184" t="s">
        <v>227</v>
      </c>
      <c r="E68" s="185"/>
      <c r="F68" s="185"/>
      <c r="G68" s="184" t="s">
        <v>130</v>
      </c>
      <c r="H68" s="184" t="s">
        <v>130</v>
      </c>
      <c r="I68" s="184"/>
      <c r="J68" s="185"/>
      <c r="K68" s="185"/>
      <c r="L68" s="185"/>
      <c r="M68" s="177">
        <v>0</v>
      </c>
      <c r="N68" s="179" t="s">
        <v>228</v>
      </c>
    </row>
    <row r="69" spans="1:14" s="179" customFormat="1" ht="10.199999999999999" x14ac:dyDescent="0.25">
      <c r="A69" s="184" t="s">
        <v>252</v>
      </c>
      <c r="B69" s="184" t="s">
        <v>225</v>
      </c>
      <c r="C69" s="185" t="s">
        <v>248</v>
      </c>
      <c r="D69" s="184" t="s">
        <v>227</v>
      </c>
      <c r="E69" s="185"/>
      <c r="F69" s="185"/>
      <c r="G69" s="184" t="s">
        <v>130</v>
      </c>
      <c r="H69" s="184" t="s">
        <v>130</v>
      </c>
      <c r="I69" s="184"/>
      <c r="J69" s="185"/>
      <c r="K69" s="185"/>
      <c r="L69" s="185"/>
      <c r="M69" s="177">
        <v>0</v>
      </c>
      <c r="N69" s="179" t="s">
        <v>228</v>
      </c>
    </row>
    <row r="70" spans="1:14" s="179" customFormat="1" ht="10.199999999999999" x14ac:dyDescent="0.25">
      <c r="A70" s="182" t="s">
        <v>253</v>
      </c>
      <c r="B70" s="182" t="s">
        <v>185</v>
      </c>
      <c r="C70" s="183"/>
      <c r="D70" s="183"/>
      <c r="E70" s="183"/>
      <c r="F70" s="183"/>
      <c r="G70" s="182"/>
      <c r="H70" s="182"/>
      <c r="I70" s="182"/>
      <c r="J70" s="183"/>
      <c r="K70" s="183"/>
      <c r="L70" s="183"/>
      <c r="M70" s="177"/>
    </row>
    <row r="71" spans="1:14" s="179" customFormat="1" ht="10.199999999999999" x14ac:dyDescent="0.25">
      <c r="A71" s="184" t="s">
        <v>254</v>
      </c>
      <c r="B71" s="184" t="s">
        <v>225</v>
      </c>
      <c r="C71" s="185" t="s">
        <v>248</v>
      </c>
      <c r="D71" s="184" t="s">
        <v>227</v>
      </c>
      <c r="E71" s="185"/>
      <c r="F71" s="185"/>
      <c r="G71" s="184" t="s">
        <v>130</v>
      </c>
      <c r="H71" s="184" t="s">
        <v>130</v>
      </c>
      <c r="I71" s="184"/>
      <c r="J71" s="185"/>
      <c r="K71" s="185"/>
      <c r="L71" s="185"/>
      <c r="M71" s="177">
        <v>0</v>
      </c>
      <c r="N71" s="179" t="s">
        <v>228</v>
      </c>
    </row>
    <row r="72" spans="1:14" s="179" customFormat="1" ht="10.199999999999999" x14ac:dyDescent="0.25">
      <c r="A72" s="184" t="s">
        <v>255</v>
      </c>
      <c r="B72" s="184" t="s">
        <v>225</v>
      </c>
      <c r="C72" s="185" t="s">
        <v>248</v>
      </c>
      <c r="D72" s="184" t="s">
        <v>227</v>
      </c>
      <c r="E72" s="185"/>
      <c r="F72" s="185"/>
      <c r="G72" s="184" t="s">
        <v>130</v>
      </c>
      <c r="H72" s="184" t="s">
        <v>130</v>
      </c>
      <c r="I72" s="184"/>
      <c r="J72" s="185"/>
      <c r="K72" s="185"/>
      <c r="L72" s="185"/>
      <c r="M72" s="177">
        <v>0</v>
      </c>
      <c r="N72" s="179" t="s">
        <v>228</v>
      </c>
    </row>
    <row r="73" spans="1:14" s="179" customFormat="1" ht="10.199999999999999" x14ac:dyDescent="0.25">
      <c r="A73" s="184" t="s">
        <v>256</v>
      </c>
      <c r="B73" s="184" t="s">
        <v>225</v>
      </c>
      <c r="C73" s="185" t="s">
        <v>248</v>
      </c>
      <c r="D73" s="184" t="s">
        <v>227</v>
      </c>
      <c r="E73" s="185"/>
      <c r="F73" s="185"/>
      <c r="G73" s="184" t="s">
        <v>130</v>
      </c>
      <c r="H73" s="184" t="s">
        <v>130</v>
      </c>
      <c r="I73" s="184"/>
      <c r="J73" s="185"/>
      <c r="K73" s="185"/>
      <c r="L73" s="185"/>
      <c r="M73" s="177">
        <v>0</v>
      </c>
      <c r="N73" s="179" t="s">
        <v>228</v>
      </c>
    </row>
    <row r="74" spans="1:14" s="179" customFormat="1" ht="10.199999999999999" x14ac:dyDescent="0.25">
      <c r="A74" s="184" t="s">
        <v>257</v>
      </c>
      <c r="B74" s="184" t="s">
        <v>225</v>
      </c>
      <c r="C74" s="185" t="s">
        <v>248</v>
      </c>
      <c r="D74" s="184" t="s">
        <v>227</v>
      </c>
      <c r="E74" s="185"/>
      <c r="F74" s="185"/>
      <c r="G74" s="184" t="s">
        <v>130</v>
      </c>
      <c r="H74" s="184" t="s">
        <v>130</v>
      </c>
      <c r="I74" s="184"/>
      <c r="J74" s="185"/>
      <c r="K74" s="185"/>
      <c r="L74" s="185"/>
      <c r="M74" s="177">
        <v>0</v>
      </c>
      <c r="N74" s="179" t="s">
        <v>228</v>
      </c>
    </row>
    <row r="75" spans="1:14" s="179" customFormat="1" ht="10.199999999999999" x14ac:dyDescent="0.25">
      <c r="A75" s="184" t="s">
        <v>258</v>
      </c>
      <c r="B75" s="184" t="s">
        <v>225</v>
      </c>
      <c r="C75" s="185" t="s">
        <v>248</v>
      </c>
      <c r="D75" s="184" t="s">
        <v>227</v>
      </c>
      <c r="E75" s="185"/>
      <c r="F75" s="185"/>
      <c r="G75" s="184" t="s">
        <v>130</v>
      </c>
      <c r="H75" s="184" t="s">
        <v>130</v>
      </c>
      <c r="I75" s="184"/>
      <c r="J75" s="185"/>
      <c r="K75" s="185"/>
      <c r="L75" s="185"/>
      <c r="M75" s="177">
        <v>0</v>
      </c>
      <c r="N75" s="179" t="s">
        <v>228</v>
      </c>
    </row>
    <row r="76" spans="1:14" s="179" customFormat="1" ht="10.199999999999999" x14ac:dyDescent="0.25">
      <c r="A76" s="184" t="s">
        <v>259</v>
      </c>
      <c r="B76" s="184" t="s">
        <v>225</v>
      </c>
      <c r="C76" s="185" t="s">
        <v>248</v>
      </c>
      <c r="D76" s="184" t="s">
        <v>227</v>
      </c>
      <c r="E76" s="185"/>
      <c r="F76" s="185"/>
      <c r="G76" s="184" t="s">
        <v>130</v>
      </c>
      <c r="H76" s="184" t="s">
        <v>130</v>
      </c>
      <c r="I76" s="184"/>
      <c r="J76" s="185"/>
      <c r="K76" s="185"/>
      <c r="L76" s="185"/>
      <c r="M76" s="177">
        <v>0</v>
      </c>
      <c r="N76" s="179" t="s">
        <v>228</v>
      </c>
    </row>
    <row r="77" spans="1:14" s="179" customFormat="1" ht="10.199999999999999" x14ac:dyDescent="0.25">
      <c r="A77" s="184" t="s">
        <v>260</v>
      </c>
      <c r="B77" s="184" t="s">
        <v>225</v>
      </c>
      <c r="C77" s="185" t="s">
        <v>248</v>
      </c>
      <c r="D77" s="184" t="s">
        <v>227</v>
      </c>
      <c r="E77" s="185"/>
      <c r="F77" s="185"/>
      <c r="G77" s="184" t="s">
        <v>130</v>
      </c>
      <c r="H77" s="184" t="s">
        <v>130</v>
      </c>
      <c r="I77" s="184"/>
      <c r="J77" s="185"/>
      <c r="K77" s="185"/>
      <c r="L77" s="185"/>
      <c r="M77" s="177">
        <v>0</v>
      </c>
      <c r="N77" s="179" t="s">
        <v>228</v>
      </c>
    </row>
    <row r="78" spans="1:14" s="179" customFormat="1" ht="20.399999999999999" x14ac:dyDescent="0.25">
      <c r="A78" s="175" t="s">
        <v>261</v>
      </c>
      <c r="B78" s="175" t="s">
        <v>205</v>
      </c>
      <c r="C78" s="176" t="s">
        <v>262</v>
      </c>
      <c r="D78" s="175" t="s">
        <v>263</v>
      </c>
      <c r="E78" s="176"/>
      <c r="F78" s="175" t="s">
        <v>129</v>
      </c>
      <c r="G78" s="175" t="s">
        <v>130</v>
      </c>
      <c r="H78" s="175" t="s">
        <v>130</v>
      </c>
      <c r="I78" s="175" t="s">
        <v>131</v>
      </c>
      <c r="J78" s="175" t="s">
        <v>132</v>
      </c>
      <c r="K78" s="175" t="s">
        <v>133</v>
      </c>
      <c r="L78" s="176"/>
      <c r="M78" s="177">
        <v>614.19000000000005</v>
      </c>
      <c r="N78" s="178" t="s">
        <v>134</v>
      </c>
    </row>
    <row r="79" spans="1:14" s="179" customFormat="1" ht="20.399999999999999" x14ac:dyDescent="0.25">
      <c r="A79" s="175" t="s">
        <v>264</v>
      </c>
      <c r="B79" s="175" t="s">
        <v>205</v>
      </c>
      <c r="C79" s="176" t="s">
        <v>265</v>
      </c>
      <c r="D79" s="175" t="s">
        <v>163</v>
      </c>
      <c r="E79" s="176"/>
      <c r="F79" s="175" t="s">
        <v>129</v>
      </c>
      <c r="G79" s="175" t="s">
        <v>130</v>
      </c>
      <c r="H79" s="175" t="s">
        <v>130</v>
      </c>
      <c r="I79" s="175" t="s">
        <v>131</v>
      </c>
      <c r="J79" s="175" t="s">
        <v>132</v>
      </c>
      <c r="K79" s="175" t="s">
        <v>133</v>
      </c>
      <c r="L79" s="176"/>
      <c r="M79" s="177">
        <v>623.53</v>
      </c>
      <c r="N79" s="178" t="s">
        <v>134</v>
      </c>
    </row>
    <row r="80" spans="1:14" s="179" customFormat="1" ht="20.399999999999999" x14ac:dyDescent="0.25">
      <c r="A80" s="175" t="s">
        <v>266</v>
      </c>
      <c r="B80" s="175" t="s">
        <v>126</v>
      </c>
      <c r="C80" s="176" t="s">
        <v>267</v>
      </c>
      <c r="D80" s="175" t="s">
        <v>166</v>
      </c>
      <c r="E80" s="176"/>
      <c r="F80" s="176"/>
      <c r="G80" s="175" t="s">
        <v>130</v>
      </c>
      <c r="H80" s="175" t="s">
        <v>130</v>
      </c>
      <c r="I80" s="175"/>
      <c r="J80" s="175" t="s">
        <v>132</v>
      </c>
      <c r="K80" s="176"/>
      <c r="L80" s="176"/>
      <c r="M80" s="177">
        <v>567.47</v>
      </c>
      <c r="N80" s="178" t="s">
        <v>134</v>
      </c>
    </row>
    <row r="81" spans="1:14" s="179" customFormat="1" ht="20.399999999999999" x14ac:dyDescent="0.25">
      <c r="A81" s="175" t="s">
        <v>268</v>
      </c>
      <c r="B81" s="175" t="s">
        <v>138</v>
      </c>
      <c r="C81" s="176" t="s">
        <v>269</v>
      </c>
      <c r="D81" s="175" t="s">
        <v>128</v>
      </c>
      <c r="E81" s="176"/>
      <c r="F81" s="176"/>
      <c r="G81" s="175" t="s">
        <v>130</v>
      </c>
      <c r="H81" s="175" t="s">
        <v>130</v>
      </c>
      <c r="I81" s="175" t="s">
        <v>131</v>
      </c>
      <c r="J81" s="176"/>
      <c r="K81" s="176"/>
      <c r="L81" s="176"/>
      <c r="M81" s="177">
        <v>530.5</v>
      </c>
      <c r="N81" s="178" t="s">
        <v>134</v>
      </c>
    </row>
    <row r="82" spans="1:14" s="179" customFormat="1" ht="20.399999999999999" x14ac:dyDescent="0.25">
      <c r="A82" s="182" t="s">
        <v>270</v>
      </c>
      <c r="B82" s="182" t="s">
        <v>271</v>
      </c>
      <c r="C82" s="183" t="s">
        <v>272</v>
      </c>
      <c r="D82" s="182" t="s">
        <v>273</v>
      </c>
      <c r="E82" s="182" t="s">
        <v>271</v>
      </c>
      <c r="F82" s="183"/>
      <c r="G82" s="182" t="s">
        <v>271</v>
      </c>
      <c r="H82" s="182" t="s">
        <v>271</v>
      </c>
      <c r="I82" s="182"/>
      <c r="J82" s="182" t="s">
        <v>271</v>
      </c>
      <c r="K82" s="183"/>
      <c r="L82" s="183"/>
      <c r="M82" s="177">
        <v>0</v>
      </c>
      <c r="N82" s="179" t="s">
        <v>228</v>
      </c>
    </row>
    <row r="83" spans="1:14" s="179" customFormat="1" ht="20.399999999999999" x14ac:dyDescent="0.25">
      <c r="A83" s="182" t="s">
        <v>274</v>
      </c>
      <c r="B83" s="182" t="s">
        <v>271</v>
      </c>
      <c r="C83" s="183" t="s">
        <v>272</v>
      </c>
      <c r="D83" s="182" t="s">
        <v>273</v>
      </c>
      <c r="E83" s="182" t="s">
        <v>271</v>
      </c>
      <c r="F83" s="183"/>
      <c r="G83" s="182" t="s">
        <v>271</v>
      </c>
      <c r="H83" s="182" t="s">
        <v>271</v>
      </c>
      <c r="I83" s="182"/>
      <c r="J83" s="182" t="s">
        <v>271</v>
      </c>
      <c r="K83" s="183"/>
      <c r="L83" s="183"/>
      <c r="M83" s="177">
        <v>0</v>
      </c>
      <c r="N83" s="179" t="s">
        <v>228</v>
      </c>
    </row>
    <row r="84" spans="1:14" s="179" customFormat="1" ht="20.399999999999999" x14ac:dyDescent="0.25">
      <c r="A84" s="175" t="s">
        <v>275</v>
      </c>
      <c r="B84" s="175" t="s">
        <v>126</v>
      </c>
      <c r="C84" s="176" t="s">
        <v>276</v>
      </c>
      <c r="D84" s="175" t="s">
        <v>277</v>
      </c>
      <c r="E84" s="176"/>
      <c r="F84" s="176"/>
      <c r="G84" s="175" t="s">
        <v>130</v>
      </c>
      <c r="H84" s="175" t="s">
        <v>130</v>
      </c>
      <c r="I84" s="175"/>
      <c r="J84" s="176"/>
      <c r="K84" s="176"/>
      <c r="L84" s="176"/>
      <c r="M84" s="177">
        <v>528.16999999999996</v>
      </c>
      <c r="N84" s="178" t="s">
        <v>134</v>
      </c>
    </row>
    <row r="85" spans="1:14" s="179" customFormat="1" ht="10.199999999999999" x14ac:dyDescent="0.25">
      <c r="A85" s="175" t="s">
        <v>278</v>
      </c>
      <c r="B85" s="175" t="s">
        <v>279</v>
      </c>
      <c r="C85" s="176" t="s">
        <v>280</v>
      </c>
      <c r="D85" s="188" t="s">
        <v>281</v>
      </c>
      <c r="E85" s="189">
        <v>44</v>
      </c>
      <c r="F85" s="176"/>
      <c r="G85" s="175" t="s">
        <v>130</v>
      </c>
      <c r="H85" s="175" t="s">
        <v>130</v>
      </c>
      <c r="I85" s="175"/>
      <c r="J85" s="176"/>
      <c r="K85" s="176"/>
      <c r="L85" s="176" t="s">
        <v>282</v>
      </c>
      <c r="M85" s="177">
        <v>198.28</v>
      </c>
      <c r="N85" s="179" t="s">
        <v>149</v>
      </c>
    </row>
    <row r="86" spans="1:14" s="179" customFormat="1" ht="20.399999999999999" x14ac:dyDescent="0.25">
      <c r="A86" s="190" t="s">
        <v>283</v>
      </c>
      <c r="B86" s="190" t="s">
        <v>284</v>
      </c>
      <c r="C86" s="191" t="s">
        <v>285</v>
      </c>
      <c r="D86" s="192" t="s">
        <v>286</v>
      </c>
      <c r="E86" s="190" t="s">
        <v>287</v>
      </c>
      <c r="F86" s="191"/>
      <c r="G86" s="190" t="s">
        <v>288</v>
      </c>
      <c r="H86" s="190" t="s">
        <v>288</v>
      </c>
      <c r="I86" s="190"/>
      <c r="J86" s="191"/>
      <c r="K86" s="191"/>
      <c r="L86" s="191"/>
      <c r="M86" s="177">
        <v>0</v>
      </c>
      <c r="N86" s="179" t="s">
        <v>228</v>
      </c>
    </row>
    <row r="87" spans="1:14" s="179" customFormat="1" ht="20.399999999999999" x14ac:dyDescent="0.25">
      <c r="A87" s="190" t="s">
        <v>289</v>
      </c>
      <c r="B87" s="190" t="s">
        <v>284</v>
      </c>
      <c r="C87" s="191" t="s">
        <v>290</v>
      </c>
      <c r="D87" s="192" t="s">
        <v>291</v>
      </c>
      <c r="E87" s="190" t="s">
        <v>287</v>
      </c>
      <c r="F87" s="191"/>
      <c r="G87" s="190" t="s">
        <v>288</v>
      </c>
      <c r="H87" s="190" t="s">
        <v>288</v>
      </c>
      <c r="I87" s="190"/>
      <c r="J87" s="191"/>
      <c r="K87" s="191"/>
      <c r="L87" s="191"/>
      <c r="M87" s="177">
        <v>0</v>
      </c>
      <c r="N87" s="179" t="s">
        <v>228</v>
      </c>
    </row>
    <row r="88" spans="1:14" s="179" customFormat="1" ht="10.199999999999999" x14ac:dyDescent="0.25">
      <c r="A88" s="193" t="s">
        <v>292</v>
      </c>
      <c r="B88" s="193" t="s">
        <v>293</v>
      </c>
      <c r="C88" s="194" t="s">
        <v>294</v>
      </c>
      <c r="D88" s="193" t="s">
        <v>295</v>
      </c>
      <c r="E88" s="193" t="s">
        <v>296</v>
      </c>
      <c r="F88" s="194"/>
      <c r="G88" s="193" t="s">
        <v>297</v>
      </c>
      <c r="H88" s="193" t="s">
        <v>298</v>
      </c>
      <c r="I88" s="193"/>
      <c r="J88" s="193" t="s">
        <v>299</v>
      </c>
      <c r="K88" s="194"/>
      <c r="L88" s="194" t="s">
        <v>295</v>
      </c>
      <c r="M88" s="177">
        <v>0</v>
      </c>
      <c r="N88" s="179" t="s">
        <v>228</v>
      </c>
    </row>
    <row r="89" spans="1:14" s="179" customFormat="1" ht="20.399999999999999" x14ac:dyDescent="0.25">
      <c r="A89" s="182" t="s">
        <v>300</v>
      </c>
      <c r="B89" s="182" t="s">
        <v>138</v>
      </c>
      <c r="C89" s="183" t="s">
        <v>301</v>
      </c>
      <c r="D89" s="182" t="s">
        <v>302</v>
      </c>
      <c r="E89" s="195">
        <v>54</v>
      </c>
      <c r="F89" s="183"/>
      <c r="G89" s="182" t="s">
        <v>303</v>
      </c>
      <c r="H89" s="182" t="s">
        <v>303</v>
      </c>
      <c r="I89" s="182" t="s">
        <v>131</v>
      </c>
      <c r="J89" s="182" t="s">
        <v>132</v>
      </c>
      <c r="K89" s="182" t="s">
        <v>133</v>
      </c>
      <c r="L89" s="183" t="s">
        <v>304</v>
      </c>
      <c r="M89" s="177" t="s">
        <v>305</v>
      </c>
      <c r="N89" s="178" t="s">
        <v>306</v>
      </c>
    </row>
    <row r="90" spans="1:14" s="179" customFormat="1" ht="20.399999999999999" x14ac:dyDescent="0.25">
      <c r="A90" s="182" t="s">
        <v>307</v>
      </c>
      <c r="B90" s="182" t="s">
        <v>138</v>
      </c>
      <c r="C90" s="183" t="s">
        <v>308</v>
      </c>
      <c r="D90" s="182" t="s">
        <v>302</v>
      </c>
      <c r="E90" s="195">
        <v>54</v>
      </c>
      <c r="F90" s="183"/>
      <c r="G90" s="182" t="s">
        <v>303</v>
      </c>
      <c r="H90" s="182" t="s">
        <v>303</v>
      </c>
      <c r="I90" s="182"/>
      <c r="J90" s="182" t="s">
        <v>299</v>
      </c>
      <c r="K90" s="183"/>
      <c r="L90" s="183" t="s">
        <v>304</v>
      </c>
      <c r="M90" s="177">
        <v>1079.49</v>
      </c>
      <c r="N90" s="178" t="s">
        <v>306</v>
      </c>
    </row>
    <row r="91" spans="1:14" s="179" customFormat="1" ht="20.399999999999999" x14ac:dyDescent="0.25">
      <c r="A91" s="175" t="s">
        <v>309</v>
      </c>
      <c r="B91" s="175" t="s">
        <v>138</v>
      </c>
      <c r="C91" s="176" t="s">
        <v>310</v>
      </c>
      <c r="D91" s="175" t="s">
        <v>140</v>
      </c>
      <c r="E91" s="189">
        <v>44</v>
      </c>
      <c r="F91" s="176"/>
      <c r="G91" s="175" t="s">
        <v>130</v>
      </c>
      <c r="H91" s="175" t="s">
        <v>130</v>
      </c>
      <c r="I91" s="175" t="s">
        <v>131</v>
      </c>
      <c r="J91" s="176"/>
      <c r="K91" s="176"/>
      <c r="L91" s="176"/>
      <c r="M91" s="177">
        <v>543.53</v>
      </c>
      <c r="N91" s="178" t="s">
        <v>134</v>
      </c>
    </row>
    <row r="92" spans="1:14" s="179" customFormat="1" ht="20.399999999999999" x14ac:dyDescent="0.25">
      <c r="A92" s="196" t="s">
        <v>311</v>
      </c>
      <c r="B92" s="196" t="s">
        <v>312</v>
      </c>
      <c r="C92" s="197" t="s">
        <v>313</v>
      </c>
      <c r="D92" s="196" t="s">
        <v>314</v>
      </c>
      <c r="E92" s="198">
        <v>54</v>
      </c>
      <c r="F92" s="196" t="s">
        <v>129</v>
      </c>
      <c r="G92" s="196" t="s">
        <v>315</v>
      </c>
      <c r="H92" s="196" t="s">
        <v>315</v>
      </c>
      <c r="I92" s="196"/>
      <c r="J92" s="196" t="s">
        <v>299</v>
      </c>
      <c r="K92" s="197"/>
      <c r="L92" s="197" t="s">
        <v>316</v>
      </c>
      <c r="M92" s="177">
        <v>0</v>
      </c>
      <c r="N92" s="179" t="s">
        <v>228</v>
      </c>
    </row>
    <row r="93" spans="1:14" s="179" customFormat="1" ht="20.399999999999999" x14ac:dyDescent="0.25">
      <c r="A93" s="196" t="s">
        <v>317</v>
      </c>
      <c r="B93" s="196" t="s">
        <v>312</v>
      </c>
      <c r="C93" s="197" t="s">
        <v>313</v>
      </c>
      <c r="D93" s="196" t="s">
        <v>314</v>
      </c>
      <c r="E93" s="198">
        <v>54</v>
      </c>
      <c r="F93" s="196" t="s">
        <v>129</v>
      </c>
      <c r="G93" s="196" t="s">
        <v>315</v>
      </c>
      <c r="H93" s="196" t="s">
        <v>315</v>
      </c>
      <c r="I93" s="196"/>
      <c r="J93" s="196" t="s">
        <v>299</v>
      </c>
      <c r="K93" s="197"/>
      <c r="L93" s="197" t="s">
        <v>316</v>
      </c>
      <c r="M93" s="177">
        <v>0</v>
      </c>
      <c r="N93" s="179" t="s">
        <v>228</v>
      </c>
    </row>
    <row r="94" spans="1:14" s="179" customFormat="1" ht="20.399999999999999" x14ac:dyDescent="0.25">
      <c r="A94" s="196" t="s">
        <v>318</v>
      </c>
      <c r="B94" s="196" t="s">
        <v>312</v>
      </c>
      <c r="C94" s="197" t="s">
        <v>313</v>
      </c>
      <c r="D94" s="196" t="s">
        <v>314</v>
      </c>
      <c r="E94" s="198">
        <v>54</v>
      </c>
      <c r="F94" s="196" t="s">
        <v>129</v>
      </c>
      <c r="G94" s="196" t="s">
        <v>315</v>
      </c>
      <c r="H94" s="196" t="s">
        <v>315</v>
      </c>
      <c r="I94" s="196"/>
      <c r="J94" s="196" t="s">
        <v>299</v>
      </c>
      <c r="K94" s="197"/>
      <c r="L94" s="197" t="s">
        <v>316</v>
      </c>
      <c r="M94" s="177">
        <v>0</v>
      </c>
      <c r="N94" s="179" t="s">
        <v>228</v>
      </c>
    </row>
    <row r="95" spans="1:14" s="179" customFormat="1" ht="20.399999999999999" x14ac:dyDescent="0.25">
      <c r="A95" s="175" t="s">
        <v>319</v>
      </c>
      <c r="B95" s="175" t="s">
        <v>208</v>
      </c>
      <c r="C95" s="176" t="s">
        <v>320</v>
      </c>
      <c r="D95" s="175" t="s">
        <v>321</v>
      </c>
      <c r="E95" s="189">
        <v>44</v>
      </c>
      <c r="F95" s="176"/>
      <c r="G95" s="175" t="s">
        <v>130</v>
      </c>
      <c r="H95" s="175" t="s">
        <v>130</v>
      </c>
      <c r="I95" s="175"/>
      <c r="J95" s="176"/>
      <c r="K95" s="176"/>
      <c r="L95" s="176"/>
      <c r="M95" s="177">
        <v>536.34</v>
      </c>
      <c r="N95" s="178" t="s">
        <v>134</v>
      </c>
    </row>
    <row r="96" spans="1:14" s="179" customFormat="1" ht="20.399999999999999" x14ac:dyDescent="0.25">
      <c r="A96" s="175" t="s">
        <v>322</v>
      </c>
      <c r="B96" s="175" t="s">
        <v>138</v>
      </c>
      <c r="C96" s="176" t="s">
        <v>323</v>
      </c>
      <c r="D96" s="175" t="s">
        <v>128</v>
      </c>
      <c r="E96" s="189">
        <v>44</v>
      </c>
      <c r="F96" s="176"/>
      <c r="G96" s="175" t="s">
        <v>130</v>
      </c>
      <c r="H96" s="175" t="s">
        <v>130</v>
      </c>
      <c r="I96" s="175"/>
      <c r="J96" s="176"/>
      <c r="K96" s="176"/>
      <c r="L96" s="176"/>
      <c r="M96" s="177">
        <v>530.5</v>
      </c>
      <c r="N96" s="178" t="s">
        <v>134</v>
      </c>
    </row>
    <row r="97" spans="1:14" s="179" customFormat="1" ht="20.399999999999999" x14ac:dyDescent="0.25">
      <c r="A97" s="175" t="s">
        <v>324</v>
      </c>
      <c r="B97" s="175" t="s">
        <v>138</v>
      </c>
      <c r="C97" s="176" t="s">
        <v>323</v>
      </c>
      <c r="D97" s="175" t="s">
        <v>128</v>
      </c>
      <c r="E97" s="189">
        <v>44</v>
      </c>
      <c r="F97" s="176"/>
      <c r="G97" s="175" t="s">
        <v>130</v>
      </c>
      <c r="H97" s="175" t="s">
        <v>130</v>
      </c>
      <c r="I97" s="175"/>
      <c r="J97" s="176"/>
      <c r="K97" s="176"/>
      <c r="L97" s="176"/>
      <c r="M97" s="177">
        <v>530.5</v>
      </c>
      <c r="N97" s="178" t="s">
        <v>134</v>
      </c>
    </row>
    <row r="98" spans="1:14" s="179" customFormat="1" ht="20.399999999999999" x14ac:dyDescent="0.25">
      <c r="A98" s="196" t="s">
        <v>325</v>
      </c>
      <c r="B98" s="196" t="s">
        <v>312</v>
      </c>
      <c r="C98" s="197" t="s">
        <v>326</v>
      </c>
      <c r="D98" s="196" t="s">
        <v>314</v>
      </c>
      <c r="E98" s="198">
        <v>44</v>
      </c>
      <c r="F98" s="196" t="s">
        <v>129</v>
      </c>
      <c r="G98" s="196" t="s">
        <v>315</v>
      </c>
      <c r="H98" s="196" t="s">
        <v>315</v>
      </c>
      <c r="I98" s="196"/>
      <c r="J98" s="196" t="s">
        <v>299</v>
      </c>
      <c r="K98" s="197"/>
      <c r="L98" s="197" t="s">
        <v>316</v>
      </c>
      <c r="M98" s="177">
        <v>0</v>
      </c>
      <c r="N98" s="179" t="s">
        <v>228</v>
      </c>
    </row>
    <row r="99" spans="1:14" s="179" customFormat="1" ht="20.399999999999999" x14ac:dyDescent="0.25">
      <c r="A99" s="196" t="s">
        <v>327</v>
      </c>
      <c r="B99" s="196" t="s">
        <v>312</v>
      </c>
      <c r="C99" s="197" t="s">
        <v>326</v>
      </c>
      <c r="D99" s="196" t="s">
        <v>328</v>
      </c>
      <c r="E99" s="198">
        <v>44</v>
      </c>
      <c r="F99" s="196" t="s">
        <v>129</v>
      </c>
      <c r="G99" s="196" t="s">
        <v>315</v>
      </c>
      <c r="H99" s="196" t="s">
        <v>315</v>
      </c>
      <c r="I99" s="196"/>
      <c r="J99" s="197"/>
      <c r="K99" s="197"/>
      <c r="L99" s="197" t="s">
        <v>316</v>
      </c>
      <c r="M99" s="177">
        <v>0</v>
      </c>
      <c r="N99" s="179" t="s">
        <v>228</v>
      </c>
    </row>
    <row r="100" spans="1:14" s="179" customFormat="1" ht="20.399999999999999" x14ac:dyDescent="0.25">
      <c r="A100" s="175" t="s">
        <v>329</v>
      </c>
      <c r="B100" s="175" t="s">
        <v>138</v>
      </c>
      <c r="C100" s="176" t="s">
        <v>330</v>
      </c>
      <c r="D100" s="175" t="s">
        <v>321</v>
      </c>
      <c r="E100" s="189">
        <v>54</v>
      </c>
      <c r="F100" s="176"/>
      <c r="G100" s="175" t="s">
        <v>130</v>
      </c>
      <c r="H100" s="175" t="s">
        <v>130</v>
      </c>
      <c r="I100" s="175" t="s">
        <v>131</v>
      </c>
      <c r="J100" s="175" t="s">
        <v>299</v>
      </c>
      <c r="K100" s="176"/>
      <c r="L100" s="176"/>
      <c r="M100" s="177">
        <v>553.37</v>
      </c>
      <c r="N100" s="178" t="s">
        <v>134</v>
      </c>
    </row>
    <row r="101" spans="1:14" s="179" customFormat="1" ht="10.199999999999999" x14ac:dyDescent="0.25">
      <c r="A101" s="180" t="s">
        <v>331</v>
      </c>
      <c r="B101" s="180" t="s">
        <v>145</v>
      </c>
      <c r="C101" s="181" t="s">
        <v>332</v>
      </c>
      <c r="D101" s="180" t="s">
        <v>321</v>
      </c>
      <c r="E101" s="199">
        <v>54</v>
      </c>
      <c r="F101" s="181"/>
      <c r="G101" s="180" t="s">
        <v>148</v>
      </c>
      <c r="H101" s="180" t="s">
        <v>148</v>
      </c>
      <c r="I101" s="180" t="s">
        <v>131</v>
      </c>
      <c r="J101" s="180" t="s">
        <v>299</v>
      </c>
      <c r="K101" s="180" t="s">
        <v>133</v>
      </c>
      <c r="L101" s="181" t="s">
        <v>333</v>
      </c>
      <c r="M101" s="177">
        <v>217.23</v>
      </c>
      <c r="N101" s="178" t="s">
        <v>149</v>
      </c>
    </row>
    <row r="102" spans="1:14" s="179" customFormat="1" ht="20.399999999999999" x14ac:dyDescent="0.25">
      <c r="A102" s="180" t="s">
        <v>334</v>
      </c>
      <c r="B102" s="180" t="s">
        <v>155</v>
      </c>
      <c r="C102" s="181" t="s">
        <v>335</v>
      </c>
      <c r="D102" s="180" t="s">
        <v>336</v>
      </c>
      <c r="E102" s="199">
        <v>54</v>
      </c>
      <c r="F102" s="180" t="s">
        <v>129</v>
      </c>
      <c r="G102" s="180" t="s">
        <v>148</v>
      </c>
      <c r="H102" s="180" t="s">
        <v>148</v>
      </c>
      <c r="I102" s="180" t="s">
        <v>131</v>
      </c>
      <c r="J102" s="180" t="s">
        <v>132</v>
      </c>
      <c r="K102" s="181"/>
      <c r="L102" s="181" t="s">
        <v>337</v>
      </c>
      <c r="M102" s="177">
        <v>280.27</v>
      </c>
      <c r="N102" s="178" t="s">
        <v>149</v>
      </c>
    </row>
    <row r="103" spans="1:14" s="179" customFormat="1" ht="10.199999999999999" x14ac:dyDescent="0.25">
      <c r="A103" s="180" t="s">
        <v>338</v>
      </c>
      <c r="B103" s="180" t="s">
        <v>145</v>
      </c>
      <c r="C103" s="181" t="s">
        <v>339</v>
      </c>
      <c r="D103" s="180" t="s">
        <v>321</v>
      </c>
      <c r="E103" s="199">
        <v>54</v>
      </c>
      <c r="F103" s="181"/>
      <c r="G103" s="180" t="s">
        <v>148</v>
      </c>
      <c r="H103" s="180" t="s">
        <v>148</v>
      </c>
      <c r="I103" s="180" t="s">
        <v>131</v>
      </c>
      <c r="J103" s="180" t="s">
        <v>132</v>
      </c>
      <c r="K103" s="181"/>
      <c r="L103" s="181" t="s">
        <v>333</v>
      </c>
      <c r="M103" s="177">
        <v>234.25</v>
      </c>
      <c r="N103" s="178" t="s">
        <v>149</v>
      </c>
    </row>
    <row r="104" spans="1:14" s="179" customFormat="1" ht="10.199999999999999" x14ac:dyDescent="0.25">
      <c r="A104" s="180" t="s">
        <v>340</v>
      </c>
      <c r="B104" s="180" t="s">
        <v>145</v>
      </c>
      <c r="C104" s="181" t="s">
        <v>341</v>
      </c>
      <c r="D104" s="180" t="s">
        <v>181</v>
      </c>
      <c r="E104" s="199">
        <v>54</v>
      </c>
      <c r="F104" s="181"/>
      <c r="G104" s="180" t="s">
        <v>148</v>
      </c>
      <c r="H104" s="180" t="s">
        <v>148</v>
      </c>
      <c r="I104" s="180" t="s">
        <v>131</v>
      </c>
      <c r="J104" s="180" t="s">
        <v>299</v>
      </c>
      <c r="K104" s="181"/>
      <c r="L104" s="181"/>
      <c r="M104" s="177">
        <v>213.46</v>
      </c>
      <c r="N104" s="178" t="s">
        <v>149</v>
      </c>
    </row>
    <row r="105" spans="1:14" s="179" customFormat="1" ht="20.399999999999999" x14ac:dyDescent="0.25">
      <c r="A105" s="175" t="s">
        <v>342</v>
      </c>
      <c r="B105" s="175" t="s">
        <v>138</v>
      </c>
      <c r="C105" s="176" t="s">
        <v>343</v>
      </c>
      <c r="D105" s="175" t="s">
        <v>181</v>
      </c>
      <c r="E105" s="189">
        <v>54</v>
      </c>
      <c r="F105" s="176"/>
      <c r="G105" s="175" t="s">
        <v>130</v>
      </c>
      <c r="H105" s="175" t="s">
        <v>130</v>
      </c>
      <c r="I105" s="175" t="s">
        <v>131</v>
      </c>
      <c r="J105" s="175" t="s">
        <v>132</v>
      </c>
      <c r="K105" s="176"/>
      <c r="L105" s="176"/>
      <c r="M105" s="177">
        <v>558.71</v>
      </c>
      <c r="N105" s="178" t="s">
        <v>134</v>
      </c>
    </row>
    <row r="106" spans="1:14" s="179" customFormat="1" ht="20.399999999999999" x14ac:dyDescent="0.25">
      <c r="A106" s="196" t="s">
        <v>344</v>
      </c>
      <c r="B106" s="196" t="s">
        <v>312</v>
      </c>
      <c r="C106" s="197" t="s">
        <v>345</v>
      </c>
      <c r="D106" s="196" t="s">
        <v>314</v>
      </c>
      <c r="E106" s="198">
        <v>54</v>
      </c>
      <c r="F106" s="196" t="s">
        <v>129</v>
      </c>
      <c r="G106" s="196" t="s">
        <v>315</v>
      </c>
      <c r="H106" s="196" t="s">
        <v>315</v>
      </c>
      <c r="I106" s="196"/>
      <c r="J106" s="196" t="s">
        <v>299</v>
      </c>
      <c r="K106" s="197"/>
      <c r="L106" s="197" t="s">
        <v>316</v>
      </c>
      <c r="M106" s="177">
        <v>0</v>
      </c>
      <c r="N106" s="179" t="s">
        <v>228</v>
      </c>
    </row>
    <row r="107" spans="1:14" s="179" customFormat="1" ht="20.399999999999999" x14ac:dyDescent="0.25">
      <c r="A107" s="196" t="s">
        <v>346</v>
      </c>
      <c r="B107" s="196" t="s">
        <v>312</v>
      </c>
      <c r="C107" s="197" t="s">
        <v>345</v>
      </c>
      <c r="D107" s="196" t="s">
        <v>328</v>
      </c>
      <c r="E107" s="198">
        <v>54</v>
      </c>
      <c r="F107" s="196" t="s">
        <v>129</v>
      </c>
      <c r="G107" s="196" t="s">
        <v>315</v>
      </c>
      <c r="H107" s="196" t="s">
        <v>315</v>
      </c>
      <c r="I107" s="196"/>
      <c r="J107" s="196" t="s">
        <v>299</v>
      </c>
      <c r="K107" s="197"/>
      <c r="L107" s="197" t="s">
        <v>316</v>
      </c>
      <c r="M107" s="177">
        <v>0</v>
      </c>
      <c r="N107" s="179" t="s">
        <v>228</v>
      </c>
    </row>
    <row r="108" spans="1:14" s="179" customFormat="1" ht="20.399999999999999" x14ac:dyDescent="0.25">
      <c r="A108" s="175" t="s">
        <v>347</v>
      </c>
      <c r="B108" s="175" t="s">
        <v>138</v>
      </c>
      <c r="C108" s="176" t="s">
        <v>348</v>
      </c>
      <c r="D108" s="175" t="s">
        <v>321</v>
      </c>
      <c r="E108" s="189">
        <v>54</v>
      </c>
      <c r="F108" s="176"/>
      <c r="G108" s="175" t="s">
        <v>130</v>
      </c>
      <c r="H108" s="175" t="s">
        <v>130</v>
      </c>
      <c r="I108" s="175" t="s">
        <v>131</v>
      </c>
      <c r="J108" s="175" t="s">
        <v>132</v>
      </c>
      <c r="K108" s="176"/>
      <c r="L108" s="176"/>
      <c r="M108" s="177">
        <v>570.39</v>
      </c>
      <c r="N108" s="178" t="s">
        <v>134</v>
      </c>
    </row>
    <row r="109" spans="1:14" s="179" customFormat="1" ht="10.199999999999999" x14ac:dyDescent="0.25">
      <c r="A109" s="175" t="s">
        <v>349</v>
      </c>
      <c r="B109" s="175" t="s">
        <v>279</v>
      </c>
      <c r="C109" s="176" t="s">
        <v>280</v>
      </c>
      <c r="D109" s="188" t="s">
        <v>281</v>
      </c>
      <c r="E109" s="189">
        <v>44</v>
      </c>
      <c r="F109" s="176"/>
      <c r="G109" s="175" t="s">
        <v>130</v>
      </c>
      <c r="H109" s="175" t="s">
        <v>130</v>
      </c>
      <c r="I109" s="175"/>
      <c r="J109" s="176"/>
      <c r="K109" s="176"/>
      <c r="L109" s="176" t="s">
        <v>282</v>
      </c>
      <c r="M109" s="177">
        <v>198.28</v>
      </c>
      <c r="N109" s="179" t="s">
        <v>149</v>
      </c>
    </row>
    <row r="110" spans="1:14" s="179" customFormat="1" ht="20.399999999999999" x14ac:dyDescent="0.25">
      <c r="A110" s="196" t="s">
        <v>350</v>
      </c>
      <c r="B110" s="196" t="s">
        <v>312</v>
      </c>
      <c r="C110" s="197" t="s">
        <v>351</v>
      </c>
      <c r="D110" s="196" t="s">
        <v>314</v>
      </c>
      <c r="E110" s="198">
        <v>54</v>
      </c>
      <c r="F110" s="196" t="s">
        <v>129</v>
      </c>
      <c r="G110" s="196" t="s">
        <v>315</v>
      </c>
      <c r="H110" s="196" t="s">
        <v>315</v>
      </c>
      <c r="I110" s="196"/>
      <c r="J110" s="196" t="s">
        <v>132</v>
      </c>
      <c r="K110" s="197"/>
      <c r="L110" s="197" t="s">
        <v>316</v>
      </c>
      <c r="M110" s="177">
        <v>0</v>
      </c>
      <c r="N110" s="179" t="s">
        <v>228</v>
      </c>
    </row>
    <row r="111" spans="1:14" s="179" customFormat="1" ht="20.399999999999999" x14ac:dyDescent="0.25">
      <c r="A111" s="196" t="s">
        <v>352</v>
      </c>
      <c r="B111" s="196" t="s">
        <v>312</v>
      </c>
      <c r="C111" s="197" t="s">
        <v>351</v>
      </c>
      <c r="D111" s="196" t="s">
        <v>314</v>
      </c>
      <c r="E111" s="198">
        <v>54</v>
      </c>
      <c r="F111" s="196" t="s">
        <v>129</v>
      </c>
      <c r="G111" s="196" t="s">
        <v>315</v>
      </c>
      <c r="H111" s="196" t="s">
        <v>315</v>
      </c>
      <c r="I111" s="196"/>
      <c r="J111" s="196" t="s">
        <v>132</v>
      </c>
      <c r="K111" s="197"/>
      <c r="L111" s="197" t="s">
        <v>316</v>
      </c>
      <c r="M111" s="177">
        <v>0</v>
      </c>
      <c r="N111" s="179" t="s">
        <v>228</v>
      </c>
    </row>
    <row r="112" spans="1:14" s="179" customFormat="1" ht="20.399999999999999" x14ac:dyDescent="0.25">
      <c r="A112" s="196" t="s">
        <v>353</v>
      </c>
      <c r="B112" s="196" t="s">
        <v>312</v>
      </c>
      <c r="C112" s="197" t="s">
        <v>351</v>
      </c>
      <c r="D112" s="196" t="s">
        <v>314</v>
      </c>
      <c r="E112" s="198">
        <v>54</v>
      </c>
      <c r="F112" s="196" t="s">
        <v>129</v>
      </c>
      <c r="G112" s="196" t="s">
        <v>315</v>
      </c>
      <c r="H112" s="196" t="s">
        <v>315</v>
      </c>
      <c r="I112" s="196"/>
      <c r="J112" s="196" t="s">
        <v>132</v>
      </c>
      <c r="K112" s="197"/>
      <c r="L112" s="197" t="s">
        <v>316</v>
      </c>
      <c r="M112" s="177">
        <v>0</v>
      </c>
      <c r="N112" s="179" t="s">
        <v>228</v>
      </c>
    </row>
    <row r="113" spans="1:14" s="179" customFormat="1" ht="20.399999999999999" x14ac:dyDescent="0.25">
      <c r="A113" s="196" t="s">
        <v>354</v>
      </c>
      <c r="B113" s="196" t="s">
        <v>312</v>
      </c>
      <c r="C113" s="197" t="s">
        <v>351</v>
      </c>
      <c r="D113" s="196" t="s">
        <v>314</v>
      </c>
      <c r="E113" s="198">
        <v>54</v>
      </c>
      <c r="F113" s="196" t="s">
        <v>129</v>
      </c>
      <c r="G113" s="196" t="s">
        <v>315</v>
      </c>
      <c r="H113" s="196" t="s">
        <v>315</v>
      </c>
      <c r="I113" s="196"/>
      <c r="J113" s="196" t="s">
        <v>132</v>
      </c>
      <c r="K113" s="197"/>
      <c r="L113" s="197" t="s">
        <v>316</v>
      </c>
      <c r="M113" s="177">
        <v>0</v>
      </c>
      <c r="N113" s="179" t="s">
        <v>228</v>
      </c>
    </row>
    <row r="114" spans="1:14" s="179" customFormat="1" ht="10.199999999999999" x14ac:dyDescent="0.25">
      <c r="A114" s="180" t="s">
        <v>355</v>
      </c>
      <c r="B114" s="180" t="s">
        <v>145</v>
      </c>
      <c r="C114" s="181" t="s">
        <v>356</v>
      </c>
      <c r="D114" s="180" t="s">
        <v>140</v>
      </c>
      <c r="E114" s="199">
        <v>44</v>
      </c>
      <c r="F114" s="181"/>
      <c r="G114" s="180" t="s">
        <v>148</v>
      </c>
      <c r="H114" s="180" t="s">
        <v>148</v>
      </c>
      <c r="I114" s="180" t="s">
        <v>131</v>
      </c>
      <c r="J114" s="180" t="s">
        <v>299</v>
      </c>
      <c r="K114" s="181"/>
      <c r="L114" s="181"/>
      <c r="M114" s="177">
        <v>219.55</v>
      </c>
      <c r="N114" s="178" t="s">
        <v>149</v>
      </c>
    </row>
    <row r="115" spans="1:14" s="179" customFormat="1" ht="10.199999999999999" x14ac:dyDescent="0.25">
      <c r="A115" s="175" t="s">
        <v>357</v>
      </c>
      <c r="B115" s="175" t="s">
        <v>358</v>
      </c>
      <c r="C115" s="176" t="s">
        <v>359</v>
      </c>
      <c r="D115" s="188" t="s">
        <v>360</v>
      </c>
      <c r="E115" s="189">
        <v>54</v>
      </c>
      <c r="F115" s="176"/>
      <c r="G115" s="175" t="s">
        <v>130</v>
      </c>
      <c r="H115" s="175" t="s">
        <v>130</v>
      </c>
      <c r="I115" s="175"/>
      <c r="J115" s="175" t="s">
        <v>132</v>
      </c>
      <c r="K115" s="176"/>
      <c r="L115" s="176" t="s">
        <v>361</v>
      </c>
      <c r="M115" s="177">
        <v>257.52</v>
      </c>
      <c r="N115" s="179" t="s">
        <v>149</v>
      </c>
    </row>
    <row r="116" spans="1:14" s="179" customFormat="1" ht="10.199999999999999" x14ac:dyDescent="0.25">
      <c r="A116" s="180" t="s">
        <v>362</v>
      </c>
      <c r="B116" s="180" t="s">
        <v>145</v>
      </c>
      <c r="C116" s="200" t="s">
        <v>363</v>
      </c>
      <c r="D116" s="180" t="s">
        <v>321</v>
      </c>
      <c r="E116" s="199">
        <v>54</v>
      </c>
      <c r="F116" s="181"/>
      <c r="G116" s="180" t="s">
        <v>148</v>
      </c>
      <c r="H116" s="180" t="s">
        <v>148</v>
      </c>
      <c r="I116" s="201" t="s">
        <v>131</v>
      </c>
      <c r="J116" s="180" t="s">
        <v>132</v>
      </c>
      <c r="K116" s="201" t="s">
        <v>133</v>
      </c>
      <c r="L116" s="181"/>
      <c r="M116" s="177">
        <v>234.25</v>
      </c>
      <c r="N116" s="178" t="s">
        <v>149</v>
      </c>
    </row>
    <row r="117" spans="1:14" s="179" customFormat="1" ht="10.199999999999999" x14ac:dyDescent="0.25">
      <c r="A117" s="180" t="s">
        <v>364</v>
      </c>
      <c r="B117" s="180" t="s">
        <v>145</v>
      </c>
      <c r="C117" s="181" t="s">
        <v>365</v>
      </c>
      <c r="D117" s="180" t="s">
        <v>181</v>
      </c>
      <c r="E117" s="199">
        <v>44</v>
      </c>
      <c r="F117" s="181"/>
      <c r="G117" s="180" t="s">
        <v>148</v>
      </c>
      <c r="H117" s="180" t="s">
        <v>148</v>
      </c>
      <c r="I117" s="180" t="s">
        <v>131</v>
      </c>
      <c r="J117" s="181"/>
      <c r="K117" s="181"/>
      <c r="L117" s="181"/>
      <c r="M117" s="177">
        <v>196.44</v>
      </c>
      <c r="N117" s="178" t="s">
        <v>149</v>
      </c>
    </row>
    <row r="118" spans="1:14" s="179" customFormat="1" ht="20.399999999999999" x14ac:dyDescent="0.25">
      <c r="A118" s="196" t="s">
        <v>366</v>
      </c>
      <c r="B118" s="196" t="s">
        <v>312</v>
      </c>
      <c r="C118" s="197" t="s">
        <v>367</v>
      </c>
      <c r="D118" s="196" t="s">
        <v>314</v>
      </c>
      <c r="E118" s="198">
        <v>44</v>
      </c>
      <c r="F118" s="196" t="s">
        <v>129</v>
      </c>
      <c r="G118" s="196" t="s">
        <v>315</v>
      </c>
      <c r="H118" s="196" t="s">
        <v>315</v>
      </c>
      <c r="I118" s="196"/>
      <c r="J118" s="197"/>
      <c r="K118" s="197"/>
      <c r="L118" s="197" t="s">
        <v>316</v>
      </c>
      <c r="M118" s="177">
        <v>0</v>
      </c>
      <c r="N118" s="179" t="s">
        <v>228</v>
      </c>
    </row>
    <row r="119" spans="1:14" s="179" customFormat="1" ht="20.399999999999999" x14ac:dyDescent="0.25">
      <c r="A119" s="175" t="s">
        <v>368</v>
      </c>
      <c r="B119" s="175" t="s">
        <v>138</v>
      </c>
      <c r="C119" s="176" t="s">
        <v>369</v>
      </c>
      <c r="D119" s="175" t="s">
        <v>128</v>
      </c>
      <c r="E119" s="189">
        <v>44</v>
      </c>
      <c r="F119" s="176"/>
      <c r="G119" s="175" t="s">
        <v>130</v>
      </c>
      <c r="H119" s="175" t="s">
        <v>130</v>
      </c>
      <c r="I119" s="175" t="s">
        <v>131</v>
      </c>
      <c r="J119" s="176"/>
      <c r="K119" s="176"/>
      <c r="L119" s="176"/>
      <c r="M119" s="177">
        <v>530.5</v>
      </c>
      <c r="N119" s="178" t="s">
        <v>134</v>
      </c>
    </row>
    <row r="120" spans="1:14" s="179" customFormat="1" ht="20.399999999999999" x14ac:dyDescent="0.25">
      <c r="A120" s="175" t="s">
        <v>370</v>
      </c>
      <c r="B120" s="175" t="s">
        <v>138</v>
      </c>
      <c r="C120" s="176" t="s">
        <v>371</v>
      </c>
      <c r="D120" s="175" t="s">
        <v>128</v>
      </c>
      <c r="E120" s="189">
        <v>44</v>
      </c>
      <c r="F120" s="176"/>
      <c r="G120" s="175" t="s">
        <v>130</v>
      </c>
      <c r="H120" s="175" t="s">
        <v>130</v>
      </c>
      <c r="I120" s="175"/>
      <c r="J120" s="176"/>
      <c r="K120" s="176"/>
      <c r="L120" s="176"/>
      <c r="M120" s="177">
        <v>530.5</v>
      </c>
      <c r="N120" s="178" t="s">
        <v>134</v>
      </c>
    </row>
    <row r="121" spans="1:14" s="179" customFormat="1" ht="20.399999999999999" x14ac:dyDescent="0.25">
      <c r="A121" s="196" t="s">
        <v>372</v>
      </c>
      <c r="B121" s="196" t="s">
        <v>312</v>
      </c>
      <c r="C121" s="197" t="s">
        <v>373</v>
      </c>
      <c r="D121" s="196" t="s">
        <v>374</v>
      </c>
      <c r="E121" s="198">
        <v>44</v>
      </c>
      <c r="F121" s="197"/>
      <c r="G121" s="196" t="s">
        <v>315</v>
      </c>
      <c r="H121" s="196" t="s">
        <v>315</v>
      </c>
      <c r="I121" s="196"/>
      <c r="J121" s="197"/>
      <c r="K121" s="197"/>
      <c r="L121" s="197" t="s">
        <v>316</v>
      </c>
      <c r="M121" s="177">
        <v>0</v>
      </c>
      <c r="N121" s="179" t="s">
        <v>228</v>
      </c>
    </row>
    <row r="122" spans="1:14" s="179" customFormat="1" ht="20.399999999999999" x14ac:dyDescent="0.25">
      <c r="A122" s="196" t="s">
        <v>375</v>
      </c>
      <c r="B122" s="196" t="s">
        <v>312</v>
      </c>
      <c r="C122" s="197" t="s">
        <v>376</v>
      </c>
      <c r="D122" s="196" t="s">
        <v>314</v>
      </c>
      <c r="E122" s="198">
        <v>44</v>
      </c>
      <c r="F122" s="196" t="s">
        <v>129</v>
      </c>
      <c r="G122" s="196" t="s">
        <v>315</v>
      </c>
      <c r="H122" s="196" t="s">
        <v>315</v>
      </c>
      <c r="I122" s="196"/>
      <c r="J122" s="197"/>
      <c r="K122" s="197"/>
      <c r="L122" s="197" t="s">
        <v>316</v>
      </c>
      <c r="M122" s="177">
        <v>0</v>
      </c>
      <c r="N122" s="179" t="s">
        <v>228</v>
      </c>
    </row>
    <row r="123" spans="1:14" s="179" customFormat="1" ht="20.399999999999999" x14ac:dyDescent="0.25">
      <c r="A123" s="175" t="s">
        <v>377</v>
      </c>
      <c r="B123" s="175" t="s">
        <v>138</v>
      </c>
      <c r="C123" s="176" t="s">
        <v>320</v>
      </c>
      <c r="D123" s="175" t="s">
        <v>128</v>
      </c>
      <c r="E123" s="189">
        <v>44</v>
      </c>
      <c r="F123" s="176"/>
      <c r="G123" s="175" t="s">
        <v>130</v>
      </c>
      <c r="H123" s="175" t="s">
        <v>130</v>
      </c>
      <c r="I123" s="175"/>
      <c r="J123" s="176"/>
      <c r="K123" s="176"/>
      <c r="L123" s="176"/>
      <c r="M123" s="177">
        <v>530.5</v>
      </c>
      <c r="N123" s="178" t="s">
        <v>134</v>
      </c>
    </row>
    <row r="124" spans="1:14" s="179" customFormat="1" ht="20.399999999999999" x14ac:dyDescent="0.25">
      <c r="A124" s="175" t="s">
        <v>378</v>
      </c>
      <c r="B124" s="175" t="s">
        <v>138</v>
      </c>
      <c r="C124" s="176" t="s">
        <v>379</v>
      </c>
      <c r="D124" s="175" t="s">
        <v>181</v>
      </c>
      <c r="E124" s="189">
        <v>44</v>
      </c>
      <c r="F124" s="176"/>
      <c r="G124" s="175" t="s">
        <v>130</v>
      </c>
      <c r="H124" s="175" t="s">
        <v>130</v>
      </c>
      <c r="I124" s="175"/>
      <c r="J124" s="176"/>
      <c r="K124" s="176"/>
      <c r="L124" s="176"/>
      <c r="M124" s="177">
        <v>524.66</v>
      </c>
      <c r="N124" s="178" t="s">
        <v>134</v>
      </c>
    </row>
    <row r="125" spans="1:14" s="179" customFormat="1" ht="11.4" customHeight="1" x14ac:dyDescent="0.25">
      <c r="A125" s="193" t="s">
        <v>380</v>
      </c>
      <c r="B125" s="193" t="s">
        <v>381</v>
      </c>
      <c r="C125" s="194" t="s">
        <v>382</v>
      </c>
      <c r="D125" s="193" t="s">
        <v>383</v>
      </c>
      <c r="E125" s="193" t="s">
        <v>384</v>
      </c>
      <c r="F125" s="193" t="s">
        <v>385</v>
      </c>
      <c r="G125" s="193" t="s">
        <v>297</v>
      </c>
      <c r="H125" s="193" t="s">
        <v>386</v>
      </c>
      <c r="I125" s="193"/>
      <c r="J125" s="194"/>
      <c r="K125" s="194"/>
      <c r="L125" s="194" t="s">
        <v>383</v>
      </c>
      <c r="M125" s="177">
        <v>0</v>
      </c>
      <c r="N125" s="179" t="s">
        <v>228</v>
      </c>
    </row>
    <row r="126" spans="1:14" s="179" customFormat="1" ht="11.4" customHeight="1" x14ac:dyDescent="0.25">
      <c r="A126" s="193" t="s">
        <v>387</v>
      </c>
      <c r="B126" s="193" t="s">
        <v>381</v>
      </c>
      <c r="C126" s="194" t="s">
        <v>382</v>
      </c>
      <c r="D126" s="193" t="s">
        <v>383</v>
      </c>
      <c r="E126" s="193" t="s">
        <v>384</v>
      </c>
      <c r="F126" s="193" t="s">
        <v>385</v>
      </c>
      <c r="G126" s="193" t="s">
        <v>297</v>
      </c>
      <c r="H126" s="193" t="s">
        <v>386</v>
      </c>
      <c r="I126" s="193"/>
      <c r="J126" s="194"/>
      <c r="K126" s="194"/>
      <c r="L126" s="194" t="s">
        <v>383</v>
      </c>
      <c r="M126" s="177">
        <v>0</v>
      </c>
      <c r="N126" s="179" t="s">
        <v>228</v>
      </c>
    </row>
    <row r="127" spans="1:14" s="179" customFormat="1" ht="11.4" customHeight="1" x14ac:dyDescent="0.25">
      <c r="A127" s="193" t="s">
        <v>388</v>
      </c>
      <c r="B127" s="193" t="s">
        <v>381</v>
      </c>
      <c r="C127" s="194" t="s">
        <v>382</v>
      </c>
      <c r="D127" s="193" t="s">
        <v>383</v>
      </c>
      <c r="E127" s="193" t="s">
        <v>384</v>
      </c>
      <c r="F127" s="193" t="s">
        <v>385</v>
      </c>
      <c r="G127" s="193" t="s">
        <v>297</v>
      </c>
      <c r="H127" s="193" t="s">
        <v>386</v>
      </c>
      <c r="I127" s="193"/>
      <c r="J127" s="194"/>
      <c r="K127" s="194"/>
      <c r="L127" s="194" t="s">
        <v>383</v>
      </c>
      <c r="M127" s="177">
        <v>0</v>
      </c>
      <c r="N127" s="179" t="s">
        <v>228</v>
      </c>
    </row>
    <row r="128" spans="1:14" s="179" customFormat="1" ht="11.4" customHeight="1" x14ac:dyDescent="0.25">
      <c r="A128" s="193" t="s">
        <v>389</v>
      </c>
      <c r="B128" s="193" t="s">
        <v>381</v>
      </c>
      <c r="C128" s="194" t="s">
        <v>382</v>
      </c>
      <c r="D128" s="193" t="s">
        <v>383</v>
      </c>
      <c r="E128" s="193" t="s">
        <v>384</v>
      </c>
      <c r="F128" s="193" t="s">
        <v>385</v>
      </c>
      <c r="G128" s="193" t="s">
        <v>297</v>
      </c>
      <c r="H128" s="193" t="s">
        <v>386</v>
      </c>
      <c r="I128" s="193"/>
      <c r="J128" s="194"/>
      <c r="K128" s="194"/>
      <c r="L128" s="194" t="s">
        <v>383</v>
      </c>
      <c r="M128" s="177">
        <v>0</v>
      </c>
      <c r="N128" s="179" t="s">
        <v>228</v>
      </c>
    </row>
    <row r="129" spans="1:14" s="179" customFormat="1" ht="11.4" customHeight="1" x14ac:dyDescent="0.25">
      <c r="A129" s="182" t="s">
        <v>390</v>
      </c>
      <c r="B129" s="182" t="s">
        <v>391</v>
      </c>
      <c r="C129" s="183" t="s">
        <v>392</v>
      </c>
      <c r="D129" s="182" t="s">
        <v>393</v>
      </c>
      <c r="E129" s="182" t="s">
        <v>394</v>
      </c>
      <c r="F129" s="183"/>
      <c r="G129" s="182" t="s">
        <v>395</v>
      </c>
      <c r="H129" s="182" t="s">
        <v>395</v>
      </c>
      <c r="I129" s="182"/>
      <c r="J129" s="183"/>
      <c r="K129" s="183"/>
      <c r="L129" s="183" t="s">
        <v>393</v>
      </c>
      <c r="M129" s="177">
        <v>0</v>
      </c>
      <c r="N129" s="179" t="s">
        <v>228</v>
      </c>
    </row>
    <row r="130" spans="1:14" s="179" customFormat="1" ht="11.4" customHeight="1" x14ac:dyDescent="0.25">
      <c r="A130" s="196" t="s">
        <v>396</v>
      </c>
      <c r="B130" s="196" t="s">
        <v>397</v>
      </c>
      <c r="C130" s="197" t="s">
        <v>398</v>
      </c>
      <c r="D130" s="196" t="s">
        <v>399</v>
      </c>
      <c r="E130" s="198">
        <v>44</v>
      </c>
      <c r="F130" s="197"/>
      <c r="G130" s="196" t="s">
        <v>315</v>
      </c>
      <c r="H130" s="196" t="s">
        <v>315</v>
      </c>
      <c r="I130" s="196"/>
      <c r="J130" s="197"/>
      <c r="K130" s="197"/>
      <c r="L130" s="197" t="s">
        <v>400</v>
      </c>
      <c r="M130" s="177">
        <v>0</v>
      </c>
      <c r="N130" s="179" t="s">
        <v>228</v>
      </c>
    </row>
    <row r="131" spans="1:14" s="179" customFormat="1" ht="11.4" customHeight="1" x14ac:dyDescent="0.25">
      <c r="A131" s="196" t="s">
        <v>401</v>
      </c>
      <c r="B131" s="196" t="s">
        <v>397</v>
      </c>
      <c r="C131" s="197" t="s">
        <v>398</v>
      </c>
      <c r="D131" s="196" t="s">
        <v>399</v>
      </c>
      <c r="E131" s="198">
        <v>44</v>
      </c>
      <c r="F131" s="197"/>
      <c r="G131" s="196" t="s">
        <v>315</v>
      </c>
      <c r="H131" s="196" t="s">
        <v>315</v>
      </c>
      <c r="I131" s="196"/>
      <c r="J131" s="197"/>
      <c r="K131" s="197"/>
      <c r="L131" s="197" t="s">
        <v>400</v>
      </c>
      <c r="M131" s="177">
        <v>0</v>
      </c>
      <c r="N131" s="179" t="s">
        <v>228</v>
      </c>
    </row>
    <row r="132" spans="1:14" s="179" customFormat="1" ht="11.4" customHeight="1" x14ac:dyDescent="0.25">
      <c r="A132" s="202" t="s">
        <v>402</v>
      </c>
      <c r="B132" s="202" t="s">
        <v>403</v>
      </c>
      <c r="C132" s="203" t="s">
        <v>404</v>
      </c>
      <c r="D132" s="202" t="s">
        <v>405</v>
      </c>
      <c r="E132" s="203"/>
      <c r="F132" s="203"/>
      <c r="G132" s="202" t="s">
        <v>406</v>
      </c>
      <c r="H132" s="202" t="s">
        <v>406</v>
      </c>
      <c r="I132" s="202"/>
      <c r="J132" s="203"/>
      <c r="K132" s="203"/>
      <c r="L132" s="203"/>
      <c r="M132" s="177">
        <v>0</v>
      </c>
      <c r="N132" s="179" t="s">
        <v>228</v>
      </c>
    </row>
    <row r="133" spans="1:14" s="179" customFormat="1" ht="11.4" customHeight="1" x14ac:dyDescent="0.25">
      <c r="A133" s="202" t="s">
        <v>407</v>
      </c>
      <c r="B133" s="202" t="s">
        <v>403</v>
      </c>
      <c r="C133" s="203" t="s">
        <v>404</v>
      </c>
      <c r="D133" s="202" t="s">
        <v>405</v>
      </c>
      <c r="E133" s="203"/>
      <c r="F133" s="203"/>
      <c r="G133" s="202" t="s">
        <v>406</v>
      </c>
      <c r="H133" s="202" t="s">
        <v>406</v>
      </c>
      <c r="I133" s="202"/>
      <c r="J133" s="203"/>
      <c r="K133" s="203"/>
      <c r="L133" s="203"/>
      <c r="M133" s="177">
        <v>0</v>
      </c>
      <c r="N133" s="179" t="s">
        <v>228</v>
      </c>
    </row>
    <row r="134" spans="1:14" s="179" customFormat="1" ht="11.4" customHeight="1" x14ac:dyDescent="0.25">
      <c r="A134" s="202" t="s">
        <v>408</v>
      </c>
      <c r="B134" s="202" t="s">
        <v>403</v>
      </c>
      <c r="C134" s="203" t="s">
        <v>404</v>
      </c>
      <c r="D134" s="202" t="s">
        <v>405</v>
      </c>
      <c r="E134" s="203"/>
      <c r="F134" s="203"/>
      <c r="G134" s="202" t="s">
        <v>406</v>
      </c>
      <c r="H134" s="202" t="s">
        <v>406</v>
      </c>
      <c r="I134" s="202"/>
      <c r="J134" s="203"/>
      <c r="K134" s="203"/>
      <c r="L134" s="203"/>
      <c r="M134" s="177">
        <v>0</v>
      </c>
      <c r="N134" s="179" t="s">
        <v>228</v>
      </c>
    </row>
    <row r="135" spans="1:14" s="179" customFormat="1" ht="11.4" customHeight="1" x14ac:dyDescent="0.25">
      <c r="A135" s="202" t="s">
        <v>409</v>
      </c>
      <c r="B135" s="202" t="s">
        <v>403</v>
      </c>
      <c r="C135" s="203" t="s">
        <v>404</v>
      </c>
      <c r="D135" s="202" t="s">
        <v>405</v>
      </c>
      <c r="E135" s="203"/>
      <c r="F135" s="203"/>
      <c r="G135" s="202" t="s">
        <v>406</v>
      </c>
      <c r="H135" s="202" t="s">
        <v>406</v>
      </c>
      <c r="I135" s="202"/>
      <c r="J135" s="203"/>
      <c r="K135" s="203"/>
      <c r="L135" s="203"/>
      <c r="M135" s="177">
        <v>0</v>
      </c>
      <c r="N135" s="179" t="s">
        <v>228</v>
      </c>
    </row>
    <row r="136" spans="1:14" s="179" customFormat="1" ht="11.4" customHeight="1" x14ac:dyDescent="0.25">
      <c r="A136" s="202" t="s">
        <v>410</v>
      </c>
      <c r="B136" s="202" t="s">
        <v>403</v>
      </c>
      <c r="C136" s="203" t="s">
        <v>404</v>
      </c>
      <c r="D136" s="202" t="s">
        <v>405</v>
      </c>
      <c r="E136" s="203"/>
      <c r="F136" s="203"/>
      <c r="G136" s="202" t="s">
        <v>406</v>
      </c>
      <c r="H136" s="202" t="s">
        <v>406</v>
      </c>
      <c r="I136" s="202"/>
      <c r="J136" s="203"/>
      <c r="K136" s="203"/>
      <c r="L136" s="203"/>
      <c r="M136" s="177">
        <v>0</v>
      </c>
      <c r="N136" s="179" t="s">
        <v>228</v>
      </c>
    </row>
    <row r="137" spans="1:14" s="179" customFormat="1" ht="11.4" customHeight="1" x14ac:dyDescent="0.25">
      <c r="A137" s="202" t="s">
        <v>411</v>
      </c>
      <c r="B137" s="202" t="s">
        <v>403</v>
      </c>
      <c r="C137" s="203" t="s">
        <v>404</v>
      </c>
      <c r="D137" s="202" t="s">
        <v>405</v>
      </c>
      <c r="E137" s="203"/>
      <c r="F137" s="203"/>
      <c r="G137" s="202" t="s">
        <v>406</v>
      </c>
      <c r="H137" s="202" t="s">
        <v>406</v>
      </c>
      <c r="I137" s="202"/>
      <c r="J137" s="203"/>
      <c r="K137" s="203"/>
      <c r="L137" s="203"/>
      <c r="M137" s="177">
        <v>0</v>
      </c>
      <c r="N137" s="179" t="s">
        <v>228</v>
      </c>
    </row>
    <row r="138" spans="1:14" s="179" customFormat="1" ht="11.4" customHeight="1" x14ac:dyDescent="0.25">
      <c r="A138" s="190" t="s">
        <v>412</v>
      </c>
      <c r="B138" s="190" t="s">
        <v>284</v>
      </c>
      <c r="C138" s="191" t="s">
        <v>413</v>
      </c>
      <c r="D138" s="192" t="s">
        <v>414</v>
      </c>
      <c r="E138" s="190" t="s">
        <v>287</v>
      </c>
      <c r="F138" s="190" t="s">
        <v>394</v>
      </c>
      <c r="G138" s="190" t="s">
        <v>415</v>
      </c>
      <c r="H138" s="190" t="s">
        <v>298</v>
      </c>
      <c r="I138" s="190"/>
      <c r="J138" s="191"/>
      <c r="K138" s="190" t="s">
        <v>133</v>
      </c>
      <c r="L138" s="191" t="s">
        <v>416</v>
      </c>
      <c r="M138" s="177">
        <v>0</v>
      </c>
      <c r="N138" s="179" t="s">
        <v>228</v>
      </c>
    </row>
    <row r="139" spans="1:14" s="179" customFormat="1" ht="11.4" customHeight="1" x14ac:dyDescent="0.25">
      <c r="A139" s="190" t="s">
        <v>417</v>
      </c>
      <c r="B139" s="190" t="s">
        <v>284</v>
      </c>
      <c r="C139" s="191" t="s">
        <v>418</v>
      </c>
      <c r="D139" s="192" t="s">
        <v>419</v>
      </c>
      <c r="E139" s="190" t="s">
        <v>287</v>
      </c>
      <c r="F139" s="191"/>
      <c r="G139" s="190" t="s">
        <v>415</v>
      </c>
      <c r="H139" s="190" t="s">
        <v>298</v>
      </c>
      <c r="I139" s="190"/>
      <c r="J139" s="191"/>
      <c r="K139" s="190" t="s">
        <v>133</v>
      </c>
      <c r="L139" s="191" t="s">
        <v>416</v>
      </c>
      <c r="M139" s="177">
        <v>0</v>
      </c>
      <c r="N139" s="179" t="s">
        <v>228</v>
      </c>
    </row>
    <row r="140" spans="1:14" s="179" customFormat="1" ht="11.4" customHeight="1" x14ac:dyDescent="0.25">
      <c r="A140" s="190" t="s">
        <v>420</v>
      </c>
      <c r="B140" s="190" t="s">
        <v>284</v>
      </c>
      <c r="C140" s="191" t="s">
        <v>418</v>
      </c>
      <c r="D140" s="192" t="s">
        <v>419</v>
      </c>
      <c r="E140" s="190" t="s">
        <v>287</v>
      </c>
      <c r="F140" s="191"/>
      <c r="G140" s="190" t="s">
        <v>415</v>
      </c>
      <c r="H140" s="190" t="s">
        <v>298</v>
      </c>
      <c r="I140" s="190"/>
      <c r="J140" s="191"/>
      <c r="K140" s="190" t="s">
        <v>133</v>
      </c>
      <c r="L140" s="191" t="s">
        <v>416</v>
      </c>
      <c r="M140" s="177">
        <v>0</v>
      </c>
      <c r="N140" s="179" t="s">
        <v>228</v>
      </c>
    </row>
    <row r="141" spans="1:14" s="179" customFormat="1" ht="11.4" customHeight="1" x14ac:dyDescent="0.25">
      <c r="A141" s="190" t="s">
        <v>421</v>
      </c>
      <c r="B141" s="190" t="s">
        <v>284</v>
      </c>
      <c r="C141" s="191" t="s">
        <v>422</v>
      </c>
      <c r="D141" s="192" t="s">
        <v>423</v>
      </c>
      <c r="E141" s="190" t="s">
        <v>287</v>
      </c>
      <c r="F141" s="190" t="s">
        <v>129</v>
      </c>
      <c r="G141" s="190" t="s">
        <v>415</v>
      </c>
      <c r="H141" s="190" t="s">
        <v>298</v>
      </c>
      <c r="I141" s="190"/>
      <c r="J141" s="191"/>
      <c r="K141" s="191"/>
      <c r="L141" s="191"/>
      <c r="M141" s="177">
        <v>0</v>
      </c>
      <c r="N141" s="179" t="s">
        <v>228</v>
      </c>
    </row>
    <row r="142" spans="1:14" s="179" customFormat="1" ht="11.4" customHeight="1" x14ac:dyDescent="0.25">
      <c r="A142" s="190" t="s">
        <v>424</v>
      </c>
      <c r="B142" s="190" t="s">
        <v>284</v>
      </c>
      <c r="C142" s="191" t="s">
        <v>425</v>
      </c>
      <c r="D142" s="192" t="s">
        <v>426</v>
      </c>
      <c r="E142" s="190" t="s">
        <v>287</v>
      </c>
      <c r="F142" s="190" t="s">
        <v>129</v>
      </c>
      <c r="G142" s="190" t="s">
        <v>415</v>
      </c>
      <c r="H142" s="190" t="s">
        <v>298</v>
      </c>
      <c r="I142" s="190"/>
      <c r="J142" s="191"/>
      <c r="K142" s="191"/>
      <c r="L142" s="191"/>
      <c r="M142" s="177">
        <v>0</v>
      </c>
      <c r="N142" s="179" t="s">
        <v>228</v>
      </c>
    </row>
    <row r="143" spans="1:14" s="179" customFormat="1" ht="11.4" customHeight="1" x14ac:dyDescent="0.25">
      <c r="A143" s="190" t="s">
        <v>427</v>
      </c>
      <c r="B143" s="190" t="s">
        <v>284</v>
      </c>
      <c r="C143" s="191" t="s">
        <v>428</v>
      </c>
      <c r="D143" s="192" t="s">
        <v>429</v>
      </c>
      <c r="E143" s="190" t="s">
        <v>287</v>
      </c>
      <c r="F143" s="190" t="s">
        <v>129</v>
      </c>
      <c r="G143" s="190" t="s">
        <v>415</v>
      </c>
      <c r="H143" s="190" t="s">
        <v>298</v>
      </c>
      <c r="I143" s="190"/>
      <c r="J143" s="191"/>
      <c r="K143" s="191"/>
      <c r="L143" s="191" t="s">
        <v>430</v>
      </c>
      <c r="M143" s="177">
        <v>0</v>
      </c>
      <c r="N143" s="179" t="s">
        <v>228</v>
      </c>
    </row>
    <row r="144" spans="1:14" s="179" customFormat="1" ht="11.4" customHeight="1" x14ac:dyDescent="0.25">
      <c r="A144" s="190" t="s">
        <v>431</v>
      </c>
      <c r="B144" s="190" t="s">
        <v>284</v>
      </c>
      <c r="C144" s="191" t="s">
        <v>432</v>
      </c>
      <c r="D144" s="192" t="s">
        <v>433</v>
      </c>
      <c r="E144" s="190" t="s">
        <v>287</v>
      </c>
      <c r="F144" s="190" t="s">
        <v>129</v>
      </c>
      <c r="G144" s="190" t="s">
        <v>415</v>
      </c>
      <c r="H144" s="190" t="s">
        <v>298</v>
      </c>
      <c r="I144" s="190"/>
      <c r="J144" s="191"/>
      <c r="K144" s="191"/>
      <c r="L144" s="191" t="s">
        <v>434</v>
      </c>
      <c r="M144" s="177">
        <v>0</v>
      </c>
      <c r="N144" s="179" t="s">
        <v>228</v>
      </c>
    </row>
    <row r="145" spans="1:14" s="179" customFormat="1" ht="11.4" customHeight="1" x14ac:dyDescent="0.25">
      <c r="A145" s="190" t="s">
        <v>435</v>
      </c>
      <c r="B145" s="190" t="s">
        <v>284</v>
      </c>
      <c r="C145" s="191" t="s">
        <v>436</v>
      </c>
      <c r="D145" s="192" t="s">
        <v>437</v>
      </c>
      <c r="E145" s="190" t="s">
        <v>287</v>
      </c>
      <c r="F145" s="190" t="s">
        <v>129</v>
      </c>
      <c r="G145" s="190" t="s">
        <v>415</v>
      </c>
      <c r="H145" s="190" t="s">
        <v>298</v>
      </c>
      <c r="I145" s="190"/>
      <c r="J145" s="191"/>
      <c r="K145" s="191"/>
      <c r="L145" s="191" t="s">
        <v>438</v>
      </c>
      <c r="M145" s="177">
        <v>0</v>
      </c>
      <c r="N145" s="179" t="s">
        <v>228</v>
      </c>
    </row>
    <row r="146" spans="1:14" s="179" customFormat="1" ht="11.4" customHeight="1" x14ac:dyDescent="0.25">
      <c r="A146" s="190" t="s">
        <v>439</v>
      </c>
      <c r="B146" s="190" t="s">
        <v>284</v>
      </c>
      <c r="C146" s="191" t="s">
        <v>436</v>
      </c>
      <c r="D146" s="192" t="s">
        <v>440</v>
      </c>
      <c r="E146" s="190" t="s">
        <v>287</v>
      </c>
      <c r="F146" s="190" t="s">
        <v>129</v>
      </c>
      <c r="G146" s="190" t="s">
        <v>415</v>
      </c>
      <c r="H146" s="190" t="s">
        <v>298</v>
      </c>
      <c r="I146" s="190"/>
      <c r="J146" s="191"/>
      <c r="K146" s="191"/>
      <c r="L146" s="191"/>
      <c r="M146" s="177">
        <v>0</v>
      </c>
      <c r="N146" s="179" t="s">
        <v>228</v>
      </c>
    </row>
    <row r="147" spans="1:14" s="179" customFormat="1" ht="11.4" customHeight="1" x14ac:dyDescent="0.25">
      <c r="A147" s="190" t="s">
        <v>441</v>
      </c>
      <c r="B147" s="190" t="s">
        <v>284</v>
      </c>
      <c r="C147" s="191" t="s">
        <v>442</v>
      </c>
      <c r="D147" s="192" t="s">
        <v>443</v>
      </c>
      <c r="E147" s="190" t="s">
        <v>287</v>
      </c>
      <c r="F147" s="190" t="s">
        <v>129</v>
      </c>
      <c r="G147" s="190" t="s">
        <v>415</v>
      </c>
      <c r="H147" s="190" t="s">
        <v>444</v>
      </c>
      <c r="I147" s="190"/>
      <c r="J147" s="191"/>
      <c r="K147" s="190" t="s">
        <v>133</v>
      </c>
      <c r="L147" s="191" t="s">
        <v>445</v>
      </c>
      <c r="M147" s="177">
        <v>0</v>
      </c>
      <c r="N147" s="179" t="s">
        <v>228</v>
      </c>
    </row>
    <row r="148" spans="1:14" s="179" customFormat="1" ht="11.4" customHeight="1" x14ac:dyDescent="0.25">
      <c r="A148" s="190" t="s">
        <v>446</v>
      </c>
      <c r="B148" s="190" t="s">
        <v>284</v>
      </c>
      <c r="C148" s="191" t="s">
        <v>447</v>
      </c>
      <c r="D148" s="192" t="s">
        <v>448</v>
      </c>
      <c r="E148" s="190" t="s">
        <v>287</v>
      </c>
      <c r="F148" s="190" t="s">
        <v>129</v>
      </c>
      <c r="G148" s="190" t="s">
        <v>415</v>
      </c>
      <c r="H148" s="190" t="s">
        <v>444</v>
      </c>
      <c r="I148" s="190"/>
      <c r="J148" s="191"/>
      <c r="K148" s="190" t="s">
        <v>133</v>
      </c>
      <c r="L148" s="191" t="s">
        <v>449</v>
      </c>
      <c r="M148" s="177">
        <v>0</v>
      </c>
      <c r="N148" s="179" t="s">
        <v>228</v>
      </c>
    </row>
    <row r="149" spans="1:14" s="179" customFormat="1" ht="11.4" customHeight="1" x14ac:dyDescent="0.25">
      <c r="A149" s="190" t="s">
        <v>450</v>
      </c>
      <c r="B149" s="190" t="s">
        <v>284</v>
      </c>
      <c r="C149" s="191" t="s">
        <v>451</v>
      </c>
      <c r="D149" s="192" t="s">
        <v>452</v>
      </c>
      <c r="E149" s="190" t="s">
        <v>287</v>
      </c>
      <c r="F149" s="191"/>
      <c r="G149" s="190" t="s">
        <v>415</v>
      </c>
      <c r="H149" s="190" t="s">
        <v>298</v>
      </c>
      <c r="I149" s="190"/>
      <c r="J149" s="191"/>
      <c r="K149" s="190" t="s">
        <v>133</v>
      </c>
      <c r="L149" s="191" t="s">
        <v>453</v>
      </c>
      <c r="M149" s="177">
        <v>0</v>
      </c>
      <c r="N149" s="179" t="s">
        <v>228</v>
      </c>
    </row>
    <row r="150" spans="1:14" s="179" customFormat="1" ht="11.4" customHeight="1" x14ac:dyDescent="0.25">
      <c r="A150" s="193" t="s">
        <v>454</v>
      </c>
      <c r="B150" s="194" t="s">
        <v>455</v>
      </c>
      <c r="C150" s="194" t="s">
        <v>456</v>
      </c>
      <c r="D150" s="193" t="s">
        <v>457</v>
      </c>
      <c r="E150" s="193" t="s">
        <v>296</v>
      </c>
      <c r="F150" s="193" t="s">
        <v>129</v>
      </c>
      <c r="G150" s="193" t="s">
        <v>297</v>
      </c>
      <c r="H150" s="193" t="s">
        <v>298</v>
      </c>
      <c r="I150" s="193"/>
      <c r="J150" s="193" t="s">
        <v>299</v>
      </c>
      <c r="K150" s="193" t="s">
        <v>133</v>
      </c>
      <c r="L150" s="194" t="s">
        <v>458</v>
      </c>
      <c r="M150" s="177">
        <v>0</v>
      </c>
      <c r="N150" s="179" t="s">
        <v>228</v>
      </c>
    </row>
    <row r="151" spans="1:14" s="179" customFormat="1" ht="11.4" customHeight="1" x14ac:dyDescent="0.25">
      <c r="A151" s="193" t="s">
        <v>459</v>
      </c>
      <c r="B151" s="194" t="s">
        <v>455</v>
      </c>
      <c r="C151" s="194" t="s">
        <v>456</v>
      </c>
      <c r="D151" s="193" t="s">
        <v>457</v>
      </c>
      <c r="E151" s="193" t="s">
        <v>296</v>
      </c>
      <c r="F151" s="193" t="s">
        <v>129</v>
      </c>
      <c r="G151" s="193" t="s">
        <v>297</v>
      </c>
      <c r="H151" s="193" t="s">
        <v>298</v>
      </c>
      <c r="I151" s="193"/>
      <c r="J151" s="193" t="s">
        <v>299</v>
      </c>
      <c r="K151" s="193" t="s">
        <v>133</v>
      </c>
      <c r="L151" s="194" t="s">
        <v>458</v>
      </c>
      <c r="M151" s="177">
        <v>0</v>
      </c>
      <c r="N151" s="179" t="s">
        <v>228</v>
      </c>
    </row>
    <row r="152" spans="1:14" s="179" customFormat="1" ht="11.4" customHeight="1" x14ac:dyDescent="0.25">
      <c r="A152" s="196" t="s">
        <v>460</v>
      </c>
      <c r="B152" s="197" t="s">
        <v>312</v>
      </c>
      <c r="C152" s="197" t="s">
        <v>461</v>
      </c>
      <c r="D152" s="196" t="s">
        <v>314</v>
      </c>
      <c r="E152" s="198">
        <v>54</v>
      </c>
      <c r="F152" s="196" t="s">
        <v>129</v>
      </c>
      <c r="G152" s="196" t="s">
        <v>462</v>
      </c>
      <c r="H152" s="196" t="s">
        <v>462</v>
      </c>
      <c r="I152" s="196"/>
      <c r="J152" s="196" t="s">
        <v>299</v>
      </c>
      <c r="K152" s="197"/>
      <c r="L152" s="197" t="s">
        <v>316</v>
      </c>
      <c r="M152" s="177">
        <v>0</v>
      </c>
      <c r="N152" s="179" t="s">
        <v>228</v>
      </c>
    </row>
    <row r="153" spans="1:14" s="179" customFormat="1" ht="11.4" customHeight="1" x14ac:dyDescent="0.25">
      <c r="A153" s="196" t="s">
        <v>463</v>
      </c>
      <c r="B153" s="197" t="s">
        <v>312</v>
      </c>
      <c r="C153" s="197" t="s">
        <v>461</v>
      </c>
      <c r="D153" s="196" t="s">
        <v>314</v>
      </c>
      <c r="E153" s="198">
        <v>54</v>
      </c>
      <c r="F153" s="196" t="s">
        <v>129</v>
      </c>
      <c r="G153" s="196" t="s">
        <v>462</v>
      </c>
      <c r="H153" s="196" t="s">
        <v>462</v>
      </c>
      <c r="I153" s="196"/>
      <c r="J153" s="196" t="s">
        <v>299</v>
      </c>
      <c r="K153" s="197"/>
      <c r="L153" s="197" t="s">
        <v>316</v>
      </c>
      <c r="M153" s="177">
        <v>0</v>
      </c>
      <c r="N153" s="179" t="s">
        <v>228</v>
      </c>
    </row>
    <row r="154" spans="1:14" s="179" customFormat="1" ht="11.4" customHeight="1" x14ac:dyDescent="0.25">
      <c r="A154" s="196" t="s">
        <v>464</v>
      </c>
      <c r="B154" s="197" t="s">
        <v>312</v>
      </c>
      <c r="C154" s="197" t="s">
        <v>461</v>
      </c>
      <c r="D154" s="196" t="s">
        <v>314</v>
      </c>
      <c r="E154" s="198">
        <v>54</v>
      </c>
      <c r="F154" s="196" t="s">
        <v>129</v>
      </c>
      <c r="G154" s="196" t="s">
        <v>462</v>
      </c>
      <c r="H154" s="196" t="s">
        <v>462</v>
      </c>
      <c r="I154" s="196"/>
      <c r="J154" s="196" t="s">
        <v>299</v>
      </c>
      <c r="K154" s="197"/>
      <c r="L154" s="197" t="s">
        <v>316</v>
      </c>
      <c r="M154" s="177">
        <v>0</v>
      </c>
      <c r="N154" s="179" t="s">
        <v>228</v>
      </c>
    </row>
    <row r="155" spans="1:14" s="179" customFormat="1" ht="11.4" customHeight="1" x14ac:dyDescent="0.25">
      <c r="A155" s="196" t="s">
        <v>465</v>
      </c>
      <c r="B155" s="197" t="s">
        <v>312</v>
      </c>
      <c r="C155" s="197" t="s">
        <v>461</v>
      </c>
      <c r="D155" s="196" t="s">
        <v>314</v>
      </c>
      <c r="E155" s="198">
        <v>54</v>
      </c>
      <c r="F155" s="196" t="s">
        <v>129</v>
      </c>
      <c r="G155" s="196" t="s">
        <v>462</v>
      </c>
      <c r="H155" s="196" t="s">
        <v>462</v>
      </c>
      <c r="I155" s="196"/>
      <c r="J155" s="196" t="s">
        <v>299</v>
      </c>
      <c r="K155" s="197"/>
      <c r="L155" s="197" t="s">
        <v>316</v>
      </c>
      <c r="M155" s="177">
        <v>0</v>
      </c>
      <c r="N155" s="179" t="s">
        <v>228</v>
      </c>
    </row>
    <row r="156" spans="1:14" s="179" customFormat="1" ht="11.4" customHeight="1" x14ac:dyDescent="0.25">
      <c r="A156" s="196" t="s">
        <v>466</v>
      </c>
      <c r="B156" s="197" t="s">
        <v>312</v>
      </c>
      <c r="C156" s="197" t="s">
        <v>467</v>
      </c>
      <c r="D156" s="196" t="s">
        <v>314</v>
      </c>
      <c r="E156" s="198">
        <v>54</v>
      </c>
      <c r="F156" s="196" t="s">
        <v>129</v>
      </c>
      <c r="G156" s="196" t="s">
        <v>462</v>
      </c>
      <c r="H156" s="196" t="s">
        <v>462</v>
      </c>
      <c r="I156" s="196"/>
      <c r="J156" s="196" t="s">
        <v>299</v>
      </c>
      <c r="K156" s="197"/>
      <c r="L156" s="197" t="s">
        <v>316</v>
      </c>
      <c r="M156" s="177">
        <v>0</v>
      </c>
      <c r="N156" s="179" t="s">
        <v>228</v>
      </c>
    </row>
    <row r="157" spans="1:14" s="179" customFormat="1" ht="11.4" customHeight="1" x14ac:dyDescent="0.25">
      <c r="A157" s="196" t="s">
        <v>468</v>
      </c>
      <c r="B157" s="197" t="s">
        <v>312</v>
      </c>
      <c r="C157" s="197" t="s">
        <v>467</v>
      </c>
      <c r="D157" s="196" t="s">
        <v>314</v>
      </c>
      <c r="E157" s="198">
        <v>54</v>
      </c>
      <c r="F157" s="196" t="s">
        <v>129</v>
      </c>
      <c r="G157" s="196" t="s">
        <v>462</v>
      </c>
      <c r="H157" s="196" t="s">
        <v>462</v>
      </c>
      <c r="I157" s="196"/>
      <c r="J157" s="196" t="s">
        <v>299</v>
      </c>
      <c r="K157" s="197"/>
      <c r="L157" s="197" t="s">
        <v>316</v>
      </c>
      <c r="M157" s="177">
        <v>0</v>
      </c>
      <c r="N157" s="179" t="s">
        <v>228</v>
      </c>
    </row>
    <row r="158" spans="1:14" s="179" customFormat="1" ht="11.4" customHeight="1" x14ac:dyDescent="0.25">
      <c r="A158" s="196" t="s">
        <v>469</v>
      </c>
      <c r="B158" s="197" t="s">
        <v>312</v>
      </c>
      <c r="C158" s="197" t="s">
        <v>467</v>
      </c>
      <c r="D158" s="196" t="s">
        <v>314</v>
      </c>
      <c r="E158" s="198">
        <v>54</v>
      </c>
      <c r="F158" s="196" t="s">
        <v>129</v>
      </c>
      <c r="G158" s="196" t="s">
        <v>462</v>
      </c>
      <c r="H158" s="196" t="s">
        <v>462</v>
      </c>
      <c r="I158" s="196"/>
      <c r="J158" s="196" t="s">
        <v>299</v>
      </c>
      <c r="K158" s="197"/>
      <c r="L158" s="197" t="s">
        <v>316</v>
      </c>
      <c r="M158" s="177">
        <v>0</v>
      </c>
      <c r="N158" s="179" t="s">
        <v>228</v>
      </c>
    </row>
    <row r="159" spans="1:14" s="179" customFormat="1" ht="11.4" customHeight="1" x14ac:dyDescent="0.25">
      <c r="A159" s="196" t="s">
        <v>470</v>
      </c>
      <c r="B159" s="197" t="s">
        <v>312</v>
      </c>
      <c r="C159" s="197" t="s">
        <v>471</v>
      </c>
      <c r="D159" s="196" t="s">
        <v>314</v>
      </c>
      <c r="E159" s="198">
        <v>54</v>
      </c>
      <c r="F159" s="196" t="s">
        <v>129</v>
      </c>
      <c r="G159" s="196" t="s">
        <v>462</v>
      </c>
      <c r="H159" s="196" t="s">
        <v>462</v>
      </c>
      <c r="I159" s="196"/>
      <c r="J159" s="196" t="s">
        <v>299</v>
      </c>
      <c r="K159" s="197"/>
      <c r="L159" s="197" t="s">
        <v>472</v>
      </c>
      <c r="M159" s="177">
        <v>0</v>
      </c>
      <c r="N159" s="179" t="s">
        <v>228</v>
      </c>
    </row>
    <row r="160" spans="1:14" s="179" customFormat="1" ht="11.4" customHeight="1" x14ac:dyDescent="0.25">
      <c r="A160" s="196" t="s">
        <v>473</v>
      </c>
      <c r="B160" s="197" t="s">
        <v>312</v>
      </c>
      <c r="C160" s="197" t="s">
        <v>471</v>
      </c>
      <c r="D160" s="196" t="s">
        <v>314</v>
      </c>
      <c r="E160" s="198">
        <v>54</v>
      </c>
      <c r="F160" s="196" t="s">
        <v>129</v>
      </c>
      <c r="G160" s="196" t="s">
        <v>462</v>
      </c>
      <c r="H160" s="196" t="s">
        <v>462</v>
      </c>
      <c r="I160" s="196"/>
      <c r="J160" s="196" t="s">
        <v>299</v>
      </c>
      <c r="K160" s="197"/>
      <c r="L160" s="197" t="s">
        <v>472</v>
      </c>
      <c r="M160" s="177">
        <v>0</v>
      </c>
      <c r="N160" s="179" t="s">
        <v>228</v>
      </c>
    </row>
    <row r="161" spans="1:14" s="179" customFormat="1" ht="11.4" customHeight="1" x14ac:dyDescent="0.25">
      <c r="A161" s="196" t="s">
        <v>474</v>
      </c>
      <c r="B161" s="197" t="s">
        <v>312</v>
      </c>
      <c r="C161" s="197" t="s">
        <v>471</v>
      </c>
      <c r="D161" s="196" t="s">
        <v>314</v>
      </c>
      <c r="E161" s="198">
        <v>54</v>
      </c>
      <c r="F161" s="196" t="s">
        <v>129</v>
      </c>
      <c r="G161" s="196" t="s">
        <v>462</v>
      </c>
      <c r="H161" s="196" t="s">
        <v>462</v>
      </c>
      <c r="I161" s="196"/>
      <c r="J161" s="196" t="s">
        <v>299</v>
      </c>
      <c r="K161" s="197"/>
      <c r="L161" s="197" t="s">
        <v>472</v>
      </c>
      <c r="M161" s="177">
        <v>0</v>
      </c>
      <c r="N161" s="179" t="s">
        <v>228</v>
      </c>
    </row>
    <row r="162" spans="1:14" s="179" customFormat="1" ht="20.399999999999999" x14ac:dyDescent="0.25">
      <c r="A162" s="175" t="s">
        <v>475</v>
      </c>
      <c r="B162" s="176" t="s">
        <v>476</v>
      </c>
      <c r="C162" s="176" t="s">
        <v>477</v>
      </c>
      <c r="D162" s="175" t="s">
        <v>478</v>
      </c>
      <c r="E162" s="189">
        <v>54</v>
      </c>
      <c r="F162" s="176"/>
      <c r="G162" s="175" t="s">
        <v>130</v>
      </c>
      <c r="H162" s="175" t="s">
        <v>130</v>
      </c>
      <c r="I162" s="175" t="s">
        <v>131</v>
      </c>
      <c r="J162" s="175" t="s">
        <v>132</v>
      </c>
      <c r="K162" s="176"/>
      <c r="L162" s="176" t="s">
        <v>479</v>
      </c>
      <c r="M162" s="177">
        <v>694.55</v>
      </c>
      <c r="N162" s="178" t="s">
        <v>480</v>
      </c>
    </row>
    <row r="163" spans="1:14" s="179" customFormat="1" ht="11.4" customHeight="1" x14ac:dyDescent="0.25">
      <c r="A163" s="175" t="s">
        <v>481</v>
      </c>
      <c r="B163" s="176" t="s">
        <v>358</v>
      </c>
      <c r="C163" s="176" t="s">
        <v>359</v>
      </c>
      <c r="D163" s="188" t="s">
        <v>360</v>
      </c>
      <c r="E163" s="189">
        <v>54</v>
      </c>
      <c r="F163" s="176"/>
      <c r="G163" s="175" t="s">
        <v>130</v>
      </c>
      <c r="H163" s="175" t="s">
        <v>130</v>
      </c>
      <c r="I163" s="175"/>
      <c r="J163" s="175" t="s">
        <v>299</v>
      </c>
      <c r="K163" s="176"/>
      <c r="L163" s="176" t="s">
        <v>482</v>
      </c>
      <c r="M163" s="177">
        <v>220.27</v>
      </c>
      <c r="N163" s="179" t="s">
        <v>149</v>
      </c>
    </row>
    <row r="164" spans="1:14" s="179" customFormat="1" ht="20.399999999999999" x14ac:dyDescent="0.25">
      <c r="A164" s="175" t="s">
        <v>483</v>
      </c>
      <c r="B164" s="176" t="s">
        <v>484</v>
      </c>
      <c r="C164" s="176" t="s">
        <v>320</v>
      </c>
      <c r="D164" s="175" t="s">
        <v>485</v>
      </c>
      <c r="E164" s="189">
        <v>44</v>
      </c>
      <c r="F164" s="176"/>
      <c r="G164" s="175" t="s">
        <v>130</v>
      </c>
      <c r="H164" s="175" t="s">
        <v>130</v>
      </c>
      <c r="I164" s="175"/>
      <c r="J164" s="176"/>
      <c r="K164" s="176"/>
      <c r="L164" s="176" t="s">
        <v>486</v>
      </c>
      <c r="M164" s="177">
        <v>626.66</v>
      </c>
      <c r="N164" s="178" t="s">
        <v>487</v>
      </c>
    </row>
    <row r="165" spans="1:14" s="179" customFormat="1" ht="20.399999999999999" x14ac:dyDescent="0.25">
      <c r="A165" s="175" t="s">
        <v>488</v>
      </c>
      <c r="B165" s="176" t="s">
        <v>476</v>
      </c>
      <c r="C165" s="176" t="s">
        <v>489</v>
      </c>
      <c r="D165" s="175" t="s">
        <v>478</v>
      </c>
      <c r="E165" s="189">
        <v>54</v>
      </c>
      <c r="F165" s="176"/>
      <c r="G165" s="175" t="s">
        <v>130</v>
      </c>
      <c r="H165" s="175" t="s">
        <v>130</v>
      </c>
      <c r="I165" s="175" t="s">
        <v>131</v>
      </c>
      <c r="J165" s="175" t="s">
        <v>299</v>
      </c>
      <c r="K165" s="175" t="s">
        <v>133</v>
      </c>
      <c r="L165" s="176" t="s">
        <v>486</v>
      </c>
      <c r="M165" s="177">
        <v>658.63</v>
      </c>
      <c r="N165" s="178" t="s">
        <v>480</v>
      </c>
    </row>
    <row r="166" spans="1:14" s="179" customFormat="1" ht="20.399999999999999" x14ac:dyDescent="0.25">
      <c r="A166" s="175" t="s">
        <v>490</v>
      </c>
      <c r="B166" s="176" t="s">
        <v>476</v>
      </c>
      <c r="C166" s="176" t="s">
        <v>491</v>
      </c>
      <c r="D166" s="175" t="s">
        <v>485</v>
      </c>
      <c r="E166" s="189">
        <v>54</v>
      </c>
      <c r="F166" s="176"/>
      <c r="G166" s="175" t="s">
        <v>130</v>
      </c>
      <c r="H166" s="175" t="s">
        <v>130</v>
      </c>
      <c r="I166" s="175"/>
      <c r="J166" s="175" t="s">
        <v>132</v>
      </c>
      <c r="K166" s="176"/>
      <c r="L166" s="176" t="s">
        <v>486</v>
      </c>
      <c r="M166" s="177">
        <v>667.61</v>
      </c>
      <c r="N166" s="178" t="s">
        <v>480</v>
      </c>
    </row>
    <row r="167" spans="1:14" s="179" customFormat="1" ht="11.4" customHeight="1" x14ac:dyDescent="0.25">
      <c r="A167" s="175" t="s">
        <v>492</v>
      </c>
      <c r="B167" s="176" t="s">
        <v>279</v>
      </c>
      <c r="C167" s="176" t="s">
        <v>493</v>
      </c>
      <c r="D167" s="188" t="s">
        <v>281</v>
      </c>
      <c r="E167" s="189">
        <v>54</v>
      </c>
      <c r="F167" s="176"/>
      <c r="G167" s="175" t="s">
        <v>130</v>
      </c>
      <c r="H167" s="175" t="s">
        <v>130</v>
      </c>
      <c r="I167" s="175"/>
      <c r="J167" s="176"/>
      <c r="K167" s="176"/>
      <c r="L167" s="176" t="s">
        <v>494</v>
      </c>
      <c r="M167" s="177">
        <v>198.28</v>
      </c>
      <c r="N167" s="179" t="s">
        <v>149</v>
      </c>
    </row>
    <row r="168" spans="1:14" s="179" customFormat="1" ht="11.4" customHeight="1" x14ac:dyDescent="0.25">
      <c r="A168" s="196" t="s">
        <v>495</v>
      </c>
      <c r="B168" s="197" t="s">
        <v>312</v>
      </c>
      <c r="C168" s="197" t="s">
        <v>496</v>
      </c>
      <c r="D168" s="196" t="s">
        <v>314</v>
      </c>
      <c r="E168" s="198">
        <v>54</v>
      </c>
      <c r="F168" s="196" t="s">
        <v>129</v>
      </c>
      <c r="G168" s="196" t="s">
        <v>462</v>
      </c>
      <c r="H168" s="196" t="s">
        <v>462</v>
      </c>
      <c r="I168" s="196"/>
      <c r="J168" s="196" t="s">
        <v>5</v>
      </c>
      <c r="K168" s="197"/>
      <c r="L168" s="197" t="s">
        <v>316</v>
      </c>
      <c r="M168" s="177">
        <v>0</v>
      </c>
      <c r="N168" s="179" t="s">
        <v>228</v>
      </c>
    </row>
    <row r="169" spans="1:14" s="179" customFormat="1" ht="20.399999999999999" x14ac:dyDescent="0.25">
      <c r="A169" s="175" t="s">
        <v>497</v>
      </c>
      <c r="B169" s="176" t="s">
        <v>476</v>
      </c>
      <c r="C169" s="176" t="s">
        <v>477</v>
      </c>
      <c r="D169" s="175" t="s">
        <v>498</v>
      </c>
      <c r="E169" s="189">
        <v>44</v>
      </c>
      <c r="F169" s="176"/>
      <c r="G169" s="175" t="s">
        <v>130</v>
      </c>
      <c r="H169" s="175" t="s">
        <v>130</v>
      </c>
      <c r="I169" s="175" t="s">
        <v>131</v>
      </c>
      <c r="J169" s="176"/>
      <c r="K169" s="176"/>
      <c r="L169" s="176" t="s">
        <v>499</v>
      </c>
      <c r="M169" s="177">
        <v>626.66</v>
      </c>
      <c r="N169" s="178" t="s">
        <v>480</v>
      </c>
    </row>
    <row r="170" spans="1:14" s="179" customFormat="1" ht="20.399999999999999" x14ac:dyDescent="0.25">
      <c r="A170" s="175" t="s">
        <v>500</v>
      </c>
      <c r="B170" s="176" t="s">
        <v>242</v>
      </c>
      <c r="C170" s="176" t="s">
        <v>501</v>
      </c>
      <c r="D170" s="175" t="s">
        <v>502</v>
      </c>
      <c r="E170" s="189">
        <v>54</v>
      </c>
      <c r="F170" s="175" t="s">
        <v>129</v>
      </c>
      <c r="G170" s="175" t="s">
        <v>130</v>
      </c>
      <c r="H170" s="175" t="s">
        <v>130</v>
      </c>
      <c r="I170" s="175"/>
      <c r="J170" s="175" t="s">
        <v>299</v>
      </c>
      <c r="K170" s="176"/>
      <c r="L170" s="176" t="s">
        <v>503</v>
      </c>
      <c r="M170" s="177">
        <v>550.45000000000005</v>
      </c>
      <c r="N170" s="178" t="s">
        <v>134</v>
      </c>
    </row>
    <row r="171" spans="1:14" s="179" customFormat="1" ht="20.399999999999999" x14ac:dyDescent="0.25">
      <c r="A171" s="175" t="s">
        <v>504</v>
      </c>
      <c r="B171" s="176" t="s">
        <v>242</v>
      </c>
      <c r="C171" s="176" t="s">
        <v>501</v>
      </c>
      <c r="D171" s="175" t="s">
        <v>502</v>
      </c>
      <c r="E171" s="189">
        <v>54</v>
      </c>
      <c r="F171" s="175" t="s">
        <v>129</v>
      </c>
      <c r="G171" s="175" t="s">
        <v>130</v>
      </c>
      <c r="H171" s="175" t="s">
        <v>130</v>
      </c>
      <c r="I171" s="175"/>
      <c r="J171" s="175" t="s">
        <v>299</v>
      </c>
      <c r="K171" s="176"/>
      <c r="L171" s="176" t="s">
        <v>503</v>
      </c>
      <c r="M171" s="177">
        <v>550.45000000000005</v>
      </c>
      <c r="N171" s="178" t="s">
        <v>134</v>
      </c>
    </row>
    <row r="172" spans="1:14" s="179" customFormat="1" ht="20.399999999999999" x14ac:dyDescent="0.25">
      <c r="A172" s="175" t="s">
        <v>505</v>
      </c>
      <c r="B172" s="176" t="s">
        <v>476</v>
      </c>
      <c r="C172" s="176" t="s">
        <v>506</v>
      </c>
      <c r="D172" s="175" t="s">
        <v>498</v>
      </c>
      <c r="E172" s="189">
        <v>44</v>
      </c>
      <c r="F172" s="176"/>
      <c r="G172" s="175" t="s">
        <v>130</v>
      </c>
      <c r="H172" s="175" t="s">
        <v>130</v>
      </c>
      <c r="I172" s="175"/>
      <c r="J172" s="176"/>
      <c r="K172" s="176"/>
      <c r="L172" s="176" t="s">
        <v>507</v>
      </c>
      <c r="M172" s="177">
        <v>626.66</v>
      </c>
      <c r="N172" s="178" t="s">
        <v>480</v>
      </c>
    </row>
    <row r="173" spans="1:14" s="179" customFormat="1" ht="20.399999999999999" x14ac:dyDescent="0.25">
      <c r="A173" s="196" t="s">
        <v>508</v>
      </c>
      <c r="B173" s="197" t="s">
        <v>312</v>
      </c>
      <c r="C173" s="197" t="s">
        <v>509</v>
      </c>
      <c r="D173" s="196" t="s">
        <v>314</v>
      </c>
      <c r="E173" s="198">
        <v>54</v>
      </c>
      <c r="F173" s="196" t="s">
        <v>129</v>
      </c>
      <c r="G173" s="196" t="s">
        <v>462</v>
      </c>
      <c r="H173" s="196" t="s">
        <v>462</v>
      </c>
      <c r="I173" s="196"/>
      <c r="J173" s="196" t="s">
        <v>299</v>
      </c>
      <c r="K173" s="197"/>
      <c r="L173" s="197" t="s">
        <v>316</v>
      </c>
      <c r="M173" s="177">
        <v>0</v>
      </c>
      <c r="N173" s="179" t="s">
        <v>228</v>
      </c>
    </row>
    <row r="174" spans="1:14" s="179" customFormat="1" ht="20.399999999999999" x14ac:dyDescent="0.25">
      <c r="A174" s="196" t="s">
        <v>510</v>
      </c>
      <c r="B174" s="197" t="s">
        <v>312</v>
      </c>
      <c r="C174" s="197" t="s">
        <v>509</v>
      </c>
      <c r="D174" s="196" t="s">
        <v>328</v>
      </c>
      <c r="E174" s="198">
        <v>54</v>
      </c>
      <c r="F174" s="196" t="s">
        <v>129</v>
      </c>
      <c r="G174" s="196" t="s">
        <v>462</v>
      </c>
      <c r="H174" s="196" t="s">
        <v>462</v>
      </c>
      <c r="I174" s="196"/>
      <c r="J174" s="197"/>
      <c r="K174" s="197"/>
      <c r="L174" s="197" t="s">
        <v>316</v>
      </c>
      <c r="M174" s="177">
        <v>0</v>
      </c>
      <c r="N174" s="179" t="s">
        <v>228</v>
      </c>
    </row>
    <row r="175" spans="1:14" s="179" customFormat="1" ht="20.399999999999999" x14ac:dyDescent="0.25">
      <c r="A175" s="204" t="s">
        <v>511</v>
      </c>
      <c r="B175" s="176" t="s">
        <v>476</v>
      </c>
      <c r="C175" s="176" t="s">
        <v>512</v>
      </c>
      <c r="D175" s="175" t="s">
        <v>478</v>
      </c>
      <c r="E175" s="189">
        <v>54</v>
      </c>
      <c r="F175" s="176"/>
      <c r="G175" s="175" t="s">
        <v>130</v>
      </c>
      <c r="H175" s="175" t="s">
        <v>130</v>
      </c>
      <c r="I175" s="175" t="s">
        <v>131</v>
      </c>
      <c r="J175" s="175" t="s">
        <v>299</v>
      </c>
      <c r="K175" s="176"/>
      <c r="L175" s="176" t="s">
        <v>507</v>
      </c>
      <c r="M175" s="177">
        <v>658.63</v>
      </c>
      <c r="N175" s="178" t="s">
        <v>480</v>
      </c>
    </row>
    <row r="176" spans="1:14" s="179" customFormat="1" ht="10.199999999999999" x14ac:dyDescent="0.25">
      <c r="A176" s="175" t="s">
        <v>513</v>
      </c>
      <c r="B176" s="176" t="s">
        <v>279</v>
      </c>
      <c r="C176" s="176" t="s">
        <v>493</v>
      </c>
      <c r="D176" s="188" t="s">
        <v>281</v>
      </c>
      <c r="E176" s="189">
        <v>54</v>
      </c>
      <c r="F176" s="176"/>
      <c r="G176" s="175" t="s">
        <v>130</v>
      </c>
      <c r="H176" s="175" t="s">
        <v>130</v>
      </c>
      <c r="I176" s="175"/>
      <c r="J176" s="176"/>
      <c r="K176" s="176"/>
      <c r="L176" s="176" t="s">
        <v>514</v>
      </c>
      <c r="M176" s="177">
        <v>198.28</v>
      </c>
      <c r="N176" s="179" t="s">
        <v>149</v>
      </c>
    </row>
    <row r="177" spans="1:14" s="179" customFormat="1" ht="10.199999999999999" x14ac:dyDescent="0.25">
      <c r="A177" s="175" t="s">
        <v>515</v>
      </c>
      <c r="B177" s="176" t="s">
        <v>358</v>
      </c>
      <c r="C177" s="176" t="s">
        <v>359</v>
      </c>
      <c r="D177" s="188" t="s">
        <v>360</v>
      </c>
      <c r="E177" s="189">
        <v>54</v>
      </c>
      <c r="F177" s="176"/>
      <c r="G177" s="175" t="s">
        <v>130</v>
      </c>
      <c r="H177" s="175" t="s">
        <v>130</v>
      </c>
      <c r="I177" s="175"/>
      <c r="J177" s="175" t="s">
        <v>299</v>
      </c>
      <c r="K177" s="176"/>
      <c r="L177" s="176" t="s">
        <v>516</v>
      </c>
      <c r="M177" s="177">
        <v>220.27</v>
      </c>
      <c r="N177" s="179" t="s">
        <v>149</v>
      </c>
    </row>
    <row r="178" spans="1:14" s="179" customFormat="1" ht="20.399999999999999" x14ac:dyDescent="0.25">
      <c r="A178" s="175" t="s">
        <v>517</v>
      </c>
      <c r="B178" s="176" t="s">
        <v>476</v>
      </c>
      <c r="C178" s="176" t="s">
        <v>518</v>
      </c>
      <c r="D178" s="175" t="s">
        <v>478</v>
      </c>
      <c r="E178" s="189">
        <v>54</v>
      </c>
      <c r="F178" s="176"/>
      <c r="G178" s="175" t="s">
        <v>130</v>
      </c>
      <c r="H178" s="175" t="s">
        <v>130</v>
      </c>
      <c r="I178" s="175" t="s">
        <v>131</v>
      </c>
      <c r="J178" s="175" t="s">
        <v>299</v>
      </c>
      <c r="K178" s="175" t="s">
        <v>133</v>
      </c>
      <c r="L178" s="176" t="s">
        <v>507</v>
      </c>
      <c r="M178" s="177">
        <v>658.63</v>
      </c>
      <c r="N178" s="178" t="s">
        <v>480</v>
      </c>
    </row>
    <row r="179" spans="1:14" s="179" customFormat="1" ht="20.399999999999999" x14ac:dyDescent="0.25">
      <c r="A179" s="202" t="s">
        <v>519</v>
      </c>
      <c r="B179" s="203" t="s">
        <v>403</v>
      </c>
      <c r="C179" s="203" t="s">
        <v>404</v>
      </c>
      <c r="D179" s="202" t="s">
        <v>405</v>
      </c>
      <c r="E179" s="203"/>
      <c r="F179" s="203"/>
      <c r="G179" s="202" t="s">
        <v>406</v>
      </c>
      <c r="H179" s="202" t="s">
        <v>406</v>
      </c>
      <c r="I179" s="202"/>
      <c r="J179" s="203"/>
      <c r="K179" s="203"/>
      <c r="L179" s="203"/>
      <c r="M179" s="177">
        <v>0</v>
      </c>
      <c r="N179" s="179" t="s">
        <v>228</v>
      </c>
    </row>
    <row r="180" spans="1:14" s="179" customFormat="1" ht="20.399999999999999" x14ac:dyDescent="0.25">
      <c r="A180" s="202" t="s">
        <v>520</v>
      </c>
      <c r="B180" s="203" t="s">
        <v>403</v>
      </c>
      <c r="C180" s="203" t="s">
        <v>404</v>
      </c>
      <c r="D180" s="202" t="s">
        <v>405</v>
      </c>
      <c r="E180" s="203"/>
      <c r="F180" s="203"/>
      <c r="G180" s="202" t="s">
        <v>406</v>
      </c>
      <c r="H180" s="202" t="s">
        <v>406</v>
      </c>
      <c r="I180" s="202"/>
      <c r="J180" s="203"/>
      <c r="K180" s="203"/>
      <c r="L180" s="203"/>
      <c r="M180" s="177">
        <v>0</v>
      </c>
      <c r="N180" s="179" t="s">
        <v>228</v>
      </c>
    </row>
    <row r="181" spans="1:14" s="179" customFormat="1" ht="20.399999999999999" x14ac:dyDescent="0.25">
      <c r="A181" s="202" t="s">
        <v>521</v>
      </c>
      <c r="B181" s="203" t="s">
        <v>403</v>
      </c>
      <c r="C181" s="203" t="s">
        <v>404</v>
      </c>
      <c r="D181" s="202" t="s">
        <v>405</v>
      </c>
      <c r="E181" s="203"/>
      <c r="F181" s="203"/>
      <c r="G181" s="202" t="s">
        <v>406</v>
      </c>
      <c r="H181" s="202" t="s">
        <v>406</v>
      </c>
      <c r="I181" s="202"/>
      <c r="J181" s="203"/>
      <c r="K181" s="203"/>
      <c r="L181" s="203"/>
      <c r="M181" s="177">
        <v>0</v>
      </c>
      <c r="N181" s="179" t="s">
        <v>228</v>
      </c>
    </row>
    <row r="182" spans="1:14" s="179" customFormat="1" ht="20.399999999999999" x14ac:dyDescent="0.25">
      <c r="A182" s="202" t="s">
        <v>522</v>
      </c>
      <c r="B182" s="203" t="s">
        <v>403</v>
      </c>
      <c r="C182" s="203" t="s">
        <v>404</v>
      </c>
      <c r="D182" s="202" t="s">
        <v>405</v>
      </c>
      <c r="E182" s="203"/>
      <c r="F182" s="203"/>
      <c r="G182" s="202" t="s">
        <v>406</v>
      </c>
      <c r="H182" s="202" t="s">
        <v>406</v>
      </c>
      <c r="I182" s="202"/>
      <c r="J182" s="203"/>
      <c r="K182" s="203"/>
      <c r="L182" s="203"/>
      <c r="M182" s="177">
        <v>0</v>
      </c>
      <c r="N182" s="179" t="s">
        <v>228</v>
      </c>
    </row>
    <row r="183" spans="1:14" s="179" customFormat="1" ht="20.399999999999999" x14ac:dyDescent="0.25">
      <c r="A183" s="202" t="s">
        <v>523</v>
      </c>
      <c r="B183" s="203" t="s">
        <v>403</v>
      </c>
      <c r="C183" s="203" t="s">
        <v>404</v>
      </c>
      <c r="D183" s="202" t="s">
        <v>405</v>
      </c>
      <c r="E183" s="203"/>
      <c r="F183" s="203"/>
      <c r="G183" s="202" t="s">
        <v>406</v>
      </c>
      <c r="H183" s="202" t="s">
        <v>406</v>
      </c>
      <c r="I183" s="202"/>
      <c r="J183" s="203"/>
      <c r="K183" s="203"/>
      <c r="L183" s="203"/>
      <c r="M183" s="177">
        <v>0</v>
      </c>
      <c r="N183" s="179" t="s">
        <v>228</v>
      </c>
    </row>
    <row r="184" spans="1:14" s="179" customFormat="1" ht="20.399999999999999" x14ac:dyDescent="0.25">
      <c r="A184" s="202" t="s">
        <v>524</v>
      </c>
      <c r="B184" s="203" t="s">
        <v>403</v>
      </c>
      <c r="C184" s="203" t="s">
        <v>404</v>
      </c>
      <c r="D184" s="202" t="s">
        <v>405</v>
      </c>
      <c r="E184" s="203"/>
      <c r="F184" s="203"/>
      <c r="G184" s="202" t="s">
        <v>406</v>
      </c>
      <c r="H184" s="202" t="s">
        <v>406</v>
      </c>
      <c r="I184" s="202"/>
      <c r="J184" s="203"/>
      <c r="K184" s="203"/>
      <c r="L184" s="203"/>
      <c r="M184" s="177">
        <v>0</v>
      </c>
      <c r="N184" s="179" t="s">
        <v>228</v>
      </c>
    </row>
    <row r="185" spans="1:14" s="179" customFormat="1" ht="20.399999999999999" x14ac:dyDescent="0.25">
      <c r="A185" s="202" t="s">
        <v>525</v>
      </c>
      <c r="B185" s="203" t="s">
        <v>403</v>
      </c>
      <c r="C185" s="203" t="s">
        <v>404</v>
      </c>
      <c r="D185" s="202" t="s">
        <v>405</v>
      </c>
      <c r="E185" s="203"/>
      <c r="F185" s="203"/>
      <c r="G185" s="202" t="s">
        <v>406</v>
      </c>
      <c r="H185" s="202" t="s">
        <v>406</v>
      </c>
      <c r="I185" s="202"/>
      <c r="J185" s="203"/>
      <c r="K185" s="203"/>
      <c r="L185" s="203"/>
      <c r="M185" s="177">
        <v>0</v>
      </c>
      <c r="N185" s="179" t="s">
        <v>228</v>
      </c>
    </row>
    <row r="186" spans="1:14" s="179" customFormat="1" ht="20.399999999999999" x14ac:dyDescent="0.25">
      <c r="A186" s="202" t="s">
        <v>526</v>
      </c>
      <c r="B186" s="203" t="s">
        <v>403</v>
      </c>
      <c r="C186" s="203" t="s">
        <v>404</v>
      </c>
      <c r="D186" s="202" t="s">
        <v>405</v>
      </c>
      <c r="E186" s="203"/>
      <c r="F186" s="203"/>
      <c r="G186" s="202" t="s">
        <v>406</v>
      </c>
      <c r="H186" s="202" t="s">
        <v>406</v>
      </c>
      <c r="I186" s="202"/>
      <c r="J186" s="203"/>
      <c r="K186" s="203"/>
      <c r="L186" s="203"/>
      <c r="M186" s="177">
        <v>0</v>
      </c>
      <c r="N186" s="179" t="s">
        <v>228</v>
      </c>
    </row>
    <row r="187" spans="1:14" s="179" customFormat="1" ht="20.399999999999999" x14ac:dyDescent="0.25">
      <c r="A187" s="202" t="s">
        <v>527</v>
      </c>
      <c r="B187" s="203" t="s">
        <v>403</v>
      </c>
      <c r="C187" s="203" t="s">
        <v>404</v>
      </c>
      <c r="D187" s="202" t="s">
        <v>405</v>
      </c>
      <c r="E187" s="203"/>
      <c r="F187" s="203"/>
      <c r="G187" s="202" t="s">
        <v>406</v>
      </c>
      <c r="H187" s="202" t="s">
        <v>406</v>
      </c>
      <c r="I187" s="202"/>
      <c r="J187" s="203"/>
      <c r="K187" s="203"/>
      <c r="L187" s="203"/>
      <c r="M187" s="177">
        <v>0</v>
      </c>
      <c r="N187" s="179" t="s">
        <v>228</v>
      </c>
    </row>
    <row r="188" spans="1:14" s="179" customFormat="1" ht="20.399999999999999" x14ac:dyDescent="0.25">
      <c r="A188" s="202" t="s">
        <v>528</v>
      </c>
      <c r="B188" s="203" t="s">
        <v>403</v>
      </c>
      <c r="C188" s="203" t="s">
        <v>404</v>
      </c>
      <c r="D188" s="202" t="s">
        <v>405</v>
      </c>
      <c r="E188" s="203"/>
      <c r="F188" s="203"/>
      <c r="G188" s="202" t="s">
        <v>406</v>
      </c>
      <c r="H188" s="202" t="s">
        <v>406</v>
      </c>
      <c r="I188" s="202"/>
      <c r="J188" s="203"/>
      <c r="K188" s="203"/>
      <c r="L188" s="203"/>
      <c r="M188" s="177">
        <v>0</v>
      </c>
      <c r="N188" s="179" t="s">
        <v>228</v>
      </c>
    </row>
    <row r="189" spans="1:14" s="179" customFormat="1" ht="20.399999999999999" x14ac:dyDescent="0.25">
      <c r="A189" s="202" t="s">
        <v>529</v>
      </c>
      <c r="B189" s="203" t="s">
        <v>403</v>
      </c>
      <c r="C189" s="203" t="s">
        <v>404</v>
      </c>
      <c r="D189" s="202" t="s">
        <v>405</v>
      </c>
      <c r="E189" s="203"/>
      <c r="F189" s="203"/>
      <c r="G189" s="202" t="s">
        <v>406</v>
      </c>
      <c r="H189" s="202" t="s">
        <v>406</v>
      </c>
      <c r="I189" s="202"/>
      <c r="J189" s="203"/>
      <c r="K189" s="203"/>
      <c r="L189" s="203"/>
      <c r="M189" s="177">
        <v>0</v>
      </c>
      <c r="N189" s="179" t="s">
        <v>228</v>
      </c>
    </row>
    <row r="190" spans="1:14" s="179" customFormat="1" ht="20.399999999999999" x14ac:dyDescent="0.25">
      <c r="A190" s="202" t="s">
        <v>530</v>
      </c>
      <c r="B190" s="203" t="s">
        <v>403</v>
      </c>
      <c r="C190" s="203" t="s">
        <v>404</v>
      </c>
      <c r="D190" s="202" t="s">
        <v>405</v>
      </c>
      <c r="E190" s="203"/>
      <c r="F190" s="203"/>
      <c r="G190" s="202" t="s">
        <v>406</v>
      </c>
      <c r="H190" s="202" t="s">
        <v>406</v>
      </c>
      <c r="I190" s="202"/>
      <c r="J190" s="203"/>
      <c r="K190" s="203"/>
      <c r="L190" s="203"/>
      <c r="M190" s="177">
        <v>0</v>
      </c>
      <c r="N190" s="179" t="s">
        <v>228</v>
      </c>
    </row>
    <row r="191" spans="1:14" s="179" customFormat="1" ht="20.399999999999999" x14ac:dyDescent="0.25">
      <c r="A191" s="202" t="s">
        <v>531</v>
      </c>
      <c r="B191" s="203" t="s">
        <v>403</v>
      </c>
      <c r="C191" s="203" t="s">
        <v>404</v>
      </c>
      <c r="D191" s="202" t="s">
        <v>405</v>
      </c>
      <c r="E191" s="203"/>
      <c r="F191" s="203"/>
      <c r="G191" s="202" t="s">
        <v>406</v>
      </c>
      <c r="H191" s="202" t="s">
        <v>406</v>
      </c>
      <c r="I191" s="202"/>
      <c r="J191" s="203"/>
      <c r="K191" s="203"/>
      <c r="L191" s="203"/>
      <c r="M191" s="177">
        <v>0</v>
      </c>
      <c r="N191" s="179" t="s">
        <v>228</v>
      </c>
    </row>
    <row r="192" spans="1:14" s="179" customFormat="1" ht="20.399999999999999" x14ac:dyDescent="0.25">
      <c r="A192" s="202" t="s">
        <v>532</v>
      </c>
      <c r="B192" s="203" t="s">
        <v>403</v>
      </c>
      <c r="C192" s="203" t="s">
        <v>404</v>
      </c>
      <c r="D192" s="202" t="s">
        <v>405</v>
      </c>
      <c r="E192" s="203"/>
      <c r="F192" s="203"/>
      <c r="G192" s="202" t="s">
        <v>406</v>
      </c>
      <c r="H192" s="202" t="s">
        <v>406</v>
      </c>
      <c r="I192" s="202"/>
      <c r="J192" s="203"/>
      <c r="K192" s="203"/>
      <c r="L192" s="203"/>
      <c r="M192" s="177">
        <v>0</v>
      </c>
      <c r="N192" s="179" t="s">
        <v>228</v>
      </c>
    </row>
    <row r="193" spans="1:14" s="179" customFormat="1" ht="10.199999999999999" x14ac:dyDescent="0.25">
      <c r="A193" s="193" t="s">
        <v>533</v>
      </c>
      <c r="B193" s="194" t="s">
        <v>455</v>
      </c>
      <c r="C193" s="194" t="s">
        <v>456</v>
      </c>
      <c r="D193" s="193" t="s">
        <v>457</v>
      </c>
      <c r="E193" s="193" t="s">
        <v>296</v>
      </c>
      <c r="F193" s="193" t="s">
        <v>129</v>
      </c>
      <c r="G193" s="193" t="s">
        <v>297</v>
      </c>
      <c r="H193" s="193" t="s">
        <v>298</v>
      </c>
      <c r="I193" s="193" t="s">
        <v>296</v>
      </c>
      <c r="J193" s="193" t="s">
        <v>299</v>
      </c>
      <c r="K193" s="193" t="s">
        <v>133</v>
      </c>
      <c r="L193" s="194" t="s">
        <v>458</v>
      </c>
      <c r="M193" s="177">
        <v>0</v>
      </c>
      <c r="N193" s="179" t="s">
        <v>228</v>
      </c>
    </row>
    <row r="194" spans="1:14" s="179" customFormat="1" ht="10.199999999999999" x14ac:dyDescent="0.25">
      <c r="A194" s="193" t="s">
        <v>534</v>
      </c>
      <c r="B194" s="194" t="s">
        <v>455</v>
      </c>
      <c r="C194" s="194" t="s">
        <v>456</v>
      </c>
      <c r="D194" s="193" t="s">
        <v>457</v>
      </c>
      <c r="E194" s="193" t="s">
        <v>296</v>
      </c>
      <c r="F194" s="193" t="s">
        <v>129</v>
      </c>
      <c r="G194" s="193" t="s">
        <v>297</v>
      </c>
      <c r="H194" s="193" t="s">
        <v>298</v>
      </c>
      <c r="I194" s="193" t="s">
        <v>296</v>
      </c>
      <c r="J194" s="193" t="s">
        <v>299</v>
      </c>
      <c r="K194" s="193" t="s">
        <v>133</v>
      </c>
      <c r="L194" s="194" t="s">
        <v>458</v>
      </c>
      <c r="M194" s="177">
        <v>0</v>
      </c>
      <c r="N194" s="179" t="s">
        <v>228</v>
      </c>
    </row>
    <row r="195" spans="1:14" s="179" customFormat="1" ht="20.399999999999999" x14ac:dyDescent="0.25">
      <c r="A195" s="196" t="s">
        <v>535</v>
      </c>
      <c r="B195" s="197" t="s">
        <v>312</v>
      </c>
      <c r="C195" s="197" t="s">
        <v>461</v>
      </c>
      <c r="D195" s="196" t="s">
        <v>314</v>
      </c>
      <c r="E195" s="198">
        <v>54</v>
      </c>
      <c r="F195" s="196" t="s">
        <v>129</v>
      </c>
      <c r="G195" s="196" t="s">
        <v>462</v>
      </c>
      <c r="H195" s="196" t="s">
        <v>462</v>
      </c>
      <c r="I195" s="196"/>
      <c r="J195" s="196" t="s">
        <v>299</v>
      </c>
      <c r="K195" s="197"/>
      <c r="L195" s="197" t="s">
        <v>316</v>
      </c>
      <c r="M195" s="177">
        <v>0</v>
      </c>
      <c r="N195" s="179" t="s">
        <v>228</v>
      </c>
    </row>
    <row r="196" spans="1:14" s="179" customFormat="1" ht="20.399999999999999" x14ac:dyDescent="0.25">
      <c r="A196" s="196" t="s">
        <v>536</v>
      </c>
      <c r="B196" s="197" t="s">
        <v>312</v>
      </c>
      <c r="C196" s="197" t="s">
        <v>461</v>
      </c>
      <c r="D196" s="196" t="s">
        <v>314</v>
      </c>
      <c r="E196" s="198">
        <v>54</v>
      </c>
      <c r="F196" s="196" t="s">
        <v>129</v>
      </c>
      <c r="G196" s="196" t="s">
        <v>462</v>
      </c>
      <c r="H196" s="196" t="s">
        <v>462</v>
      </c>
      <c r="I196" s="196"/>
      <c r="J196" s="196" t="s">
        <v>299</v>
      </c>
      <c r="K196" s="197"/>
      <c r="L196" s="197" t="s">
        <v>316</v>
      </c>
      <c r="M196" s="177">
        <v>0</v>
      </c>
      <c r="N196" s="179" t="s">
        <v>228</v>
      </c>
    </row>
    <row r="197" spans="1:14" s="179" customFormat="1" ht="20.399999999999999" x14ac:dyDescent="0.25">
      <c r="A197" s="196" t="s">
        <v>537</v>
      </c>
      <c r="B197" s="197" t="s">
        <v>312</v>
      </c>
      <c r="C197" s="197" t="s">
        <v>461</v>
      </c>
      <c r="D197" s="196" t="s">
        <v>314</v>
      </c>
      <c r="E197" s="198">
        <v>54</v>
      </c>
      <c r="F197" s="196" t="s">
        <v>129</v>
      </c>
      <c r="G197" s="196" t="s">
        <v>462</v>
      </c>
      <c r="H197" s="196" t="s">
        <v>462</v>
      </c>
      <c r="I197" s="196"/>
      <c r="J197" s="196" t="s">
        <v>299</v>
      </c>
      <c r="K197" s="197"/>
      <c r="L197" s="197" t="s">
        <v>316</v>
      </c>
      <c r="M197" s="177">
        <v>0</v>
      </c>
      <c r="N197" s="179" t="s">
        <v>228</v>
      </c>
    </row>
    <row r="198" spans="1:14" s="179" customFormat="1" ht="20.399999999999999" x14ac:dyDescent="0.25">
      <c r="A198" s="196" t="s">
        <v>538</v>
      </c>
      <c r="B198" s="197" t="s">
        <v>312</v>
      </c>
      <c r="C198" s="197" t="s">
        <v>461</v>
      </c>
      <c r="D198" s="196" t="s">
        <v>314</v>
      </c>
      <c r="E198" s="198">
        <v>54</v>
      </c>
      <c r="F198" s="196" t="s">
        <v>129</v>
      </c>
      <c r="G198" s="196" t="s">
        <v>462</v>
      </c>
      <c r="H198" s="196" t="s">
        <v>462</v>
      </c>
      <c r="I198" s="196"/>
      <c r="J198" s="196" t="s">
        <v>299</v>
      </c>
      <c r="K198" s="197"/>
      <c r="L198" s="197" t="s">
        <v>316</v>
      </c>
      <c r="M198" s="177">
        <v>0</v>
      </c>
      <c r="N198" s="179" t="s">
        <v>228</v>
      </c>
    </row>
    <row r="199" spans="1:14" s="179" customFormat="1" ht="20.399999999999999" x14ac:dyDescent="0.25">
      <c r="A199" s="196" t="s">
        <v>539</v>
      </c>
      <c r="B199" s="197" t="s">
        <v>312</v>
      </c>
      <c r="C199" s="197" t="s">
        <v>467</v>
      </c>
      <c r="D199" s="196" t="s">
        <v>314</v>
      </c>
      <c r="E199" s="198">
        <v>54</v>
      </c>
      <c r="F199" s="196" t="s">
        <v>129</v>
      </c>
      <c r="G199" s="196" t="s">
        <v>462</v>
      </c>
      <c r="H199" s="196" t="s">
        <v>462</v>
      </c>
      <c r="I199" s="196"/>
      <c r="J199" s="196" t="s">
        <v>299</v>
      </c>
      <c r="K199" s="197"/>
      <c r="L199" s="197" t="s">
        <v>316</v>
      </c>
      <c r="M199" s="177">
        <v>0</v>
      </c>
      <c r="N199" s="179" t="s">
        <v>228</v>
      </c>
    </row>
    <row r="200" spans="1:14" s="179" customFormat="1" ht="20.399999999999999" x14ac:dyDescent="0.25">
      <c r="A200" s="196" t="s">
        <v>540</v>
      </c>
      <c r="B200" s="197" t="s">
        <v>312</v>
      </c>
      <c r="C200" s="197" t="s">
        <v>467</v>
      </c>
      <c r="D200" s="196" t="s">
        <v>314</v>
      </c>
      <c r="E200" s="198">
        <v>54</v>
      </c>
      <c r="F200" s="196" t="s">
        <v>129</v>
      </c>
      <c r="G200" s="196" t="s">
        <v>462</v>
      </c>
      <c r="H200" s="196" t="s">
        <v>462</v>
      </c>
      <c r="I200" s="196"/>
      <c r="J200" s="196" t="s">
        <v>299</v>
      </c>
      <c r="K200" s="197"/>
      <c r="L200" s="197" t="s">
        <v>316</v>
      </c>
      <c r="M200" s="177">
        <v>0</v>
      </c>
      <c r="N200" s="179" t="s">
        <v>228</v>
      </c>
    </row>
    <row r="201" spans="1:14" s="179" customFormat="1" ht="20.399999999999999" x14ac:dyDescent="0.25">
      <c r="A201" s="196" t="s">
        <v>541</v>
      </c>
      <c r="B201" s="197" t="s">
        <v>312</v>
      </c>
      <c r="C201" s="197" t="s">
        <v>467</v>
      </c>
      <c r="D201" s="196" t="s">
        <v>314</v>
      </c>
      <c r="E201" s="198">
        <v>54</v>
      </c>
      <c r="F201" s="196" t="s">
        <v>129</v>
      </c>
      <c r="G201" s="196" t="s">
        <v>462</v>
      </c>
      <c r="H201" s="196" t="s">
        <v>462</v>
      </c>
      <c r="I201" s="196"/>
      <c r="J201" s="196" t="s">
        <v>299</v>
      </c>
      <c r="K201" s="197"/>
      <c r="L201" s="197" t="s">
        <v>316</v>
      </c>
      <c r="M201" s="177">
        <v>0</v>
      </c>
      <c r="N201" s="179" t="s">
        <v>228</v>
      </c>
    </row>
    <row r="202" spans="1:14" s="179" customFormat="1" ht="20.399999999999999" x14ac:dyDescent="0.25">
      <c r="A202" s="196" t="s">
        <v>542</v>
      </c>
      <c r="B202" s="197" t="s">
        <v>312</v>
      </c>
      <c r="C202" s="197" t="s">
        <v>471</v>
      </c>
      <c r="D202" s="196" t="s">
        <v>314</v>
      </c>
      <c r="E202" s="198">
        <v>54</v>
      </c>
      <c r="F202" s="196" t="s">
        <v>129</v>
      </c>
      <c r="G202" s="196" t="s">
        <v>462</v>
      </c>
      <c r="H202" s="196" t="s">
        <v>462</v>
      </c>
      <c r="I202" s="196"/>
      <c r="J202" s="196" t="s">
        <v>299</v>
      </c>
      <c r="K202" s="197"/>
      <c r="L202" s="197" t="s">
        <v>472</v>
      </c>
      <c r="M202" s="177">
        <v>0</v>
      </c>
      <c r="N202" s="179" t="s">
        <v>228</v>
      </c>
    </row>
    <row r="203" spans="1:14" s="179" customFormat="1" ht="20.399999999999999" x14ac:dyDescent="0.25">
      <c r="A203" s="196" t="s">
        <v>543</v>
      </c>
      <c r="B203" s="197" t="s">
        <v>312</v>
      </c>
      <c r="C203" s="197" t="s">
        <v>471</v>
      </c>
      <c r="D203" s="196" t="s">
        <v>314</v>
      </c>
      <c r="E203" s="198">
        <v>54</v>
      </c>
      <c r="F203" s="196" t="s">
        <v>129</v>
      </c>
      <c r="G203" s="196" t="s">
        <v>462</v>
      </c>
      <c r="H203" s="196" t="s">
        <v>462</v>
      </c>
      <c r="I203" s="196"/>
      <c r="J203" s="196" t="s">
        <v>299</v>
      </c>
      <c r="K203" s="197"/>
      <c r="L203" s="197" t="s">
        <v>472</v>
      </c>
      <c r="M203" s="177">
        <v>0</v>
      </c>
      <c r="N203" s="179" t="s">
        <v>228</v>
      </c>
    </row>
    <row r="204" spans="1:14" s="179" customFormat="1" ht="20.399999999999999" x14ac:dyDescent="0.25">
      <c r="A204" s="196" t="s">
        <v>544</v>
      </c>
      <c r="B204" s="197" t="s">
        <v>312</v>
      </c>
      <c r="C204" s="197" t="s">
        <v>471</v>
      </c>
      <c r="D204" s="196" t="s">
        <v>314</v>
      </c>
      <c r="E204" s="198">
        <v>54</v>
      </c>
      <c r="F204" s="196" t="s">
        <v>129</v>
      </c>
      <c r="G204" s="196" t="s">
        <v>462</v>
      </c>
      <c r="H204" s="196" t="s">
        <v>462</v>
      </c>
      <c r="I204" s="196"/>
      <c r="J204" s="196" t="s">
        <v>299</v>
      </c>
      <c r="K204" s="197"/>
      <c r="L204" s="197" t="s">
        <v>472</v>
      </c>
      <c r="M204" s="177">
        <v>0</v>
      </c>
      <c r="N204" s="179" t="s">
        <v>228</v>
      </c>
    </row>
    <row r="205" spans="1:14" s="179" customFormat="1" ht="20.399999999999999" x14ac:dyDescent="0.25">
      <c r="A205" s="175" t="s">
        <v>545</v>
      </c>
      <c r="B205" s="176" t="s">
        <v>476</v>
      </c>
      <c r="C205" s="176" t="s">
        <v>477</v>
      </c>
      <c r="D205" s="175" t="s">
        <v>478</v>
      </c>
      <c r="E205" s="189">
        <v>54</v>
      </c>
      <c r="F205" s="176"/>
      <c r="G205" s="175" t="s">
        <v>130</v>
      </c>
      <c r="H205" s="175" t="s">
        <v>130</v>
      </c>
      <c r="I205" s="175" t="s">
        <v>131</v>
      </c>
      <c r="J205" s="175" t="s">
        <v>132</v>
      </c>
      <c r="K205" s="176"/>
      <c r="L205" s="176" t="s">
        <v>479</v>
      </c>
      <c r="M205" s="177">
        <v>694.55</v>
      </c>
      <c r="N205" s="178" t="s">
        <v>480</v>
      </c>
    </row>
    <row r="206" spans="1:14" s="179" customFormat="1" ht="10.199999999999999" x14ac:dyDescent="0.25">
      <c r="A206" s="175" t="s">
        <v>546</v>
      </c>
      <c r="B206" s="176" t="s">
        <v>358</v>
      </c>
      <c r="C206" s="176" t="s">
        <v>359</v>
      </c>
      <c r="D206" s="188" t="s">
        <v>360</v>
      </c>
      <c r="E206" s="189">
        <v>54</v>
      </c>
      <c r="F206" s="176"/>
      <c r="G206" s="175" t="s">
        <v>130</v>
      </c>
      <c r="H206" s="175" t="s">
        <v>130</v>
      </c>
      <c r="I206" s="175"/>
      <c r="J206" s="175" t="s">
        <v>299</v>
      </c>
      <c r="K206" s="176"/>
      <c r="L206" s="176" t="s">
        <v>482</v>
      </c>
      <c r="M206" s="177">
        <v>220.27</v>
      </c>
      <c r="N206" s="179" t="s">
        <v>149</v>
      </c>
    </row>
    <row r="207" spans="1:14" s="179" customFormat="1" ht="20.399999999999999" x14ac:dyDescent="0.25">
      <c r="A207" s="175" t="s">
        <v>547</v>
      </c>
      <c r="B207" s="176" t="s">
        <v>484</v>
      </c>
      <c r="C207" s="176" t="s">
        <v>320</v>
      </c>
      <c r="D207" s="175" t="s">
        <v>485</v>
      </c>
      <c r="E207" s="189">
        <v>44</v>
      </c>
      <c r="F207" s="176"/>
      <c r="G207" s="175" t="s">
        <v>130</v>
      </c>
      <c r="H207" s="175" t="s">
        <v>130</v>
      </c>
      <c r="I207" s="175"/>
      <c r="J207" s="176"/>
      <c r="K207" s="176"/>
      <c r="L207" s="176" t="s">
        <v>486</v>
      </c>
      <c r="M207" s="177">
        <v>626.66</v>
      </c>
      <c r="N207" s="178" t="s">
        <v>487</v>
      </c>
    </row>
    <row r="208" spans="1:14" s="179" customFormat="1" ht="20.399999999999999" x14ac:dyDescent="0.25">
      <c r="A208" s="175" t="s">
        <v>548</v>
      </c>
      <c r="B208" s="176" t="s">
        <v>476</v>
      </c>
      <c r="C208" s="176" t="s">
        <v>489</v>
      </c>
      <c r="D208" s="175" t="s">
        <v>478</v>
      </c>
      <c r="E208" s="189">
        <v>54</v>
      </c>
      <c r="F208" s="176"/>
      <c r="G208" s="175" t="s">
        <v>130</v>
      </c>
      <c r="H208" s="175" t="s">
        <v>130</v>
      </c>
      <c r="I208" s="175" t="s">
        <v>131</v>
      </c>
      <c r="J208" s="175" t="s">
        <v>299</v>
      </c>
      <c r="K208" s="175" t="s">
        <v>133</v>
      </c>
      <c r="L208" s="176" t="s">
        <v>486</v>
      </c>
      <c r="M208" s="177">
        <v>658.63</v>
      </c>
      <c r="N208" s="178" t="s">
        <v>480</v>
      </c>
    </row>
    <row r="209" spans="1:14" s="179" customFormat="1" ht="20.399999999999999" x14ac:dyDescent="0.25">
      <c r="A209" s="175" t="s">
        <v>549</v>
      </c>
      <c r="B209" s="176" t="s">
        <v>476</v>
      </c>
      <c r="C209" s="176" t="s">
        <v>491</v>
      </c>
      <c r="D209" s="175" t="s">
        <v>485</v>
      </c>
      <c r="E209" s="189">
        <v>54</v>
      </c>
      <c r="F209" s="176"/>
      <c r="G209" s="175" t="s">
        <v>130</v>
      </c>
      <c r="H209" s="175" t="s">
        <v>130</v>
      </c>
      <c r="I209" s="175"/>
      <c r="J209" s="175" t="s">
        <v>132</v>
      </c>
      <c r="K209" s="176"/>
      <c r="L209" s="176" t="s">
        <v>486</v>
      </c>
      <c r="M209" s="177">
        <v>667.61</v>
      </c>
      <c r="N209" s="178" t="s">
        <v>480</v>
      </c>
    </row>
    <row r="210" spans="1:14" s="179" customFormat="1" ht="10.199999999999999" x14ac:dyDescent="0.25">
      <c r="A210" s="175" t="s">
        <v>550</v>
      </c>
      <c r="B210" s="176" t="s">
        <v>279</v>
      </c>
      <c r="C210" s="176" t="s">
        <v>493</v>
      </c>
      <c r="D210" s="188" t="s">
        <v>281</v>
      </c>
      <c r="E210" s="189">
        <v>54</v>
      </c>
      <c r="F210" s="176"/>
      <c r="G210" s="175" t="s">
        <v>130</v>
      </c>
      <c r="H210" s="175" t="s">
        <v>130</v>
      </c>
      <c r="I210" s="175"/>
      <c r="J210" s="176"/>
      <c r="K210" s="176"/>
      <c r="L210" s="176" t="s">
        <v>494</v>
      </c>
      <c r="M210" s="177">
        <v>198.28</v>
      </c>
      <c r="N210" s="179" t="s">
        <v>149</v>
      </c>
    </row>
    <row r="211" spans="1:14" s="179" customFormat="1" ht="20.399999999999999" x14ac:dyDescent="0.25">
      <c r="A211" s="196" t="s">
        <v>551</v>
      </c>
      <c r="B211" s="197" t="s">
        <v>312</v>
      </c>
      <c r="C211" s="197" t="s">
        <v>496</v>
      </c>
      <c r="D211" s="196" t="s">
        <v>314</v>
      </c>
      <c r="E211" s="198">
        <v>54</v>
      </c>
      <c r="F211" s="196" t="s">
        <v>129</v>
      </c>
      <c r="G211" s="196" t="s">
        <v>462</v>
      </c>
      <c r="H211" s="196" t="s">
        <v>462</v>
      </c>
      <c r="I211" s="196"/>
      <c r="J211" s="196" t="s">
        <v>5</v>
      </c>
      <c r="K211" s="197"/>
      <c r="L211" s="197" t="s">
        <v>316</v>
      </c>
      <c r="M211" s="177">
        <v>0</v>
      </c>
      <c r="N211" s="179" t="s">
        <v>228</v>
      </c>
    </row>
    <row r="212" spans="1:14" s="179" customFormat="1" ht="20.399999999999999" x14ac:dyDescent="0.25">
      <c r="A212" s="175" t="s">
        <v>552</v>
      </c>
      <c r="B212" s="176" t="s">
        <v>476</v>
      </c>
      <c r="C212" s="176" t="s">
        <v>477</v>
      </c>
      <c r="D212" s="175" t="s">
        <v>498</v>
      </c>
      <c r="E212" s="189">
        <v>44</v>
      </c>
      <c r="F212" s="176"/>
      <c r="G212" s="175" t="s">
        <v>130</v>
      </c>
      <c r="H212" s="175" t="s">
        <v>130</v>
      </c>
      <c r="I212" s="175" t="s">
        <v>131</v>
      </c>
      <c r="J212" s="176"/>
      <c r="K212" s="176"/>
      <c r="L212" s="176" t="s">
        <v>499</v>
      </c>
      <c r="M212" s="177">
        <v>626.66</v>
      </c>
      <c r="N212" s="178" t="s">
        <v>480</v>
      </c>
    </row>
    <row r="213" spans="1:14" s="179" customFormat="1" ht="20.399999999999999" x14ac:dyDescent="0.25">
      <c r="A213" s="175" t="s">
        <v>553</v>
      </c>
      <c r="B213" s="176" t="s">
        <v>242</v>
      </c>
      <c r="C213" s="176" t="s">
        <v>501</v>
      </c>
      <c r="D213" s="175" t="s">
        <v>502</v>
      </c>
      <c r="E213" s="189">
        <v>54</v>
      </c>
      <c r="F213" s="175" t="s">
        <v>129</v>
      </c>
      <c r="G213" s="175" t="s">
        <v>130</v>
      </c>
      <c r="H213" s="175" t="s">
        <v>130</v>
      </c>
      <c r="I213" s="175"/>
      <c r="J213" s="175" t="s">
        <v>299</v>
      </c>
      <c r="K213" s="176"/>
      <c r="L213" s="176" t="s">
        <v>503</v>
      </c>
      <c r="M213" s="177">
        <v>550.45000000000005</v>
      </c>
      <c r="N213" s="178" t="s">
        <v>134</v>
      </c>
    </row>
    <row r="214" spans="1:14" s="179" customFormat="1" ht="20.399999999999999" x14ac:dyDescent="0.25">
      <c r="A214" s="175" t="s">
        <v>554</v>
      </c>
      <c r="B214" s="176" t="s">
        <v>242</v>
      </c>
      <c r="C214" s="176" t="s">
        <v>501</v>
      </c>
      <c r="D214" s="175" t="s">
        <v>502</v>
      </c>
      <c r="E214" s="189">
        <v>54</v>
      </c>
      <c r="F214" s="175" t="s">
        <v>129</v>
      </c>
      <c r="G214" s="175" t="s">
        <v>130</v>
      </c>
      <c r="H214" s="175" t="s">
        <v>130</v>
      </c>
      <c r="I214" s="175"/>
      <c r="J214" s="175" t="s">
        <v>299</v>
      </c>
      <c r="K214" s="176"/>
      <c r="L214" s="176" t="s">
        <v>503</v>
      </c>
      <c r="M214" s="177">
        <v>550.45000000000005</v>
      </c>
      <c r="N214" s="178" t="s">
        <v>134</v>
      </c>
    </row>
    <row r="215" spans="1:14" s="179" customFormat="1" ht="20.399999999999999" x14ac:dyDescent="0.25">
      <c r="A215" s="175" t="s">
        <v>555</v>
      </c>
      <c r="B215" s="176" t="s">
        <v>476</v>
      </c>
      <c r="C215" s="176" t="s">
        <v>506</v>
      </c>
      <c r="D215" s="175" t="s">
        <v>498</v>
      </c>
      <c r="E215" s="189">
        <v>44</v>
      </c>
      <c r="F215" s="176"/>
      <c r="G215" s="175" t="s">
        <v>130</v>
      </c>
      <c r="H215" s="175" t="s">
        <v>130</v>
      </c>
      <c r="I215" s="175"/>
      <c r="J215" s="176"/>
      <c r="K215" s="176"/>
      <c r="L215" s="176" t="s">
        <v>507</v>
      </c>
      <c r="M215" s="177">
        <v>626.66</v>
      </c>
      <c r="N215" s="178" t="s">
        <v>480</v>
      </c>
    </row>
    <row r="216" spans="1:14" s="179" customFormat="1" ht="20.399999999999999" x14ac:dyDescent="0.25">
      <c r="A216" s="196" t="s">
        <v>556</v>
      </c>
      <c r="B216" s="197" t="s">
        <v>312</v>
      </c>
      <c r="C216" s="197" t="s">
        <v>509</v>
      </c>
      <c r="D216" s="196" t="s">
        <v>314</v>
      </c>
      <c r="E216" s="198">
        <v>54</v>
      </c>
      <c r="F216" s="196" t="s">
        <v>129</v>
      </c>
      <c r="G216" s="196" t="s">
        <v>462</v>
      </c>
      <c r="H216" s="196" t="s">
        <v>462</v>
      </c>
      <c r="I216" s="196"/>
      <c r="J216" s="196" t="s">
        <v>299</v>
      </c>
      <c r="K216" s="197"/>
      <c r="L216" s="197" t="s">
        <v>316</v>
      </c>
      <c r="M216" s="177">
        <v>0</v>
      </c>
      <c r="N216" s="179" t="s">
        <v>228</v>
      </c>
    </row>
    <row r="217" spans="1:14" s="179" customFormat="1" ht="20.399999999999999" x14ac:dyDescent="0.25">
      <c r="A217" s="196" t="s">
        <v>557</v>
      </c>
      <c r="B217" s="197" t="s">
        <v>312</v>
      </c>
      <c r="C217" s="197" t="s">
        <v>509</v>
      </c>
      <c r="D217" s="196" t="s">
        <v>328</v>
      </c>
      <c r="E217" s="198">
        <v>54</v>
      </c>
      <c r="F217" s="196" t="s">
        <v>129</v>
      </c>
      <c r="G217" s="196" t="s">
        <v>462</v>
      </c>
      <c r="H217" s="196" t="s">
        <v>462</v>
      </c>
      <c r="I217" s="196"/>
      <c r="J217" s="197"/>
      <c r="K217" s="197"/>
      <c r="L217" s="197" t="s">
        <v>316</v>
      </c>
      <c r="M217" s="177">
        <v>0</v>
      </c>
      <c r="N217" s="179" t="s">
        <v>228</v>
      </c>
    </row>
    <row r="218" spans="1:14" s="179" customFormat="1" ht="20.399999999999999" x14ac:dyDescent="0.25">
      <c r="A218" s="175" t="s">
        <v>558</v>
      </c>
      <c r="B218" s="176" t="s">
        <v>476</v>
      </c>
      <c r="C218" s="176" t="s">
        <v>512</v>
      </c>
      <c r="D218" s="175" t="s">
        <v>478</v>
      </c>
      <c r="E218" s="189">
        <v>54</v>
      </c>
      <c r="F218" s="176"/>
      <c r="G218" s="175" t="s">
        <v>130</v>
      </c>
      <c r="H218" s="175" t="s">
        <v>130</v>
      </c>
      <c r="I218" s="175" t="s">
        <v>131</v>
      </c>
      <c r="J218" s="175" t="s">
        <v>299</v>
      </c>
      <c r="K218" s="176"/>
      <c r="L218" s="176" t="s">
        <v>507</v>
      </c>
      <c r="M218" s="177">
        <v>658.63</v>
      </c>
      <c r="N218" s="178" t="s">
        <v>480</v>
      </c>
    </row>
    <row r="219" spans="1:14" s="179" customFormat="1" ht="10.199999999999999" x14ac:dyDescent="0.25">
      <c r="A219" s="175" t="s">
        <v>559</v>
      </c>
      <c r="B219" s="176" t="s">
        <v>279</v>
      </c>
      <c r="C219" s="176" t="s">
        <v>493</v>
      </c>
      <c r="D219" s="188" t="s">
        <v>281</v>
      </c>
      <c r="E219" s="189">
        <v>54</v>
      </c>
      <c r="F219" s="176"/>
      <c r="G219" s="175" t="s">
        <v>130</v>
      </c>
      <c r="H219" s="175" t="s">
        <v>130</v>
      </c>
      <c r="I219" s="175"/>
      <c r="J219" s="176"/>
      <c r="K219" s="176"/>
      <c r="L219" s="176" t="s">
        <v>514</v>
      </c>
      <c r="M219" s="177">
        <v>198.28</v>
      </c>
      <c r="N219" s="179" t="s">
        <v>149</v>
      </c>
    </row>
    <row r="220" spans="1:14" s="179" customFormat="1" ht="10.199999999999999" x14ac:dyDescent="0.25">
      <c r="A220" s="175" t="s">
        <v>560</v>
      </c>
      <c r="B220" s="176" t="s">
        <v>358</v>
      </c>
      <c r="C220" s="176" t="s">
        <v>359</v>
      </c>
      <c r="D220" s="188" t="s">
        <v>360</v>
      </c>
      <c r="E220" s="189">
        <v>54</v>
      </c>
      <c r="F220" s="176"/>
      <c r="G220" s="175" t="s">
        <v>130</v>
      </c>
      <c r="H220" s="175" t="s">
        <v>130</v>
      </c>
      <c r="I220" s="175"/>
      <c r="J220" s="175" t="s">
        <v>299</v>
      </c>
      <c r="K220" s="176"/>
      <c r="L220" s="176" t="s">
        <v>516</v>
      </c>
      <c r="M220" s="177">
        <v>220.27</v>
      </c>
      <c r="N220" s="179" t="s">
        <v>149</v>
      </c>
    </row>
    <row r="221" spans="1:14" s="179" customFormat="1" ht="20.399999999999999" x14ac:dyDescent="0.25">
      <c r="A221" s="175" t="s">
        <v>561</v>
      </c>
      <c r="B221" s="176" t="s">
        <v>476</v>
      </c>
      <c r="C221" s="176" t="s">
        <v>518</v>
      </c>
      <c r="D221" s="175" t="s">
        <v>478</v>
      </c>
      <c r="E221" s="189">
        <v>54</v>
      </c>
      <c r="F221" s="176"/>
      <c r="G221" s="175" t="s">
        <v>130</v>
      </c>
      <c r="H221" s="175" t="s">
        <v>130</v>
      </c>
      <c r="I221" s="175" t="s">
        <v>131</v>
      </c>
      <c r="J221" s="175" t="s">
        <v>299</v>
      </c>
      <c r="K221" s="175" t="s">
        <v>133</v>
      </c>
      <c r="L221" s="176" t="s">
        <v>507</v>
      </c>
      <c r="M221" s="177">
        <v>658.63</v>
      </c>
      <c r="N221" s="178" t="s">
        <v>480</v>
      </c>
    </row>
    <row r="222" spans="1:14" s="179" customFormat="1" ht="20.399999999999999" x14ac:dyDescent="0.25">
      <c r="A222" s="202" t="s">
        <v>562</v>
      </c>
      <c r="B222" s="203" t="s">
        <v>403</v>
      </c>
      <c r="C222" s="203" t="s">
        <v>404</v>
      </c>
      <c r="D222" s="202" t="s">
        <v>405</v>
      </c>
      <c r="E222" s="203"/>
      <c r="F222" s="203"/>
      <c r="G222" s="202" t="s">
        <v>406</v>
      </c>
      <c r="H222" s="202" t="s">
        <v>406</v>
      </c>
      <c r="I222" s="202"/>
      <c r="J222" s="203"/>
      <c r="K222" s="203"/>
      <c r="L222" s="203"/>
      <c r="M222" s="177">
        <v>0</v>
      </c>
      <c r="N222" s="179" t="s">
        <v>228</v>
      </c>
    </row>
    <row r="223" spans="1:14" s="179" customFormat="1" ht="20.399999999999999" x14ac:dyDescent="0.25">
      <c r="A223" s="202" t="s">
        <v>563</v>
      </c>
      <c r="B223" s="203" t="s">
        <v>403</v>
      </c>
      <c r="C223" s="203" t="s">
        <v>404</v>
      </c>
      <c r="D223" s="202" t="s">
        <v>405</v>
      </c>
      <c r="E223" s="203"/>
      <c r="F223" s="203"/>
      <c r="G223" s="202" t="s">
        <v>406</v>
      </c>
      <c r="H223" s="202" t="s">
        <v>406</v>
      </c>
      <c r="I223" s="202"/>
      <c r="J223" s="203"/>
      <c r="K223" s="203"/>
      <c r="L223" s="203"/>
      <c r="M223" s="177">
        <v>0</v>
      </c>
      <c r="N223" s="179" t="s">
        <v>228</v>
      </c>
    </row>
    <row r="224" spans="1:14" s="179" customFormat="1" ht="20.399999999999999" x14ac:dyDescent="0.25">
      <c r="A224" s="202" t="s">
        <v>564</v>
      </c>
      <c r="B224" s="203" t="s">
        <v>403</v>
      </c>
      <c r="C224" s="203" t="s">
        <v>404</v>
      </c>
      <c r="D224" s="202" t="s">
        <v>405</v>
      </c>
      <c r="E224" s="203"/>
      <c r="F224" s="203"/>
      <c r="G224" s="202" t="s">
        <v>406</v>
      </c>
      <c r="H224" s="202" t="s">
        <v>406</v>
      </c>
      <c r="I224" s="202"/>
      <c r="J224" s="203"/>
      <c r="K224" s="203"/>
      <c r="L224" s="203"/>
      <c r="M224" s="177">
        <v>0</v>
      </c>
      <c r="N224" s="179" t="s">
        <v>228</v>
      </c>
    </row>
    <row r="225" spans="1:14" s="179" customFormat="1" ht="20.399999999999999" x14ac:dyDescent="0.25">
      <c r="A225" s="202" t="s">
        <v>565</v>
      </c>
      <c r="B225" s="203" t="s">
        <v>403</v>
      </c>
      <c r="C225" s="203" t="s">
        <v>404</v>
      </c>
      <c r="D225" s="202" t="s">
        <v>405</v>
      </c>
      <c r="E225" s="203"/>
      <c r="F225" s="203"/>
      <c r="G225" s="202" t="s">
        <v>406</v>
      </c>
      <c r="H225" s="202" t="s">
        <v>406</v>
      </c>
      <c r="I225" s="202"/>
      <c r="J225" s="203"/>
      <c r="K225" s="203"/>
      <c r="L225" s="203"/>
      <c r="M225" s="177">
        <v>0</v>
      </c>
      <c r="N225" s="179" t="s">
        <v>228</v>
      </c>
    </row>
    <row r="226" spans="1:14" s="179" customFormat="1" ht="20.399999999999999" x14ac:dyDescent="0.25">
      <c r="A226" s="202" t="s">
        <v>566</v>
      </c>
      <c r="B226" s="203" t="s">
        <v>403</v>
      </c>
      <c r="C226" s="203" t="s">
        <v>404</v>
      </c>
      <c r="D226" s="202" t="s">
        <v>405</v>
      </c>
      <c r="E226" s="203"/>
      <c r="F226" s="203"/>
      <c r="G226" s="202" t="s">
        <v>406</v>
      </c>
      <c r="H226" s="202" t="s">
        <v>406</v>
      </c>
      <c r="I226" s="202"/>
      <c r="J226" s="203"/>
      <c r="K226" s="203"/>
      <c r="L226" s="203"/>
      <c r="M226" s="177">
        <v>0</v>
      </c>
      <c r="N226" s="179" t="s">
        <v>228</v>
      </c>
    </row>
    <row r="227" spans="1:14" s="179" customFormat="1" ht="20.399999999999999" x14ac:dyDescent="0.25">
      <c r="A227" s="202" t="s">
        <v>567</v>
      </c>
      <c r="B227" s="203" t="s">
        <v>403</v>
      </c>
      <c r="C227" s="203" t="s">
        <v>404</v>
      </c>
      <c r="D227" s="202" t="s">
        <v>405</v>
      </c>
      <c r="E227" s="203"/>
      <c r="F227" s="203"/>
      <c r="G227" s="202" t="s">
        <v>406</v>
      </c>
      <c r="H227" s="202" t="s">
        <v>406</v>
      </c>
      <c r="I227" s="202"/>
      <c r="J227" s="203"/>
      <c r="K227" s="203"/>
      <c r="L227" s="203"/>
      <c r="M227" s="177">
        <v>0</v>
      </c>
      <c r="N227" s="179" t="s">
        <v>228</v>
      </c>
    </row>
    <row r="228" spans="1:14" s="179" customFormat="1" ht="20.399999999999999" x14ac:dyDescent="0.25">
      <c r="A228" s="202" t="s">
        <v>568</v>
      </c>
      <c r="B228" s="203" t="s">
        <v>403</v>
      </c>
      <c r="C228" s="203" t="s">
        <v>404</v>
      </c>
      <c r="D228" s="202" t="s">
        <v>405</v>
      </c>
      <c r="E228" s="203"/>
      <c r="F228" s="203"/>
      <c r="G228" s="202" t="s">
        <v>406</v>
      </c>
      <c r="H228" s="202" t="s">
        <v>406</v>
      </c>
      <c r="I228" s="202"/>
      <c r="J228" s="203"/>
      <c r="K228" s="203"/>
      <c r="L228" s="203"/>
      <c r="M228" s="177">
        <v>0</v>
      </c>
      <c r="N228" s="179" t="s">
        <v>228</v>
      </c>
    </row>
    <row r="229" spans="1:14" s="179" customFormat="1" ht="20.399999999999999" x14ac:dyDescent="0.25">
      <c r="A229" s="202" t="s">
        <v>569</v>
      </c>
      <c r="B229" s="203" t="s">
        <v>403</v>
      </c>
      <c r="C229" s="203" t="s">
        <v>404</v>
      </c>
      <c r="D229" s="202" t="s">
        <v>405</v>
      </c>
      <c r="E229" s="203"/>
      <c r="F229" s="203"/>
      <c r="G229" s="202" t="s">
        <v>406</v>
      </c>
      <c r="H229" s="202" t="s">
        <v>406</v>
      </c>
      <c r="I229" s="202"/>
      <c r="J229" s="203"/>
      <c r="K229" s="203"/>
      <c r="L229" s="203"/>
      <c r="M229" s="177">
        <v>0</v>
      </c>
      <c r="N229" s="179" t="s">
        <v>228</v>
      </c>
    </row>
    <row r="230" spans="1:14" s="179" customFormat="1" ht="20.399999999999999" x14ac:dyDescent="0.25">
      <c r="A230" s="202" t="s">
        <v>570</v>
      </c>
      <c r="B230" s="203" t="s">
        <v>403</v>
      </c>
      <c r="C230" s="203" t="s">
        <v>404</v>
      </c>
      <c r="D230" s="202" t="s">
        <v>405</v>
      </c>
      <c r="E230" s="203"/>
      <c r="F230" s="203"/>
      <c r="G230" s="202" t="s">
        <v>406</v>
      </c>
      <c r="H230" s="202" t="s">
        <v>406</v>
      </c>
      <c r="I230" s="202"/>
      <c r="J230" s="203"/>
      <c r="K230" s="203"/>
      <c r="L230" s="203"/>
      <c r="M230" s="177">
        <v>0</v>
      </c>
      <c r="N230" s="179" t="s">
        <v>228</v>
      </c>
    </row>
    <row r="231" spans="1:14" s="179" customFormat="1" ht="20.399999999999999" x14ac:dyDescent="0.25">
      <c r="A231" s="202" t="s">
        <v>571</v>
      </c>
      <c r="B231" s="203" t="s">
        <v>403</v>
      </c>
      <c r="C231" s="203" t="s">
        <v>404</v>
      </c>
      <c r="D231" s="202" t="s">
        <v>405</v>
      </c>
      <c r="E231" s="203"/>
      <c r="F231" s="203"/>
      <c r="G231" s="202" t="s">
        <v>406</v>
      </c>
      <c r="H231" s="202" t="s">
        <v>406</v>
      </c>
      <c r="I231" s="202"/>
      <c r="J231" s="203"/>
      <c r="K231" s="203"/>
      <c r="L231" s="203"/>
      <c r="M231" s="177">
        <v>0</v>
      </c>
      <c r="N231" s="179" t="s">
        <v>228</v>
      </c>
    </row>
    <row r="232" spans="1:14" s="179" customFormat="1" ht="20.399999999999999" x14ac:dyDescent="0.25">
      <c r="A232" s="202" t="s">
        <v>572</v>
      </c>
      <c r="B232" s="203" t="s">
        <v>403</v>
      </c>
      <c r="C232" s="203" t="s">
        <v>404</v>
      </c>
      <c r="D232" s="202" t="s">
        <v>405</v>
      </c>
      <c r="E232" s="203"/>
      <c r="F232" s="203"/>
      <c r="G232" s="202" t="s">
        <v>406</v>
      </c>
      <c r="H232" s="202" t="s">
        <v>406</v>
      </c>
      <c r="I232" s="202"/>
      <c r="J232" s="203"/>
      <c r="K232" s="203"/>
      <c r="L232" s="203"/>
      <c r="M232" s="177">
        <v>0</v>
      </c>
      <c r="N232" s="179" t="s">
        <v>228</v>
      </c>
    </row>
    <row r="233" spans="1:14" s="179" customFormat="1" ht="20.399999999999999" x14ac:dyDescent="0.25">
      <c r="A233" s="202" t="s">
        <v>573</v>
      </c>
      <c r="B233" s="203" t="s">
        <v>403</v>
      </c>
      <c r="C233" s="203" t="s">
        <v>404</v>
      </c>
      <c r="D233" s="202" t="s">
        <v>405</v>
      </c>
      <c r="E233" s="203"/>
      <c r="F233" s="203"/>
      <c r="G233" s="202" t="s">
        <v>406</v>
      </c>
      <c r="H233" s="202" t="s">
        <v>406</v>
      </c>
      <c r="I233" s="202"/>
      <c r="J233" s="203"/>
      <c r="K233" s="203"/>
      <c r="L233" s="203"/>
      <c r="M233" s="177">
        <v>0</v>
      </c>
      <c r="N233" s="179" t="s">
        <v>228</v>
      </c>
    </row>
    <row r="234" spans="1:14" s="179" customFormat="1" ht="20.399999999999999" x14ac:dyDescent="0.25">
      <c r="A234" s="202" t="s">
        <v>574</v>
      </c>
      <c r="B234" s="203" t="s">
        <v>403</v>
      </c>
      <c r="C234" s="203" t="s">
        <v>404</v>
      </c>
      <c r="D234" s="202" t="s">
        <v>405</v>
      </c>
      <c r="E234" s="203"/>
      <c r="F234" s="203"/>
      <c r="G234" s="202" t="s">
        <v>406</v>
      </c>
      <c r="H234" s="202" t="s">
        <v>406</v>
      </c>
      <c r="I234" s="202"/>
      <c r="J234" s="203"/>
      <c r="K234" s="203"/>
      <c r="L234" s="203"/>
      <c r="M234" s="177">
        <v>0</v>
      </c>
      <c r="N234" s="179" t="s">
        <v>228</v>
      </c>
    </row>
    <row r="235" spans="1:14" s="179" customFormat="1" ht="20.399999999999999" x14ac:dyDescent="0.25">
      <c r="A235" s="202" t="s">
        <v>575</v>
      </c>
      <c r="B235" s="203" t="s">
        <v>403</v>
      </c>
      <c r="C235" s="203" t="s">
        <v>404</v>
      </c>
      <c r="D235" s="202" t="s">
        <v>405</v>
      </c>
      <c r="E235" s="203"/>
      <c r="F235" s="203"/>
      <c r="G235" s="202" t="s">
        <v>406</v>
      </c>
      <c r="H235" s="202" t="s">
        <v>406</v>
      </c>
      <c r="I235" s="202"/>
      <c r="J235" s="203"/>
      <c r="K235" s="203"/>
      <c r="L235" s="203"/>
      <c r="M235" s="177">
        <v>0</v>
      </c>
      <c r="N235" s="179" t="s">
        <v>228</v>
      </c>
    </row>
    <row r="236" spans="1:14" s="179" customFormat="1" ht="10.199999999999999" x14ac:dyDescent="0.25">
      <c r="A236" s="193" t="s">
        <v>576</v>
      </c>
      <c r="B236" s="194" t="s">
        <v>455</v>
      </c>
      <c r="C236" s="194" t="s">
        <v>456</v>
      </c>
      <c r="D236" s="193" t="s">
        <v>457</v>
      </c>
      <c r="E236" s="193" t="s">
        <v>296</v>
      </c>
      <c r="F236" s="193" t="s">
        <v>129</v>
      </c>
      <c r="G236" s="193" t="s">
        <v>297</v>
      </c>
      <c r="H236" s="193" t="s">
        <v>298</v>
      </c>
      <c r="I236" s="193"/>
      <c r="J236" s="193" t="s">
        <v>299</v>
      </c>
      <c r="K236" s="193" t="s">
        <v>133</v>
      </c>
      <c r="L236" s="194" t="s">
        <v>458</v>
      </c>
      <c r="M236" s="177">
        <v>0</v>
      </c>
      <c r="N236" s="179" t="s">
        <v>228</v>
      </c>
    </row>
    <row r="237" spans="1:14" s="179" customFormat="1" ht="10.199999999999999" x14ac:dyDescent="0.25">
      <c r="A237" s="193" t="s">
        <v>577</v>
      </c>
      <c r="B237" s="194" t="s">
        <v>455</v>
      </c>
      <c r="C237" s="194" t="s">
        <v>456</v>
      </c>
      <c r="D237" s="193" t="s">
        <v>457</v>
      </c>
      <c r="E237" s="193" t="s">
        <v>296</v>
      </c>
      <c r="F237" s="193" t="s">
        <v>129</v>
      </c>
      <c r="G237" s="193" t="s">
        <v>297</v>
      </c>
      <c r="H237" s="193" t="s">
        <v>298</v>
      </c>
      <c r="I237" s="193"/>
      <c r="J237" s="193" t="s">
        <v>299</v>
      </c>
      <c r="K237" s="193" t="s">
        <v>133</v>
      </c>
      <c r="L237" s="194" t="s">
        <v>458</v>
      </c>
      <c r="M237" s="177">
        <v>0</v>
      </c>
      <c r="N237" s="179" t="s">
        <v>228</v>
      </c>
    </row>
    <row r="238" spans="1:14" s="179" customFormat="1" ht="20.399999999999999" x14ac:dyDescent="0.25">
      <c r="A238" s="196" t="s">
        <v>578</v>
      </c>
      <c r="B238" s="197" t="s">
        <v>312</v>
      </c>
      <c r="C238" s="197" t="s">
        <v>461</v>
      </c>
      <c r="D238" s="196" t="s">
        <v>314</v>
      </c>
      <c r="E238" s="198">
        <v>54</v>
      </c>
      <c r="F238" s="196" t="s">
        <v>129</v>
      </c>
      <c r="G238" s="196" t="s">
        <v>462</v>
      </c>
      <c r="H238" s="196" t="s">
        <v>462</v>
      </c>
      <c r="I238" s="196"/>
      <c r="J238" s="196" t="s">
        <v>299</v>
      </c>
      <c r="K238" s="197"/>
      <c r="L238" s="197" t="s">
        <v>316</v>
      </c>
      <c r="M238" s="177">
        <v>0</v>
      </c>
      <c r="N238" s="179" t="s">
        <v>228</v>
      </c>
    </row>
    <row r="239" spans="1:14" s="179" customFormat="1" ht="20.399999999999999" x14ac:dyDescent="0.25">
      <c r="A239" s="196" t="s">
        <v>579</v>
      </c>
      <c r="B239" s="197" t="s">
        <v>312</v>
      </c>
      <c r="C239" s="197" t="s">
        <v>461</v>
      </c>
      <c r="D239" s="196" t="s">
        <v>314</v>
      </c>
      <c r="E239" s="198">
        <v>54</v>
      </c>
      <c r="F239" s="196" t="s">
        <v>129</v>
      </c>
      <c r="G239" s="196" t="s">
        <v>462</v>
      </c>
      <c r="H239" s="196" t="s">
        <v>462</v>
      </c>
      <c r="I239" s="196"/>
      <c r="J239" s="196" t="s">
        <v>299</v>
      </c>
      <c r="K239" s="197"/>
      <c r="L239" s="197" t="s">
        <v>316</v>
      </c>
      <c r="M239" s="177">
        <v>0</v>
      </c>
      <c r="N239" s="179" t="s">
        <v>228</v>
      </c>
    </row>
    <row r="240" spans="1:14" s="179" customFormat="1" ht="20.399999999999999" x14ac:dyDescent="0.25">
      <c r="A240" s="196" t="s">
        <v>580</v>
      </c>
      <c r="B240" s="197" t="s">
        <v>312</v>
      </c>
      <c r="C240" s="197" t="s">
        <v>461</v>
      </c>
      <c r="D240" s="196" t="s">
        <v>314</v>
      </c>
      <c r="E240" s="198">
        <v>54</v>
      </c>
      <c r="F240" s="196" t="s">
        <v>129</v>
      </c>
      <c r="G240" s="196" t="s">
        <v>462</v>
      </c>
      <c r="H240" s="196" t="s">
        <v>462</v>
      </c>
      <c r="I240" s="196"/>
      <c r="J240" s="196" t="s">
        <v>299</v>
      </c>
      <c r="K240" s="197"/>
      <c r="L240" s="197" t="s">
        <v>316</v>
      </c>
      <c r="M240" s="177">
        <v>0</v>
      </c>
      <c r="N240" s="179" t="s">
        <v>228</v>
      </c>
    </row>
    <row r="241" spans="1:14" s="179" customFormat="1" ht="20.399999999999999" x14ac:dyDescent="0.25">
      <c r="A241" s="196" t="s">
        <v>581</v>
      </c>
      <c r="B241" s="197" t="s">
        <v>312</v>
      </c>
      <c r="C241" s="197" t="s">
        <v>461</v>
      </c>
      <c r="D241" s="196" t="s">
        <v>314</v>
      </c>
      <c r="E241" s="198">
        <v>54</v>
      </c>
      <c r="F241" s="196" t="s">
        <v>129</v>
      </c>
      <c r="G241" s="196" t="s">
        <v>462</v>
      </c>
      <c r="H241" s="196" t="s">
        <v>462</v>
      </c>
      <c r="I241" s="196"/>
      <c r="J241" s="196" t="s">
        <v>299</v>
      </c>
      <c r="K241" s="197"/>
      <c r="L241" s="197" t="s">
        <v>316</v>
      </c>
      <c r="M241" s="177">
        <v>0</v>
      </c>
      <c r="N241" s="179" t="s">
        <v>228</v>
      </c>
    </row>
    <row r="242" spans="1:14" s="179" customFormat="1" ht="20.399999999999999" x14ac:dyDescent="0.25">
      <c r="A242" s="196" t="s">
        <v>582</v>
      </c>
      <c r="B242" s="197" t="s">
        <v>312</v>
      </c>
      <c r="C242" s="197" t="s">
        <v>467</v>
      </c>
      <c r="D242" s="196" t="s">
        <v>314</v>
      </c>
      <c r="E242" s="198">
        <v>54</v>
      </c>
      <c r="F242" s="196" t="s">
        <v>129</v>
      </c>
      <c r="G242" s="196" t="s">
        <v>462</v>
      </c>
      <c r="H242" s="196" t="s">
        <v>462</v>
      </c>
      <c r="I242" s="196"/>
      <c r="J242" s="196" t="s">
        <v>299</v>
      </c>
      <c r="K242" s="197"/>
      <c r="L242" s="197" t="s">
        <v>316</v>
      </c>
      <c r="M242" s="177">
        <v>0</v>
      </c>
      <c r="N242" s="179" t="s">
        <v>228</v>
      </c>
    </row>
    <row r="243" spans="1:14" s="179" customFormat="1" ht="20.399999999999999" x14ac:dyDescent="0.25">
      <c r="A243" s="196" t="s">
        <v>583</v>
      </c>
      <c r="B243" s="197" t="s">
        <v>312</v>
      </c>
      <c r="C243" s="197" t="s">
        <v>467</v>
      </c>
      <c r="D243" s="196" t="s">
        <v>314</v>
      </c>
      <c r="E243" s="198">
        <v>54</v>
      </c>
      <c r="F243" s="196" t="s">
        <v>129</v>
      </c>
      <c r="G243" s="196" t="s">
        <v>462</v>
      </c>
      <c r="H243" s="196" t="s">
        <v>462</v>
      </c>
      <c r="I243" s="196"/>
      <c r="J243" s="196" t="s">
        <v>299</v>
      </c>
      <c r="K243" s="197"/>
      <c r="L243" s="197" t="s">
        <v>316</v>
      </c>
      <c r="M243" s="177">
        <v>0</v>
      </c>
      <c r="N243" s="179" t="s">
        <v>228</v>
      </c>
    </row>
    <row r="244" spans="1:14" s="179" customFormat="1" ht="20.399999999999999" x14ac:dyDescent="0.25">
      <c r="A244" s="196" t="s">
        <v>584</v>
      </c>
      <c r="B244" s="197" t="s">
        <v>312</v>
      </c>
      <c r="C244" s="197" t="s">
        <v>467</v>
      </c>
      <c r="D244" s="196" t="s">
        <v>314</v>
      </c>
      <c r="E244" s="198">
        <v>54</v>
      </c>
      <c r="F244" s="196" t="s">
        <v>129</v>
      </c>
      <c r="G244" s="196" t="s">
        <v>462</v>
      </c>
      <c r="H244" s="196" t="s">
        <v>462</v>
      </c>
      <c r="I244" s="196"/>
      <c r="J244" s="196" t="s">
        <v>299</v>
      </c>
      <c r="K244" s="197"/>
      <c r="L244" s="197" t="s">
        <v>316</v>
      </c>
      <c r="M244" s="177">
        <v>0</v>
      </c>
      <c r="N244" s="179" t="s">
        <v>228</v>
      </c>
    </row>
    <row r="245" spans="1:14" s="179" customFormat="1" ht="20.399999999999999" x14ac:dyDescent="0.25">
      <c r="A245" s="196" t="s">
        <v>585</v>
      </c>
      <c r="B245" s="197" t="s">
        <v>312</v>
      </c>
      <c r="C245" s="197" t="s">
        <v>471</v>
      </c>
      <c r="D245" s="196" t="s">
        <v>314</v>
      </c>
      <c r="E245" s="198">
        <v>54</v>
      </c>
      <c r="F245" s="196" t="s">
        <v>129</v>
      </c>
      <c r="G245" s="196" t="s">
        <v>462</v>
      </c>
      <c r="H245" s="196" t="s">
        <v>462</v>
      </c>
      <c r="I245" s="196"/>
      <c r="J245" s="196" t="s">
        <v>299</v>
      </c>
      <c r="K245" s="197"/>
      <c r="L245" s="197" t="s">
        <v>472</v>
      </c>
      <c r="M245" s="177">
        <v>0</v>
      </c>
      <c r="N245" s="179" t="s">
        <v>228</v>
      </c>
    </row>
    <row r="246" spans="1:14" s="179" customFormat="1" ht="20.399999999999999" x14ac:dyDescent="0.25">
      <c r="A246" s="196" t="s">
        <v>586</v>
      </c>
      <c r="B246" s="197" t="s">
        <v>312</v>
      </c>
      <c r="C246" s="197" t="s">
        <v>471</v>
      </c>
      <c r="D246" s="196" t="s">
        <v>314</v>
      </c>
      <c r="E246" s="198">
        <v>54</v>
      </c>
      <c r="F246" s="196" t="s">
        <v>129</v>
      </c>
      <c r="G246" s="196" t="s">
        <v>462</v>
      </c>
      <c r="H246" s="196" t="s">
        <v>462</v>
      </c>
      <c r="I246" s="196"/>
      <c r="J246" s="196" t="s">
        <v>299</v>
      </c>
      <c r="K246" s="197"/>
      <c r="L246" s="197" t="s">
        <v>472</v>
      </c>
      <c r="M246" s="177">
        <v>0</v>
      </c>
      <c r="N246" s="179" t="s">
        <v>228</v>
      </c>
    </row>
    <row r="247" spans="1:14" s="179" customFormat="1" ht="20.399999999999999" x14ac:dyDescent="0.25">
      <c r="A247" s="196" t="s">
        <v>587</v>
      </c>
      <c r="B247" s="197" t="s">
        <v>312</v>
      </c>
      <c r="C247" s="197" t="s">
        <v>471</v>
      </c>
      <c r="D247" s="196" t="s">
        <v>314</v>
      </c>
      <c r="E247" s="198">
        <v>54</v>
      </c>
      <c r="F247" s="196" t="s">
        <v>129</v>
      </c>
      <c r="G247" s="196" t="s">
        <v>462</v>
      </c>
      <c r="H247" s="196" t="s">
        <v>462</v>
      </c>
      <c r="I247" s="196"/>
      <c r="J247" s="196" t="s">
        <v>299</v>
      </c>
      <c r="K247" s="197"/>
      <c r="L247" s="197" t="s">
        <v>472</v>
      </c>
      <c r="M247" s="177">
        <v>0</v>
      </c>
      <c r="N247" s="179" t="s">
        <v>228</v>
      </c>
    </row>
    <row r="248" spans="1:14" s="179" customFormat="1" ht="20.399999999999999" x14ac:dyDescent="0.25">
      <c r="A248" s="175" t="s">
        <v>588</v>
      </c>
      <c r="B248" s="176" t="s">
        <v>476</v>
      </c>
      <c r="C248" s="176" t="s">
        <v>477</v>
      </c>
      <c r="D248" s="175" t="s">
        <v>478</v>
      </c>
      <c r="E248" s="189">
        <v>54</v>
      </c>
      <c r="F248" s="176"/>
      <c r="G248" s="175" t="s">
        <v>130</v>
      </c>
      <c r="H248" s="175" t="s">
        <v>130</v>
      </c>
      <c r="I248" s="175" t="s">
        <v>131</v>
      </c>
      <c r="J248" s="175" t="s">
        <v>132</v>
      </c>
      <c r="K248" s="176"/>
      <c r="L248" s="176" t="s">
        <v>479</v>
      </c>
      <c r="M248" s="177">
        <v>694.55</v>
      </c>
      <c r="N248" s="178" t="s">
        <v>480</v>
      </c>
    </row>
    <row r="249" spans="1:14" s="179" customFormat="1" ht="10.199999999999999" x14ac:dyDescent="0.25">
      <c r="A249" s="175" t="s">
        <v>589</v>
      </c>
      <c r="B249" s="176" t="s">
        <v>358</v>
      </c>
      <c r="C249" s="176" t="s">
        <v>359</v>
      </c>
      <c r="D249" s="188" t="s">
        <v>360</v>
      </c>
      <c r="E249" s="189">
        <v>54</v>
      </c>
      <c r="F249" s="176"/>
      <c r="G249" s="175" t="s">
        <v>130</v>
      </c>
      <c r="H249" s="175" t="s">
        <v>130</v>
      </c>
      <c r="I249" s="175"/>
      <c r="J249" s="175" t="s">
        <v>299</v>
      </c>
      <c r="K249" s="176"/>
      <c r="L249" s="176" t="s">
        <v>482</v>
      </c>
      <c r="M249" s="177">
        <v>220.27</v>
      </c>
      <c r="N249" s="179" t="s">
        <v>149</v>
      </c>
    </row>
    <row r="250" spans="1:14" s="179" customFormat="1" ht="20.399999999999999" x14ac:dyDescent="0.25">
      <c r="A250" s="175" t="s">
        <v>590</v>
      </c>
      <c r="B250" s="176" t="s">
        <v>484</v>
      </c>
      <c r="C250" s="176" t="s">
        <v>320</v>
      </c>
      <c r="D250" s="175" t="s">
        <v>485</v>
      </c>
      <c r="E250" s="189">
        <v>44</v>
      </c>
      <c r="F250" s="176"/>
      <c r="G250" s="175" t="s">
        <v>130</v>
      </c>
      <c r="H250" s="175" t="s">
        <v>130</v>
      </c>
      <c r="I250" s="175"/>
      <c r="J250" s="176"/>
      <c r="K250" s="176"/>
      <c r="L250" s="176" t="s">
        <v>486</v>
      </c>
      <c r="M250" s="177">
        <v>626.66</v>
      </c>
      <c r="N250" s="178" t="s">
        <v>487</v>
      </c>
    </row>
    <row r="251" spans="1:14" s="179" customFormat="1" ht="20.399999999999999" x14ac:dyDescent="0.25">
      <c r="A251" s="175" t="s">
        <v>591</v>
      </c>
      <c r="B251" s="176" t="s">
        <v>476</v>
      </c>
      <c r="C251" s="176" t="s">
        <v>489</v>
      </c>
      <c r="D251" s="175" t="s">
        <v>478</v>
      </c>
      <c r="E251" s="189">
        <v>54</v>
      </c>
      <c r="F251" s="176"/>
      <c r="G251" s="175" t="s">
        <v>130</v>
      </c>
      <c r="H251" s="175" t="s">
        <v>130</v>
      </c>
      <c r="I251" s="175" t="s">
        <v>131</v>
      </c>
      <c r="J251" s="175" t="s">
        <v>299</v>
      </c>
      <c r="K251" s="175" t="s">
        <v>133</v>
      </c>
      <c r="L251" s="176" t="s">
        <v>486</v>
      </c>
      <c r="M251" s="177">
        <v>658.63</v>
      </c>
      <c r="N251" s="178" t="s">
        <v>480</v>
      </c>
    </row>
    <row r="252" spans="1:14" s="179" customFormat="1" ht="20.399999999999999" x14ac:dyDescent="0.25">
      <c r="A252" s="175" t="s">
        <v>592</v>
      </c>
      <c r="B252" s="176" t="s">
        <v>476</v>
      </c>
      <c r="C252" s="176" t="s">
        <v>491</v>
      </c>
      <c r="D252" s="175" t="s">
        <v>485</v>
      </c>
      <c r="E252" s="189">
        <v>54</v>
      </c>
      <c r="F252" s="176"/>
      <c r="G252" s="175" t="s">
        <v>130</v>
      </c>
      <c r="H252" s="175" t="s">
        <v>130</v>
      </c>
      <c r="I252" s="175"/>
      <c r="J252" s="175" t="s">
        <v>132</v>
      </c>
      <c r="K252" s="176"/>
      <c r="L252" s="176" t="s">
        <v>486</v>
      </c>
      <c r="M252" s="177">
        <v>667.61</v>
      </c>
      <c r="N252" s="178" t="s">
        <v>480</v>
      </c>
    </row>
    <row r="253" spans="1:14" s="179" customFormat="1" ht="10.199999999999999" x14ac:dyDescent="0.25">
      <c r="A253" s="175" t="s">
        <v>593</v>
      </c>
      <c r="B253" s="176" t="s">
        <v>279</v>
      </c>
      <c r="C253" s="176" t="s">
        <v>493</v>
      </c>
      <c r="D253" s="188" t="s">
        <v>281</v>
      </c>
      <c r="E253" s="189">
        <v>54</v>
      </c>
      <c r="F253" s="176"/>
      <c r="G253" s="175" t="s">
        <v>130</v>
      </c>
      <c r="H253" s="175" t="s">
        <v>130</v>
      </c>
      <c r="I253" s="175"/>
      <c r="J253" s="176"/>
      <c r="K253" s="176"/>
      <c r="L253" s="176" t="s">
        <v>494</v>
      </c>
      <c r="M253" s="177">
        <v>198.28</v>
      </c>
      <c r="N253" s="179" t="s">
        <v>149</v>
      </c>
    </row>
    <row r="254" spans="1:14" s="179" customFormat="1" ht="20.399999999999999" x14ac:dyDescent="0.25">
      <c r="A254" s="196" t="s">
        <v>594</v>
      </c>
      <c r="B254" s="197" t="s">
        <v>312</v>
      </c>
      <c r="C254" s="197" t="s">
        <v>496</v>
      </c>
      <c r="D254" s="196" t="s">
        <v>314</v>
      </c>
      <c r="E254" s="198">
        <v>54</v>
      </c>
      <c r="F254" s="196" t="s">
        <v>129</v>
      </c>
      <c r="G254" s="196" t="s">
        <v>462</v>
      </c>
      <c r="H254" s="196" t="s">
        <v>462</v>
      </c>
      <c r="I254" s="196"/>
      <c r="J254" s="196" t="s">
        <v>5</v>
      </c>
      <c r="K254" s="197"/>
      <c r="L254" s="197" t="s">
        <v>316</v>
      </c>
      <c r="M254" s="177">
        <v>0</v>
      </c>
      <c r="N254" s="179" t="s">
        <v>228</v>
      </c>
    </row>
    <row r="255" spans="1:14" s="179" customFormat="1" ht="20.399999999999999" x14ac:dyDescent="0.25">
      <c r="A255" s="175" t="s">
        <v>595</v>
      </c>
      <c r="B255" s="176" t="s">
        <v>476</v>
      </c>
      <c r="C255" s="176" t="s">
        <v>477</v>
      </c>
      <c r="D255" s="175" t="s">
        <v>498</v>
      </c>
      <c r="E255" s="189">
        <v>44</v>
      </c>
      <c r="F255" s="176"/>
      <c r="G255" s="175" t="s">
        <v>130</v>
      </c>
      <c r="H255" s="175" t="s">
        <v>130</v>
      </c>
      <c r="I255" s="175" t="s">
        <v>131</v>
      </c>
      <c r="J255" s="176"/>
      <c r="K255" s="176"/>
      <c r="L255" s="176" t="s">
        <v>499</v>
      </c>
      <c r="M255" s="177">
        <v>626.66</v>
      </c>
      <c r="N255" s="178" t="s">
        <v>480</v>
      </c>
    </row>
    <row r="256" spans="1:14" s="179" customFormat="1" ht="20.399999999999999" x14ac:dyDescent="0.25">
      <c r="A256" s="175" t="s">
        <v>596</v>
      </c>
      <c r="B256" s="176" t="s">
        <v>242</v>
      </c>
      <c r="C256" s="176" t="s">
        <v>501</v>
      </c>
      <c r="D256" s="175" t="s">
        <v>502</v>
      </c>
      <c r="E256" s="189">
        <v>54</v>
      </c>
      <c r="F256" s="175" t="s">
        <v>129</v>
      </c>
      <c r="G256" s="175" t="s">
        <v>130</v>
      </c>
      <c r="H256" s="175" t="s">
        <v>130</v>
      </c>
      <c r="I256" s="175"/>
      <c r="J256" s="175" t="s">
        <v>299</v>
      </c>
      <c r="K256" s="176"/>
      <c r="L256" s="176" t="s">
        <v>503</v>
      </c>
      <c r="M256" s="177">
        <v>550.45000000000005</v>
      </c>
      <c r="N256" s="178" t="s">
        <v>134</v>
      </c>
    </row>
    <row r="257" spans="1:14" s="179" customFormat="1" ht="20.399999999999999" x14ac:dyDescent="0.25">
      <c r="A257" s="175" t="s">
        <v>597</v>
      </c>
      <c r="B257" s="176" t="s">
        <v>242</v>
      </c>
      <c r="C257" s="176" t="s">
        <v>501</v>
      </c>
      <c r="D257" s="175" t="s">
        <v>502</v>
      </c>
      <c r="E257" s="189">
        <v>54</v>
      </c>
      <c r="F257" s="175" t="s">
        <v>129</v>
      </c>
      <c r="G257" s="175" t="s">
        <v>130</v>
      </c>
      <c r="H257" s="175" t="s">
        <v>130</v>
      </c>
      <c r="I257" s="175"/>
      <c r="J257" s="175" t="s">
        <v>299</v>
      </c>
      <c r="K257" s="176"/>
      <c r="L257" s="176" t="s">
        <v>503</v>
      </c>
      <c r="M257" s="177">
        <v>550.45000000000005</v>
      </c>
      <c r="N257" s="178" t="s">
        <v>134</v>
      </c>
    </row>
    <row r="258" spans="1:14" s="179" customFormat="1" ht="20.399999999999999" x14ac:dyDescent="0.25">
      <c r="A258" s="175" t="s">
        <v>598</v>
      </c>
      <c r="B258" s="176" t="s">
        <v>476</v>
      </c>
      <c r="C258" s="176" t="s">
        <v>506</v>
      </c>
      <c r="D258" s="175" t="s">
        <v>498</v>
      </c>
      <c r="E258" s="189">
        <v>44</v>
      </c>
      <c r="F258" s="176"/>
      <c r="G258" s="175" t="s">
        <v>130</v>
      </c>
      <c r="H258" s="175" t="s">
        <v>130</v>
      </c>
      <c r="I258" s="175"/>
      <c r="J258" s="176"/>
      <c r="K258" s="176"/>
      <c r="L258" s="176" t="s">
        <v>507</v>
      </c>
      <c r="M258" s="177">
        <v>626.66</v>
      </c>
      <c r="N258" s="178" t="s">
        <v>480</v>
      </c>
    </row>
    <row r="259" spans="1:14" s="179" customFormat="1" ht="20.399999999999999" x14ac:dyDescent="0.25">
      <c r="A259" s="196" t="s">
        <v>599</v>
      </c>
      <c r="B259" s="197" t="s">
        <v>312</v>
      </c>
      <c r="C259" s="197" t="s">
        <v>509</v>
      </c>
      <c r="D259" s="196" t="s">
        <v>314</v>
      </c>
      <c r="E259" s="198">
        <v>54</v>
      </c>
      <c r="F259" s="196" t="s">
        <v>129</v>
      </c>
      <c r="G259" s="196" t="s">
        <v>462</v>
      </c>
      <c r="H259" s="196" t="s">
        <v>462</v>
      </c>
      <c r="I259" s="196"/>
      <c r="J259" s="196" t="s">
        <v>299</v>
      </c>
      <c r="K259" s="197"/>
      <c r="L259" s="197" t="s">
        <v>316</v>
      </c>
      <c r="M259" s="177">
        <v>0</v>
      </c>
      <c r="N259" s="179" t="s">
        <v>228</v>
      </c>
    </row>
    <row r="260" spans="1:14" s="179" customFormat="1" ht="20.399999999999999" x14ac:dyDescent="0.25">
      <c r="A260" s="196" t="s">
        <v>600</v>
      </c>
      <c r="B260" s="197" t="s">
        <v>312</v>
      </c>
      <c r="C260" s="197" t="s">
        <v>509</v>
      </c>
      <c r="D260" s="196" t="s">
        <v>328</v>
      </c>
      <c r="E260" s="198">
        <v>54</v>
      </c>
      <c r="F260" s="196" t="s">
        <v>129</v>
      </c>
      <c r="G260" s="196" t="s">
        <v>462</v>
      </c>
      <c r="H260" s="196" t="s">
        <v>462</v>
      </c>
      <c r="I260" s="196"/>
      <c r="J260" s="197"/>
      <c r="K260" s="197"/>
      <c r="L260" s="197" t="s">
        <v>316</v>
      </c>
      <c r="M260" s="177">
        <v>0</v>
      </c>
      <c r="N260" s="179" t="s">
        <v>228</v>
      </c>
    </row>
    <row r="261" spans="1:14" s="179" customFormat="1" ht="20.399999999999999" x14ac:dyDescent="0.25">
      <c r="A261" s="175" t="s">
        <v>601</v>
      </c>
      <c r="B261" s="176" t="s">
        <v>476</v>
      </c>
      <c r="C261" s="176" t="s">
        <v>512</v>
      </c>
      <c r="D261" s="175" t="s">
        <v>478</v>
      </c>
      <c r="E261" s="189">
        <v>54</v>
      </c>
      <c r="F261" s="176"/>
      <c r="G261" s="175" t="s">
        <v>130</v>
      </c>
      <c r="H261" s="175" t="s">
        <v>130</v>
      </c>
      <c r="I261" s="175" t="s">
        <v>131</v>
      </c>
      <c r="J261" s="175" t="s">
        <v>299</v>
      </c>
      <c r="K261" s="176"/>
      <c r="L261" s="176" t="s">
        <v>507</v>
      </c>
      <c r="M261" s="177">
        <v>658.63</v>
      </c>
      <c r="N261" s="178" t="s">
        <v>480</v>
      </c>
    </row>
    <row r="262" spans="1:14" s="179" customFormat="1" ht="10.199999999999999" x14ac:dyDescent="0.25">
      <c r="A262" s="175" t="s">
        <v>602</v>
      </c>
      <c r="B262" s="176" t="s">
        <v>279</v>
      </c>
      <c r="C262" s="176" t="s">
        <v>493</v>
      </c>
      <c r="D262" s="188" t="s">
        <v>281</v>
      </c>
      <c r="E262" s="189">
        <v>54</v>
      </c>
      <c r="F262" s="176"/>
      <c r="G262" s="175" t="s">
        <v>130</v>
      </c>
      <c r="H262" s="175" t="s">
        <v>130</v>
      </c>
      <c r="I262" s="175"/>
      <c r="J262" s="176"/>
      <c r="K262" s="176"/>
      <c r="L262" s="176" t="s">
        <v>514</v>
      </c>
      <c r="M262" s="177">
        <v>198.28</v>
      </c>
      <c r="N262" s="179" t="s">
        <v>149</v>
      </c>
    </row>
    <row r="263" spans="1:14" s="179" customFormat="1" ht="10.199999999999999" x14ac:dyDescent="0.25">
      <c r="A263" s="175" t="s">
        <v>603</v>
      </c>
      <c r="B263" s="176" t="s">
        <v>358</v>
      </c>
      <c r="C263" s="176" t="s">
        <v>359</v>
      </c>
      <c r="D263" s="188" t="s">
        <v>360</v>
      </c>
      <c r="E263" s="189">
        <v>54</v>
      </c>
      <c r="F263" s="176"/>
      <c r="G263" s="175" t="s">
        <v>130</v>
      </c>
      <c r="H263" s="175" t="s">
        <v>130</v>
      </c>
      <c r="I263" s="175"/>
      <c r="J263" s="175" t="s">
        <v>299</v>
      </c>
      <c r="K263" s="176"/>
      <c r="L263" s="176" t="s">
        <v>516</v>
      </c>
      <c r="M263" s="177">
        <v>220.27</v>
      </c>
      <c r="N263" s="179" t="s">
        <v>149</v>
      </c>
    </row>
    <row r="264" spans="1:14" s="179" customFormat="1" ht="20.399999999999999" x14ac:dyDescent="0.25">
      <c r="A264" s="175" t="s">
        <v>604</v>
      </c>
      <c r="B264" s="176" t="s">
        <v>476</v>
      </c>
      <c r="C264" s="176" t="s">
        <v>518</v>
      </c>
      <c r="D264" s="175" t="s">
        <v>478</v>
      </c>
      <c r="E264" s="189">
        <v>54</v>
      </c>
      <c r="F264" s="176"/>
      <c r="G264" s="175" t="s">
        <v>130</v>
      </c>
      <c r="H264" s="175" t="s">
        <v>130</v>
      </c>
      <c r="I264" s="175" t="s">
        <v>131</v>
      </c>
      <c r="J264" s="175" t="s">
        <v>299</v>
      </c>
      <c r="K264" s="175" t="s">
        <v>133</v>
      </c>
      <c r="L264" s="176" t="s">
        <v>507</v>
      </c>
      <c r="M264" s="177">
        <v>658.63</v>
      </c>
      <c r="N264" s="178" t="s">
        <v>480</v>
      </c>
    </row>
    <row r="265" spans="1:14" s="179" customFormat="1" ht="20.399999999999999" x14ac:dyDescent="0.25">
      <c r="A265" s="202" t="s">
        <v>605</v>
      </c>
      <c r="B265" s="203" t="s">
        <v>403</v>
      </c>
      <c r="C265" s="203" t="s">
        <v>404</v>
      </c>
      <c r="D265" s="202" t="s">
        <v>405</v>
      </c>
      <c r="E265" s="203"/>
      <c r="F265" s="203"/>
      <c r="G265" s="202" t="s">
        <v>406</v>
      </c>
      <c r="H265" s="202" t="s">
        <v>406</v>
      </c>
      <c r="I265" s="202"/>
      <c r="J265" s="203"/>
      <c r="K265" s="203"/>
      <c r="L265" s="203"/>
      <c r="M265" s="177">
        <v>0</v>
      </c>
      <c r="N265" s="179" t="s">
        <v>228</v>
      </c>
    </row>
    <row r="266" spans="1:14" s="179" customFormat="1" ht="20.399999999999999" x14ac:dyDescent="0.25">
      <c r="A266" s="202" t="s">
        <v>606</v>
      </c>
      <c r="B266" s="203" t="s">
        <v>403</v>
      </c>
      <c r="C266" s="203" t="s">
        <v>404</v>
      </c>
      <c r="D266" s="202" t="s">
        <v>405</v>
      </c>
      <c r="E266" s="203"/>
      <c r="F266" s="203"/>
      <c r="G266" s="202" t="s">
        <v>406</v>
      </c>
      <c r="H266" s="202" t="s">
        <v>406</v>
      </c>
      <c r="I266" s="202"/>
      <c r="J266" s="203"/>
      <c r="K266" s="203"/>
      <c r="L266" s="203"/>
      <c r="M266" s="177">
        <v>0</v>
      </c>
      <c r="N266" s="179" t="s">
        <v>228</v>
      </c>
    </row>
    <row r="267" spans="1:14" s="179" customFormat="1" ht="20.399999999999999" x14ac:dyDescent="0.25">
      <c r="A267" s="202" t="s">
        <v>607</v>
      </c>
      <c r="B267" s="203" t="s">
        <v>403</v>
      </c>
      <c r="C267" s="203" t="s">
        <v>404</v>
      </c>
      <c r="D267" s="202" t="s">
        <v>405</v>
      </c>
      <c r="E267" s="203"/>
      <c r="F267" s="203"/>
      <c r="G267" s="202" t="s">
        <v>406</v>
      </c>
      <c r="H267" s="202" t="s">
        <v>406</v>
      </c>
      <c r="I267" s="202"/>
      <c r="J267" s="203"/>
      <c r="K267" s="203"/>
      <c r="L267" s="203"/>
      <c r="M267" s="177">
        <v>0</v>
      </c>
      <c r="N267" s="179" t="s">
        <v>228</v>
      </c>
    </row>
    <row r="268" spans="1:14" s="179" customFormat="1" ht="20.399999999999999" x14ac:dyDescent="0.25">
      <c r="A268" s="202" t="s">
        <v>608</v>
      </c>
      <c r="B268" s="203" t="s">
        <v>403</v>
      </c>
      <c r="C268" s="203" t="s">
        <v>404</v>
      </c>
      <c r="D268" s="202" t="s">
        <v>405</v>
      </c>
      <c r="E268" s="203"/>
      <c r="F268" s="203"/>
      <c r="G268" s="202" t="s">
        <v>406</v>
      </c>
      <c r="H268" s="202" t="s">
        <v>406</v>
      </c>
      <c r="I268" s="202"/>
      <c r="J268" s="203"/>
      <c r="K268" s="203"/>
      <c r="L268" s="203"/>
      <c r="M268" s="177">
        <v>0</v>
      </c>
      <c r="N268" s="179" t="s">
        <v>228</v>
      </c>
    </row>
    <row r="269" spans="1:14" s="179" customFormat="1" ht="20.399999999999999" x14ac:dyDescent="0.25">
      <c r="A269" s="202" t="s">
        <v>609</v>
      </c>
      <c r="B269" s="203" t="s">
        <v>403</v>
      </c>
      <c r="C269" s="203" t="s">
        <v>404</v>
      </c>
      <c r="D269" s="202" t="s">
        <v>405</v>
      </c>
      <c r="E269" s="203"/>
      <c r="F269" s="203"/>
      <c r="G269" s="202" t="s">
        <v>406</v>
      </c>
      <c r="H269" s="202" t="s">
        <v>406</v>
      </c>
      <c r="I269" s="202"/>
      <c r="J269" s="203"/>
      <c r="K269" s="203"/>
      <c r="L269" s="203"/>
      <c r="M269" s="177">
        <v>0</v>
      </c>
      <c r="N269" s="179" t="s">
        <v>228</v>
      </c>
    </row>
    <row r="270" spans="1:14" s="179" customFormat="1" ht="20.399999999999999" x14ac:dyDescent="0.25">
      <c r="A270" s="202" t="s">
        <v>610</v>
      </c>
      <c r="B270" s="203" t="s">
        <v>403</v>
      </c>
      <c r="C270" s="203" t="s">
        <v>404</v>
      </c>
      <c r="D270" s="202" t="s">
        <v>405</v>
      </c>
      <c r="E270" s="203"/>
      <c r="F270" s="203"/>
      <c r="G270" s="202" t="s">
        <v>406</v>
      </c>
      <c r="H270" s="202" t="s">
        <v>406</v>
      </c>
      <c r="I270" s="202"/>
      <c r="J270" s="203"/>
      <c r="K270" s="203"/>
      <c r="L270" s="203"/>
      <c r="M270" s="177">
        <v>0</v>
      </c>
      <c r="N270" s="179" t="s">
        <v>228</v>
      </c>
    </row>
    <row r="271" spans="1:14" s="179" customFormat="1" ht="20.399999999999999" x14ac:dyDescent="0.25">
      <c r="A271" s="202" t="s">
        <v>611</v>
      </c>
      <c r="B271" s="203" t="s">
        <v>403</v>
      </c>
      <c r="C271" s="203" t="s">
        <v>404</v>
      </c>
      <c r="D271" s="202" t="s">
        <v>405</v>
      </c>
      <c r="E271" s="203"/>
      <c r="F271" s="203"/>
      <c r="G271" s="202" t="s">
        <v>406</v>
      </c>
      <c r="H271" s="202" t="s">
        <v>406</v>
      </c>
      <c r="I271" s="202"/>
      <c r="J271" s="203"/>
      <c r="K271" s="203"/>
      <c r="L271" s="203"/>
      <c r="M271" s="177">
        <v>0</v>
      </c>
      <c r="N271" s="179" t="s">
        <v>228</v>
      </c>
    </row>
    <row r="272" spans="1:14" s="179" customFormat="1" ht="20.399999999999999" x14ac:dyDescent="0.25">
      <c r="A272" s="202" t="s">
        <v>612</v>
      </c>
      <c r="B272" s="203" t="s">
        <v>403</v>
      </c>
      <c r="C272" s="203" t="s">
        <v>404</v>
      </c>
      <c r="D272" s="202" t="s">
        <v>405</v>
      </c>
      <c r="E272" s="203"/>
      <c r="F272" s="203"/>
      <c r="G272" s="202" t="s">
        <v>406</v>
      </c>
      <c r="H272" s="202" t="s">
        <v>406</v>
      </c>
      <c r="I272" s="202"/>
      <c r="J272" s="203"/>
      <c r="K272" s="203"/>
      <c r="L272" s="203"/>
      <c r="M272" s="177">
        <v>0</v>
      </c>
      <c r="N272" s="179" t="s">
        <v>228</v>
      </c>
    </row>
    <row r="273" spans="1:14" s="179" customFormat="1" ht="20.399999999999999" x14ac:dyDescent="0.25">
      <c r="A273" s="202" t="s">
        <v>613</v>
      </c>
      <c r="B273" s="203" t="s">
        <v>403</v>
      </c>
      <c r="C273" s="203" t="s">
        <v>404</v>
      </c>
      <c r="D273" s="202" t="s">
        <v>405</v>
      </c>
      <c r="E273" s="203"/>
      <c r="F273" s="203"/>
      <c r="G273" s="202" t="s">
        <v>406</v>
      </c>
      <c r="H273" s="202" t="s">
        <v>406</v>
      </c>
      <c r="I273" s="202"/>
      <c r="J273" s="203"/>
      <c r="K273" s="203"/>
      <c r="L273" s="203"/>
      <c r="M273" s="177">
        <v>0</v>
      </c>
      <c r="N273" s="179" t="s">
        <v>228</v>
      </c>
    </row>
    <row r="274" spans="1:14" s="179" customFormat="1" ht="20.399999999999999" x14ac:dyDescent="0.25">
      <c r="A274" s="202" t="s">
        <v>614</v>
      </c>
      <c r="B274" s="203" t="s">
        <v>403</v>
      </c>
      <c r="C274" s="203" t="s">
        <v>404</v>
      </c>
      <c r="D274" s="202" t="s">
        <v>405</v>
      </c>
      <c r="E274" s="203"/>
      <c r="F274" s="203"/>
      <c r="G274" s="202" t="s">
        <v>406</v>
      </c>
      <c r="H274" s="202" t="s">
        <v>406</v>
      </c>
      <c r="I274" s="202"/>
      <c r="J274" s="203"/>
      <c r="K274" s="203"/>
      <c r="L274" s="203"/>
      <c r="M274" s="177">
        <v>0</v>
      </c>
      <c r="N274" s="179" t="s">
        <v>228</v>
      </c>
    </row>
    <row r="275" spans="1:14" s="179" customFormat="1" ht="20.399999999999999" x14ac:dyDescent="0.25">
      <c r="A275" s="202" t="s">
        <v>615</v>
      </c>
      <c r="B275" s="203" t="s">
        <v>403</v>
      </c>
      <c r="C275" s="203" t="s">
        <v>404</v>
      </c>
      <c r="D275" s="202" t="s">
        <v>405</v>
      </c>
      <c r="E275" s="203"/>
      <c r="F275" s="203"/>
      <c r="G275" s="202" t="s">
        <v>406</v>
      </c>
      <c r="H275" s="202" t="s">
        <v>406</v>
      </c>
      <c r="I275" s="202"/>
      <c r="J275" s="203"/>
      <c r="K275" s="203"/>
      <c r="L275" s="203"/>
      <c r="M275" s="177">
        <v>0</v>
      </c>
      <c r="N275" s="179" t="s">
        <v>228</v>
      </c>
    </row>
    <row r="276" spans="1:14" s="179" customFormat="1" ht="20.399999999999999" x14ac:dyDescent="0.25">
      <c r="A276" s="202" t="s">
        <v>616</v>
      </c>
      <c r="B276" s="203" t="s">
        <v>403</v>
      </c>
      <c r="C276" s="203" t="s">
        <v>404</v>
      </c>
      <c r="D276" s="202" t="s">
        <v>405</v>
      </c>
      <c r="E276" s="203"/>
      <c r="F276" s="203"/>
      <c r="G276" s="202" t="s">
        <v>406</v>
      </c>
      <c r="H276" s="202" t="s">
        <v>406</v>
      </c>
      <c r="I276" s="202"/>
      <c r="J276" s="203"/>
      <c r="K276" s="203"/>
      <c r="L276" s="203"/>
      <c r="M276" s="177">
        <v>0</v>
      </c>
      <c r="N276" s="179" t="s">
        <v>228</v>
      </c>
    </row>
    <row r="277" spans="1:14" s="179" customFormat="1" ht="20.399999999999999" x14ac:dyDescent="0.25">
      <c r="A277" s="202" t="s">
        <v>617</v>
      </c>
      <c r="B277" s="203" t="s">
        <v>403</v>
      </c>
      <c r="C277" s="203" t="s">
        <v>404</v>
      </c>
      <c r="D277" s="202" t="s">
        <v>405</v>
      </c>
      <c r="E277" s="203"/>
      <c r="F277" s="203"/>
      <c r="G277" s="202" t="s">
        <v>406</v>
      </c>
      <c r="H277" s="202" t="s">
        <v>406</v>
      </c>
      <c r="I277" s="202"/>
      <c r="J277" s="203"/>
      <c r="K277" s="203"/>
      <c r="L277" s="203"/>
      <c r="M277" s="177">
        <v>0</v>
      </c>
      <c r="N277" s="179" t="s">
        <v>228</v>
      </c>
    </row>
    <row r="278" spans="1:14" s="179" customFormat="1" ht="20.399999999999999" x14ac:dyDescent="0.25">
      <c r="A278" s="202" t="s">
        <v>618</v>
      </c>
      <c r="B278" s="203" t="s">
        <v>403</v>
      </c>
      <c r="C278" s="203" t="s">
        <v>404</v>
      </c>
      <c r="D278" s="202" t="s">
        <v>405</v>
      </c>
      <c r="E278" s="203"/>
      <c r="F278" s="203"/>
      <c r="G278" s="202" t="s">
        <v>406</v>
      </c>
      <c r="H278" s="202" t="s">
        <v>406</v>
      </c>
      <c r="I278" s="202"/>
      <c r="J278" s="203"/>
      <c r="K278" s="203"/>
      <c r="L278" s="203"/>
      <c r="M278" s="177">
        <v>0</v>
      </c>
      <c r="N278" s="179" t="s">
        <v>228</v>
      </c>
    </row>
    <row r="279" spans="1:14" s="179" customFormat="1" ht="10.199999999999999" x14ac:dyDescent="0.25">
      <c r="A279" s="193" t="s">
        <v>619</v>
      </c>
      <c r="B279" s="194" t="s">
        <v>455</v>
      </c>
      <c r="C279" s="194" t="s">
        <v>456</v>
      </c>
      <c r="D279" s="193" t="s">
        <v>457</v>
      </c>
      <c r="E279" s="193" t="s">
        <v>296</v>
      </c>
      <c r="F279" s="193" t="s">
        <v>129</v>
      </c>
      <c r="G279" s="193" t="s">
        <v>297</v>
      </c>
      <c r="H279" s="193" t="s">
        <v>298</v>
      </c>
      <c r="I279" s="193"/>
      <c r="J279" s="193" t="s">
        <v>299</v>
      </c>
      <c r="K279" s="193" t="s">
        <v>133</v>
      </c>
      <c r="L279" s="194" t="s">
        <v>458</v>
      </c>
      <c r="M279" s="177">
        <v>0</v>
      </c>
      <c r="N279" s="179" t="s">
        <v>228</v>
      </c>
    </row>
    <row r="280" spans="1:14" s="179" customFormat="1" ht="10.199999999999999" x14ac:dyDescent="0.25">
      <c r="A280" s="193" t="s">
        <v>620</v>
      </c>
      <c r="B280" s="194" t="s">
        <v>455</v>
      </c>
      <c r="C280" s="194" t="s">
        <v>456</v>
      </c>
      <c r="D280" s="193" t="s">
        <v>457</v>
      </c>
      <c r="E280" s="193" t="s">
        <v>296</v>
      </c>
      <c r="F280" s="193" t="s">
        <v>129</v>
      </c>
      <c r="G280" s="193" t="s">
        <v>297</v>
      </c>
      <c r="H280" s="193" t="s">
        <v>298</v>
      </c>
      <c r="I280" s="193"/>
      <c r="J280" s="193" t="s">
        <v>299</v>
      </c>
      <c r="K280" s="193" t="s">
        <v>133</v>
      </c>
      <c r="L280" s="194" t="s">
        <v>458</v>
      </c>
      <c r="M280" s="177">
        <v>0</v>
      </c>
      <c r="N280" s="179" t="s">
        <v>228</v>
      </c>
    </row>
    <row r="281" spans="1:14" s="179" customFormat="1" ht="20.399999999999999" x14ac:dyDescent="0.25">
      <c r="A281" s="196" t="s">
        <v>621</v>
      </c>
      <c r="B281" s="197" t="s">
        <v>312</v>
      </c>
      <c r="C281" s="197" t="s">
        <v>461</v>
      </c>
      <c r="D281" s="196" t="s">
        <v>314</v>
      </c>
      <c r="E281" s="198">
        <v>54</v>
      </c>
      <c r="F281" s="196" t="s">
        <v>129</v>
      </c>
      <c r="G281" s="196" t="s">
        <v>462</v>
      </c>
      <c r="H281" s="196" t="s">
        <v>462</v>
      </c>
      <c r="I281" s="196"/>
      <c r="J281" s="196" t="s">
        <v>299</v>
      </c>
      <c r="K281" s="197"/>
      <c r="L281" s="197" t="s">
        <v>316</v>
      </c>
      <c r="M281" s="177">
        <v>0</v>
      </c>
      <c r="N281" s="179" t="s">
        <v>228</v>
      </c>
    </row>
    <row r="282" spans="1:14" s="179" customFormat="1" ht="20.399999999999999" x14ac:dyDescent="0.25">
      <c r="A282" s="196" t="s">
        <v>622</v>
      </c>
      <c r="B282" s="197" t="s">
        <v>312</v>
      </c>
      <c r="C282" s="197" t="s">
        <v>461</v>
      </c>
      <c r="D282" s="196" t="s">
        <v>314</v>
      </c>
      <c r="E282" s="198">
        <v>54</v>
      </c>
      <c r="F282" s="196" t="s">
        <v>129</v>
      </c>
      <c r="G282" s="196" t="s">
        <v>462</v>
      </c>
      <c r="H282" s="196" t="s">
        <v>462</v>
      </c>
      <c r="I282" s="196"/>
      <c r="J282" s="196" t="s">
        <v>299</v>
      </c>
      <c r="K282" s="197"/>
      <c r="L282" s="197" t="s">
        <v>316</v>
      </c>
      <c r="M282" s="177">
        <v>0</v>
      </c>
      <c r="N282" s="179" t="s">
        <v>228</v>
      </c>
    </row>
    <row r="283" spans="1:14" s="179" customFormat="1" ht="20.399999999999999" x14ac:dyDescent="0.25">
      <c r="A283" s="196" t="s">
        <v>623</v>
      </c>
      <c r="B283" s="197" t="s">
        <v>312</v>
      </c>
      <c r="C283" s="197" t="s">
        <v>461</v>
      </c>
      <c r="D283" s="196" t="s">
        <v>314</v>
      </c>
      <c r="E283" s="198">
        <v>54</v>
      </c>
      <c r="F283" s="196" t="s">
        <v>129</v>
      </c>
      <c r="G283" s="196" t="s">
        <v>462</v>
      </c>
      <c r="H283" s="196" t="s">
        <v>462</v>
      </c>
      <c r="I283" s="196"/>
      <c r="J283" s="196" t="s">
        <v>299</v>
      </c>
      <c r="K283" s="197"/>
      <c r="L283" s="197" t="s">
        <v>316</v>
      </c>
      <c r="M283" s="177">
        <v>0</v>
      </c>
      <c r="N283" s="179" t="s">
        <v>228</v>
      </c>
    </row>
    <row r="284" spans="1:14" s="179" customFormat="1" ht="20.399999999999999" x14ac:dyDescent="0.25">
      <c r="A284" s="196" t="s">
        <v>624</v>
      </c>
      <c r="B284" s="197" t="s">
        <v>312</v>
      </c>
      <c r="C284" s="197" t="s">
        <v>461</v>
      </c>
      <c r="D284" s="196" t="s">
        <v>314</v>
      </c>
      <c r="E284" s="198">
        <v>54</v>
      </c>
      <c r="F284" s="196" t="s">
        <v>129</v>
      </c>
      <c r="G284" s="196" t="s">
        <v>462</v>
      </c>
      <c r="H284" s="196" t="s">
        <v>462</v>
      </c>
      <c r="I284" s="196"/>
      <c r="J284" s="196" t="s">
        <v>299</v>
      </c>
      <c r="K284" s="197"/>
      <c r="L284" s="197" t="s">
        <v>316</v>
      </c>
      <c r="M284" s="177">
        <v>0</v>
      </c>
      <c r="N284" s="179" t="s">
        <v>228</v>
      </c>
    </row>
    <row r="285" spans="1:14" s="179" customFormat="1" ht="20.399999999999999" x14ac:dyDescent="0.25">
      <c r="A285" s="196" t="s">
        <v>625</v>
      </c>
      <c r="B285" s="197" t="s">
        <v>312</v>
      </c>
      <c r="C285" s="197" t="s">
        <v>467</v>
      </c>
      <c r="D285" s="196" t="s">
        <v>314</v>
      </c>
      <c r="E285" s="198">
        <v>54</v>
      </c>
      <c r="F285" s="196" t="s">
        <v>129</v>
      </c>
      <c r="G285" s="196" t="s">
        <v>462</v>
      </c>
      <c r="H285" s="196" t="s">
        <v>462</v>
      </c>
      <c r="I285" s="196"/>
      <c r="J285" s="196" t="s">
        <v>299</v>
      </c>
      <c r="K285" s="197"/>
      <c r="L285" s="197" t="s">
        <v>316</v>
      </c>
      <c r="M285" s="177">
        <v>0</v>
      </c>
      <c r="N285" s="179" t="s">
        <v>228</v>
      </c>
    </row>
    <row r="286" spans="1:14" s="179" customFormat="1" ht="20.399999999999999" x14ac:dyDescent="0.25">
      <c r="A286" s="196" t="s">
        <v>626</v>
      </c>
      <c r="B286" s="197" t="s">
        <v>312</v>
      </c>
      <c r="C286" s="197" t="s">
        <v>467</v>
      </c>
      <c r="D286" s="196" t="s">
        <v>314</v>
      </c>
      <c r="E286" s="198">
        <v>54</v>
      </c>
      <c r="F286" s="196" t="s">
        <v>129</v>
      </c>
      <c r="G286" s="196" t="s">
        <v>462</v>
      </c>
      <c r="H286" s="196" t="s">
        <v>462</v>
      </c>
      <c r="I286" s="196"/>
      <c r="J286" s="196" t="s">
        <v>299</v>
      </c>
      <c r="K286" s="197"/>
      <c r="L286" s="197" t="s">
        <v>316</v>
      </c>
      <c r="M286" s="177">
        <v>0</v>
      </c>
      <c r="N286" s="179" t="s">
        <v>228</v>
      </c>
    </row>
    <row r="287" spans="1:14" s="179" customFormat="1" ht="20.399999999999999" x14ac:dyDescent="0.25">
      <c r="A287" s="196" t="s">
        <v>627</v>
      </c>
      <c r="B287" s="197" t="s">
        <v>312</v>
      </c>
      <c r="C287" s="197" t="s">
        <v>467</v>
      </c>
      <c r="D287" s="196" t="s">
        <v>314</v>
      </c>
      <c r="E287" s="198">
        <v>54</v>
      </c>
      <c r="F287" s="196" t="s">
        <v>129</v>
      </c>
      <c r="G287" s="196" t="s">
        <v>462</v>
      </c>
      <c r="H287" s="196" t="s">
        <v>462</v>
      </c>
      <c r="I287" s="196"/>
      <c r="J287" s="196" t="s">
        <v>299</v>
      </c>
      <c r="K287" s="197"/>
      <c r="L287" s="197" t="s">
        <v>316</v>
      </c>
      <c r="M287" s="177">
        <v>0</v>
      </c>
      <c r="N287" s="179" t="s">
        <v>228</v>
      </c>
    </row>
    <row r="288" spans="1:14" s="179" customFormat="1" ht="20.399999999999999" x14ac:dyDescent="0.25">
      <c r="A288" s="196" t="s">
        <v>628</v>
      </c>
      <c r="B288" s="197" t="s">
        <v>312</v>
      </c>
      <c r="C288" s="197" t="s">
        <v>471</v>
      </c>
      <c r="D288" s="196" t="s">
        <v>314</v>
      </c>
      <c r="E288" s="198">
        <v>54</v>
      </c>
      <c r="F288" s="196" t="s">
        <v>129</v>
      </c>
      <c r="G288" s="196" t="s">
        <v>462</v>
      </c>
      <c r="H288" s="196" t="s">
        <v>462</v>
      </c>
      <c r="I288" s="196"/>
      <c r="J288" s="196" t="s">
        <v>299</v>
      </c>
      <c r="K288" s="197"/>
      <c r="L288" s="197" t="s">
        <v>472</v>
      </c>
      <c r="M288" s="177">
        <v>0</v>
      </c>
      <c r="N288" s="179" t="s">
        <v>228</v>
      </c>
    </row>
    <row r="289" spans="1:14" s="179" customFormat="1" ht="20.399999999999999" x14ac:dyDescent="0.25">
      <c r="A289" s="196" t="s">
        <v>629</v>
      </c>
      <c r="B289" s="197" t="s">
        <v>312</v>
      </c>
      <c r="C289" s="197" t="s">
        <v>471</v>
      </c>
      <c r="D289" s="196" t="s">
        <v>314</v>
      </c>
      <c r="E289" s="198">
        <v>54</v>
      </c>
      <c r="F289" s="196" t="s">
        <v>129</v>
      </c>
      <c r="G289" s="196" t="s">
        <v>462</v>
      </c>
      <c r="H289" s="196" t="s">
        <v>462</v>
      </c>
      <c r="I289" s="196"/>
      <c r="J289" s="196" t="s">
        <v>299</v>
      </c>
      <c r="K289" s="197"/>
      <c r="L289" s="197" t="s">
        <v>472</v>
      </c>
      <c r="M289" s="177">
        <v>0</v>
      </c>
      <c r="N289" s="179" t="s">
        <v>228</v>
      </c>
    </row>
    <row r="290" spans="1:14" s="179" customFormat="1" ht="20.399999999999999" x14ac:dyDescent="0.25">
      <c r="A290" s="196" t="s">
        <v>630</v>
      </c>
      <c r="B290" s="197" t="s">
        <v>312</v>
      </c>
      <c r="C290" s="197" t="s">
        <v>471</v>
      </c>
      <c r="D290" s="196" t="s">
        <v>314</v>
      </c>
      <c r="E290" s="198">
        <v>54</v>
      </c>
      <c r="F290" s="196" t="s">
        <v>129</v>
      </c>
      <c r="G290" s="196" t="s">
        <v>462</v>
      </c>
      <c r="H290" s="196" t="s">
        <v>462</v>
      </c>
      <c r="I290" s="196"/>
      <c r="J290" s="196" t="s">
        <v>299</v>
      </c>
      <c r="K290" s="197"/>
      <c r="L290" s="197" t="s">
        <v>472</v>
      </c>
      <c r="M290" s="177">
        <v>0</v>
      </c>
      <c r="N290" s="179" t="s">
        <v>228</v>
      </c>
    </row>
    <row r="291" spans="1:14" s="179" customFormat="1" ht="20.399999999999999" x14ac:dyDescent="0.25">
      <c r="A291" s="175" t="s">
        <v>631</v>
      </c>
      <c r="B291" s="176" t="s">
        <v>476</v>
      </c>
      <c r="C291" s="176" t="s">
        <v>477</v>
      </c>
      <c r="D291" s="175" t="s">
        <v>478</v>
      </c>
      <c r="E291" s="189">
        <v>54</v>
      </c>
      <c r="F291" s="176"/>
      <c r="G291" s="175" t="s">
        <v>130</v>
      </c>
      <c r="H291" s="175" t="s">
        <v>130</v>
      </c>
      <c r="I291" s="175" t="s">
        <v>131</v>
      </c>
      <c r="J291" s="175" t="s">
        <v>132</v>
      </c>
      <c r="K291" s="176"/>
      <c r="L291" s="176" t="s">
        <v>479</v>
      </c>
      <c r="M291" s="177">
        <v>694.55</v>
      </c>
      <c r="N291" s="178" t="s">
        <v>480</v>
      </c>
    </row>
    <row r="292" spans="1:14" s="179" customFormat="1" ht="10.199999999999999" x14ac:dyDescent="0.25">
      <c r="A292" s="175" t="s">
        <v>632</v>
      </c>
      <c r="B292" s="176" t="s">
        <v>358</v>
      </c>
      <c r="C292" s="176" t="s">
        <v>359</v>
      </c>
      <c r="D292" s="188" t="s">
        <v>360</v>
      </c>
      <c r="E292" s="189">
        <v>54</v>
      </c>
      <c r="F292" s="176"/>
      <c r="G292" s="175" t="s">
        <v>130</v>
      </c>
      <c r="H292" s="175" t="s">
        <v>130</v>
      </c>
      <c r="I292" s="175"/>
      <c r="J292" s="175" t="s">
        <v>299</v>
      </c>
      <c r="K292" s="176"/>
      <c r="L292" s="176" t="s">
        <v>482</v>
      </c>
      <c r="M292" s="177">
        <v>220.27</v>
      </c>
      <c r="N292" s="179" t="s">
        <v>149</v>
      </c>
    </row>
    <row r="293" spans="1:14" s="179" customFormat="1" ht="20.399999999999999" x14ac:dyDescent="0.25">
      <c r="A293" s="175" t="s">
        <v>633</v>
      </c>
      <c r="B293" s="176" t="s">
        <v>484</v>
      </c>
      <c r="C293" s="176" t="s">
        <v>320</v>
      </c>
      <c r="D293" s="175" t="s">
        <v>485</v>
      </c>
      <c r="E293" s="189">
        <v>44</v>
      </c>
      <c r="F293" s="176"/>
      <c r="G293" s="175" t="s">
        <v>130</v>
      </c>
      <c r="H293" s="175" t="s">
        <v>130</v>
      </c>
      <c r="I293" s="175"/>
      <c r="J293" s="176"/>
      <c r="K293" s="176"/>
      <c r="L293" s="176" t="s">
        <v>486</v>
      </c>
      <c r="M293" s="177">
        <v>626.66</v>
      </c>
      <c r="N293" s="178" t="s">
        <v>487</v>
      </c>
    </row>
    <row r="294" spans="1:14" s="179" customFormat="1" ht="20.399999999999999" x14ac:dyDescent="0.25">
      <c r="A294" s="175" t="s">
        <v>634</v>
      </c>
      <c r="B294" s="176" t="s">
        <v>476</v>
      </c>
      <c r="C294" s="176" t="s">
        <v>489</v>
      </c>
      <c r="D294" s="175" t="s">
        <v>478</v>
      </c>
      <c r="E294" s="189">
        <v>54</v>
      </c>
      <c r="F294" s="176"/>
      <c r="G294" s="175" t="s">
        <v>130</v>
      </c>
      <c r="H294" s="175" t="s">
        <v>130</v>
      </c>
      <c r="I294" s="175" t="s">
        <v>131</v>
      </c>
      <c r="J294" s="175" t="s">
        <v>299</v>
      </c>
      <c r="K294" s="175" t="s">
        <v>133</v>
      </c>
      <c r="L294" s="176" t="s">
        <v>486</v>
      </c>
      <c r="M294" s="177">
        <v>658.63</v>
      </c>
      <c r="N294" s="178" t="s">
        <v>480</v>
      </c>
    </row>
    <row r="295" spans="1:14" s="179" customFormat="1" ht="20.399999999999999" x14ac:dyDescent="0.25">
      <c r="A295" s="175" t="s">
        <v>635</v>
      </c>
      <c r="B295" s="176" t="s">
        <v>476</v>
      </c>
      <c r="C295" s="176" t="s">
        <v>491</v>
      </c>
      <c r="D295" s="175" t="s">
        <v>485</v>
      </c>
      <c r="E295" s="189">
        <v>54</v>
      </c>
      <c r="F295" s="176"/>
      <c r="G295" s="175" t="s">
        <v>130</v>
      </c>
      <c r="H295" s="175" t="s">
        <v>130</v>
      </c>
      <c r="I295" s="175"/>
      <c r="J295" s="175" t="s">
        <v>132</v>
      </c>
      <c r="K295" s="176"/>
      <c r="L295" s="176" t="s">
        <v>486</v>
      </c>
      <c r="M295" s="177">
        <v>667.61</v>
      </c>
      <c r="N295" s="178" t="s">
        <v>480</v>
      </c>
    </row>
    <row r="296" spans="1:14" s="179" customFormat="1" ht="10.199999999999999" x14ac:dyDescent="0.25">
      <c r="A296" s="175" t="s">
        <v>636</v>
      </c>
      <c r="B296" s="176" t="s">
        <v>279</v>
      </c>
      <c r="C296" s="176" t="s">
        <v>493</v>
      </c>
      <c r="D296" s="188" t="s">
        <v>281</v>
      </c>
      <c r="E296" s="189">
        <v>54</v>
      </c>
      <c r="F296" s="176"/>
      <c r="G296" s="175" t="s">
        <v>130</v>
      </c>
      <c r="H296" s="175" t="s">
        <v>130</v>
      </c>
      <c r="I296" s="175"/>
      <c r="J296" s="176"/>
      <c r="K296" s="176"/>
      <c r="L296" s="176" t="s">
        <v>494</v>
      </c>
      <c r="M296" s="177">
        <v>198.28</v>
      </c>
      <c r="N296" s="179" t="s">
        <v>149</v>
      </c>
    </row>
    <row r="297" spans="1:14" s="179" customFormat="1" ht="20.399999999999999" x14ac:dyDescent="0.25">
      <c r="A297" s="205" t="s">
        <v>637</v>
      </c>
      <c r="B297" s="196" t="s">
        <v>312</v>
      </c>
      <c r="C297" s="206" t="s">
        <v>496</v>
      </c>
      <c r="D297" s="196" t="s">
        <v>314</v>
      </c>
      <c r="E297" s="198">
        <v>54</v>
      </c>
      <c r="F297" s="196" t="s">
        <v>129</v>
      </c>
      <c r="G297" s="196" t="s">
        <v>462</v>
      </c>
      <c r="H297" s="196" t="s">
        <v>462</v>
      </c>
      <c r="I297" s="196"/>
      <c r="J297" s="196" t="s">
        <v>5</v>
      </c>
      <c r="K297" s="197"/>
      <c r="L297" s="197" t="s">
        <v>316</v>
      </c>
      <c r="M297" s="177">
        <v>0</v>
      </c>
      <c r="N297" s="179" t="s">
        <v>228</v>
      </c>
    </row>
    <row r="298" spans="1:14" s="179" customFormat="1" ht="20.399999999999999" x14ac:dyDescent="0.25">
      <c r="A298" s="175" t="s">
        <v>638</v>
      </c>
      <c r="B298" s="175" t="s">
        <v>476</v>
      </c>
      <c r="C298" s="176" t="s">
        <v>477</v>
      </c>
      <c r="D298" s="175" t="s">
        <v>498</v>
      </c>
      <c r="E298" s="189">
        <v>44</v>
      </c>
      <c r="F298" s="176"/>
      <c r="G298" s="175" t="s">
        <v>130</v>
      </c>
      <c r="H298" s="175" t="s">
        <v>130</v>
      </c>
      <c r="I298" s="175" t="s">
        <v>131</v>
      </c>
      <c r="J298" s="176"/>
      <c r="K298" s="176"/>
      <c r="L298" s="176" t="s">
        <v>499</v>
      </c>
      <c r="M298" s="177">
        <v>626.66</v>
      </c>
      <c r="N298" s="178" t="s">
        <v>480</v>
      </c>
    </row>
    <row r="299" spans="1:14" s="179" customFormat="1" ht="20.399999999999999" x14ac:dyDescent="0.25">
      <c r="A299" s="175" t="s">
        <v>639</v>
      </c>
      <c r="B299" s="175" t="s">
        <v>242</v>
      </c>
      <c r="C299" s="176" t="s">
        <v>501</v>
      </c>
      <c r="D299" s="175" t="s">
        <v>502</v>
      </c>
      <c r="E299" s="189">
        <v>54</v>
      </c>
      <c r="F299" s="175" t="s">
        <v>129</v>
      </c>
      <c r="G299" s="175" t="s">
        <v>130</v>
      </c>
      <c r="H299" s="175" t="s">
        <v>130</v>
      </c>
      <c r="I299" s="175"/>
      <c r="J299" s="175" t="s">
        <v>299</v>
      </c>
      <c r="K299" s="176"/>
      <c r="L299" s="176" t="s">
        <v>503</v>
      </c>
      <c r="M299" s="177">
        <v>550.45000000000005</v>
      </c>
      <c r="N299" s="178" t="s">
        <v>134</v>
      </c>
    </row>
    <row r="300" spans="1:14" s="179" customFormat="1" ht="20.399999999999999" x14ac:dyDescent="0.25">
      <c r="A300" s="175" t="s">
        <v>640</v>
      </c>
      <c r="B300" s="175" t="s">
        <v>242</v>
      </c>
      <c r="C300" s="176" t="s">
        <v>501</v>
      </c>
      <c r="D300" s="175" t="s">
        <v>502</v>
      </c>
      <c r="E300" s="189">
        <v>54</v>
      </c>
      <c r="F300" s="175" t="s">
        <v>129</v>
      </c>
      <c r="G300" s="175" t="s">
        <v>130</v>
      </c>
      <c r="H300" s="175" t="s">
        <v>130</v>
      </c>
      <c r="I300" s="175"/>
      <c r="J300" s="175" t="s">
        <v>299</v>
      </c>
      <c r="K300" s="176"/>
      <c r="L300" s="176" t="s">
        <v>503</v>
      </c>
      <c r="M300" s="177">
        <v>550.45000000000005</v>
      </c>
      <c r="N300" s="178" t="s">
        <v>134</v>
      </c>
    </row>
    <row r="301" spans="1:14" s="179" customFormat="1" ht="20.399999999999999" x14ac:dyDescent="0.25">
      <c r="A301" s="175" t="s">
        <v>641</v>
      </c>
      <c r="B301" s="175" t="s">
        <v>476</v>
      </c>
      <c r="C301" s="176" t="s">
        <v>506</v>
      </c>
      <c r="D301" s="175" t="s">
        <v>498</v>
      </c>
      <c r="E301" s="189">
        <v>44</v>
      </c>
      <c r="F301" s="176"/>
      <c r="G301" s="175" t="s">
        <v>130</v>
      </c>
      <c r="H301" s="175" t="s">
        <v>130</v>
      </c>
      <c r="I301" s="175"/>
      <c r="J301" s="176"/>
      <c r="K301" s="176"/>
      <c r="L301" s="176" t="s">
        <v>507</v>
      </c>
      <c r="M301" s="177">
        <v>626.66</v>
      </c>
      <c r="N301" s="178" t="s">
        <v>480</v>
      </c>
    </row>
    <row r="302" spans="1:14" s="179" customFormat="1" ht="20.399999999999999" x14ac:dyDescent="0.25">
      <c r="A302" s="196" t="s">
        <v>642</v>
      </c>
      <c r="B302" s="196" t="s">
        <v>312</v>
      </c>
      <c r="C302" s="197" t="s">
        <v>509</v>
      </c>
      <c r="D302" s="196" t="s">
        <v>314</v>
      </c>
      <c r="E302" s="198">
        <v>54</v>
      </c>
      <c r="F302" s="196" t="s">
        <v>129</v>
      </c>
      <c r="G302" s="196" t="s">
        <v>462</v>
      </c>
      <c r="H302" s="196" t="s">
        <v>462</v>
      </c>
      <c r="I302" s="196"/>
      <c r="J302" s="196" t="s">
        <v>299</v>
      </c>
      <c r="K302" s="197"/>
      <c r="L302" s="197" t="s">
        <v>316</v>
      </c>
      <c r="M302" s="177">
        <v>0</v>
      </c>
      <c r="N302" s="179" t="s">
        <v>228</v>
      </c>
    </row>
    <row r="303" spans="1:14" s="179" customFormat="1" ht="20.399999999999999" x14ac:dyDescent="0.25">
      <c r="A303" s="196" t="s">
        <v>643</v>
      </c>
      <c r="B303" s="196" t="s">
        <v>312</v>
      </c>
      <c r="C303" s="197" t="s">
        <v>509</v>
      </c>
      <c r="D303" s="196" t="s">
        <v>328</v>
      </c>
      <c r="E303" s="198">
        <v>54</v>
      </c>
      <c r="F303" s="196" t="s">
        <v>129</v>
      </c>
      <c r="G303" s="196" t="s">
        <v>462</v>
      </c>
      <c r="H303" s="196" t="s">
        <v>462</v>
      </c>
      <c r="I303" s="196"/>
      <c r="J303" s="197"/>
      <c r="K303" s="197"/>
      <c r="L303" s="197" t="s">
        <v>316</v>
      </c>
      <c r="M303" s="177">
        <v>0</v>
      </c>
      <c r="N303" s="179" t="s">
        <v>228</v>
      </c>
    </row>
    <row r="304" spans="1:14" s="179" customFormat="1" ht="20.399999999999999" x14ac:dyDescent="0.25">
      <c r="A304" s="175" t="s">
        <v>644</v>
      </c>
      <c r="B304" s="175" t="s">
        <v>476</v>
      </c>
      <c r="C304" s="176" t="s">
        <v>512</v>
      </c>
      <c r="D304" s="175" t="s">
        <v>478</v>
      </c>
      <c r="E304" s="189">
        <v>54</v>
      </c>
      <c r="F304" s="176"/>
      <c r="G304" s="175" t="s">
        <v>130</v>
      </c>
      <c r="H304" s="175" t="s">
        <v>130</v>
      </c>
      <c r="I304" s="175" t="s">
        <v>131</v>
      </c>
      <c r="J304" s="175" t="s">
        <v>299</v>
      </c>
      <c r="K304" s="176"/>
      <c r="L304" s="176" t="s">
        <v>507</v>
      </c>
      <c r="M304" s="177">
        <v>658.63</v>
      </c>
      <c r="N304" s="178" t="s">
        <v>480</v>
      </c>
    </row>
    <row r="305" spans="1:14" s="179" customFormat="1" ht="10.199999999999999" x14ac:dyDescent="0.25">
      <c r="A305" s="175" t="s">
        <v>645</v>
      </c>
      <c r="B305" s="175" t="s">
        <v>279</v>
      </c>
      <c r="C305" s="176" t="s">
        <v>493</v>
      </c>
      <c r="D305" s="188" t="s">
        <v>281</v>
      </c>
      <c r="E305" s="189">
        <v>54</v>
      </c>
      <c r="F305" s="176"/>
      <c r="G305" s="175" t="s">
        <v>130</v>
      </c>
      <c r="H305" s="175" t="s">
        <v>130</v>
      </c>
      <c r="I305" s="175"/>
      <c r="J305" s="176"/>
      <c r="K305" s="176"/>
      <c r="L305" s="176" t="s">
        <v>514</v>
      </c>
      <c r="M305" s="177">
        <v>198.28</v>
      </c>
      <c r="N305" s="179" t="s">
        <v>149</v>
      </c>
    </row>
    <row r="306" spans="1:14" s="179" customFormat="1" ht="10.199999999999999" x14ac:dyDescent="0.25">
      <c r="A306" s="175" t="s">
        <v>646</v>
      </c>
      <c r="B306" s="175" t="s">
        <v>358</v>
      </c>
      <c r="C306" s="176" t="s">
        <v>359</v>
      </c>
      <c r="D306" s="188" t="s">
        <v>360</v>
      </c>
      <c r="E306" s="189">
        <v>54</v>
      </c>
      <c r="F306" s="176"/>
      <c r="G306" s="175" t="s">
        <v>130</v>
      </c>
      <c r="H306" s="175" t="s">
        <v>130</v>
      </c>
      <c r="I306" s="175"/>
      <c r="J306" s="175" t="s">
        <v>299</v>
      </c>
      <c r="K306" s="176"/>
      <c r="L306" s="176" t="s">
        <v>516</v>
      </c>
      <c r="M306" s="177">
        <v>220.27</v>
      </c>
      <c r="N306" s="179" t="s">
        <v>149</v>
      </c>
    </row>
    <row r="307" spans="1:14" s="179" customFormat="1" ht="20.399999999999999" x14ac:dyDescent="0.25">
      <c r="A307" s="175" t="s">
        <v>647</v>
      </c>
      <c r="B307" s="175" t="s">
        <v>476</v>
      </c>
      <c r="C307" s="176" t="s">
        <v>518</v>
      </c>
      <c r="D307" s="175" t="s">
        <v>478</v>
      </c>
      <c r="E307" s="189">
        <v>54</v>
      </c>
      <c r="F307" s="176"/>
      <c r="G307" s="175" t="s">
        <v>130</v>
      </c>
      <c r="H307" s="175" t="s">
        <v>130</v>
      </c>
      <c r="I307" s="175" t="s">
        <v>131</v>
      </c>
      <c r="J307" s="175" t="s">
        <v>299</v>
      </c>
      <c r="K307" s="175" t="s">
        <v>133</v>
      </c>
      <c r="L307" s="176" t="s">
        <v>507</v>
      </c>
      <c r="M307" s="177">
        <v>658.63</v>
      </c>
      <c r="N307" s="178" t="s">
        <v>480</v>
      </c>
    </row>
    <row r="308" spans="1:14" s="179" customFormat="1" ht="20.399999999999999" x14ac:dyDescent="0.25">
      <c r="A308" s="202" t="s">
        <v>648</v>
      </c>
      <c r="B308" s="202" t="s">
        <v>403</v>
      </c>
      <c r="C308" s="203" t="s">
        <v>404</v>
      </c>
      <c r="D308" s="202" t="s">
        <v>405</v>
      </c>
      <c r="E308" s="203"/>
      <c r="F308" s="203"/>
      <c r="G308" s="202" t="s">
        <v>406</v>
      </c>
      <c r="H308" s="202" t="s">
        <v>406</v>
      </c>
      <c r="I308" s="202"/>
      <c r="J308" s="203"/>
      <c r="K308" s="203"/>
      <c r="L308" s="203"/>
      <c r="M308" s="177">
        <v>0</v>
      </c>
      <c r="N308" s="179" t="s">
        <v>228</v>
      </c>
    </row>
    <row r="309" spans="1:14" s="179" customFormat="1" ht="20.399999999999999" x14ac:dyDescent="0.25">
      <c r="A309" s="202" t="s">
        <v>649</v>
      </c>
      <c r="B309" s="202" t="s">
        <v>403</v>
      </c>
      <c r="C309" s="203" t="s">
        <v>404</v>
      </c>
      <c r="D309" s="202" t="s">
        <v>405</v>
      </c>
      <c r="E309" s="203"/>
      <c r="F309" s="203"/>
      <c r="G309" s="202" t="s">
        <v>406</v>
      </c>
      <c r="H309" s="202" t="s">
        <v>406</v>
      </c>
      <c r="I309" s="202"/>
      <c r="J309" s="203"/>
      <c r="K309" s="203"/>
      <c r="L309" s="203"/>
      <c r="M309" s="177">
        <v>0</v>
      </c>
      <c r="N309" s="179" t="s">
        <v>228</v>
      </c>
    </row>
    <row r="310" spans="1:14" s="179" customFormat="1" ht="20.399999999999999" x14ac:dyDescent="0.25">
      <c r="A310" s="202" t="s">
        <v>650</v>
      </c>
      <c r="B310" s="202" t="s">
        <v>403</v>
      </c>
      <c r="C310" s="203" t="s">
        <v>404</v>
      </c>
      <c r="D310" s="202" t="s">
        <v>405</v>
      </c>
      <c r="E310" s="203"/>
      <c r="F310" s="203"/>
      <c r="G310" s="202" t="s">
        <v>406</v>
      </c>
      <c r="H310" s="202" t="s">
        <v>406</v>
      </c>
      <c r="I310" s="202"/>
      <c r="J310" s="203"/>
      <c r="K310" s="203"/>
      <c r="L310" s="203"/>
      <c r="M310" s="177">
        <v>0</v>
      </c>
      <c r="N310" s="179" t="s">
        <v>228</v>
      </c>
    </row>
    <row r="311" spans="1:14" s="179" customFormat="1" ht="20.399999999999999" x14ac:dyDescent="0.25">
      <c r="A311" s="202" t="s">
        <v>651</v>
      </c>
      <c r="B311" s="202" t="s">
        <v>403</v>
      </c>
      <c r="C311" s="203" t="s">
        <v>404</v>
      </c>
      <c r="D311" s="202" t="s">
        <v>405</v>
      </c>
      <c r="E311" s="203"/>
      <c r="F311" s="203"/>
      <c r="G311" s="202" t="s">
        <v>406</v>
      </c>
      <c r="H311" s="202" t="s">
        <v>406</v>
      </c>
      <c r="I311" s="202"/>
      <c r="J311" s="203"/>
      <c r="K311" s="203"/>
      <c r="L311" s="203"/>
      <c r="M311" s="177">
        <v>0</v>
      </c>
      <c r="N311" s="179" t="s">
        <v>228</v>
      </c>
    </row>
    <row r="312" spans="1:14" s="179" customFormat="1" ht="20.399999999999999" x14ac:dyDescent="0.25">
      <c r="A312" s="202" t="s">
        <v>652</v>
      </c>
      <c r="B312" s="202" t="s">
        <v>403</v>
      </c>
      <c r="C312" s="203" t="s">
        <v>404</v>
      </c>
      <c r="D312" s="202" t="s">
        <v>405</v>
      </c>
      <c r="E312" s="203"/>
      <c r="F312" s="203"/>
      <c r="G312" s="202" t="s">
        <v>406</v>
      </c>
      <c r="H312" s="202" t="s">
        <v>406</v>
      </c>
      <c r="I312" s="202"/>
      <c r="J312" s="203"/>
      <c r="K312" s="203"/>
      <c r="L312" s="203"/>
      <c r="M312" s="177">
        <v>0</v>
      </c>
      <c r="N312" s="179" t="s">
        <v>228</v>
      </c>
    </row>
    <row r="313" spans="1:14" s="179" customFormat="1" ht="20.399999999999999" x14ac:dyDescent="0.25">
      <c r="A313" s="202" t="s">
        <v>653</v>
      </c>
      <c r="B313" s="202" t="s">
        <v>403</v>
      </c>
      <c r="C313" s="203" t="s">
        <v>404</v>
      </c>
      <c r="D313" s="202" t="s">
        <v>405</v>
      </c>
      <c r="E313" s="203"/>
      <c r="F313" s="203"/>
      <c r="G313" s="202" t="s">
        <v>406</v>
      </c>
      <c r="H313" s="202" t="s">
        <v>406</v>
      </c>
      <c r="I313" s="202"/>
      <c r="J313" s="203"/>
      <c r="K313" s="203"/>
      <c r="L313" s="203"/>
      <c r="M313" s="177">
        <v>0</v>
      </c>
      <c r="N313" s="179" t="s">
        <v>228</v>
      </c>
    </row>
    <row r="314" spans="1:14" s="179" customFormat="1" ht="20.399999999999999" x14ac:dyDescent="0.25">
      <c r="A314" s="202" t="s">
        <v>654</v>
      </c>
      <c r="B314" s="202" t="s">
        <v>403</v>
      </c>
      <c r="C314" s="203" t="s">
        <v>404</v>
      </c>
      <c r="D314" s="202" t="s">
        <v>405</v>
      </c>
      <c r="E314" s="203"/>
      <c r="F314" s="203"/>
      <c r="G314" s="202" t="s">
        <v>406</v>
      </c>
      <c r="H314" s="202" t="s">
        <v>406</v>
      </c>
      <c r="I314" s="202"/>
      <c r="J314" s="203"/>
      <c r="K314" s="203"/>
      <c r="L314" s="203"/>
      <c r="M314" s="177">
        <v>0</v>
      </c>
      <c r="N314" s="179" t="s">
        <v>228</v>
      </c>
    </row>
    <row r="315" spans="1:14" s="179" customFormat="1" ht="20.399999999999999" x14ac:dyDescent="0.25">
      <c r="A315" s="202" t="s">
        <v>655</v>
      </c>
      <c r="B315" s="202" t="s">
        <v>403</v>
      </c>
      <c r="C315" s="203" t="s">
        <v>404</v>
      </c>
      <c r="D315" s="202" t="s">
        <v>405</v>
      </c>
      <c r="E315" s="203"/>
      <c r="F315" s="203"/>
      <c r="G315" s="202" t="s">
        <v>406</v>
      </c>
      <c r="H315" s="202" t="s">
        <v>406</v>
      </c>
      <c r="I315" s="202"/>
      <c r="J315" s="203"/>
      <c r="K315" s="203"/>
      <c r="L315" s="203"/>
      <c r="M315" s="177">
        <v>0</v>
      </c>
      <c r="N315" s="179" t="s">
        <v>228</v>
      </c>
    </row>
    <row r="316" spans="1:14" s="179" customFormat="1" ht="20.399999999999999" x14ac:dyDescent="0.25">
      <c r="A316" s="202" t="s">
        <v>656</v>
      </c>
      <c r="B316" s="202" t="s">
        <v>403</v>
      </c>
      <c r="C316" s="203" t="s">
        <v>404</v>
      </c>
      <c r="D316" s="202" t="s">
        <v>405</v>
      </c>
      <c r="E316" s="203"/>
      <c r="F316" s="203"/>
      <c r="G316" s="202" t="s">
        <v>406</v>
      </c>
      <c r="H316" s="202" t="s">
        <v>406</v>
      </c>
      <c r="I316" s="202"/>
      <c r="J316" s="203"/>
      <c r="K316" s="203"/>
      <c r="L316" s="203"/>
      <c r="M316" s="177">
        <v>0</v>
      </c>
      <c r="N316" s="179" t="s">
        <v>228</v>
      </c>
    </row>
    <row r="317" spans="1:14" s="179" customFormat="1" ht="20.399999999999999" x14ac:dyDescent="0.25">
      <c r="A317" s="202" t="s">
        <v>657</v>
      </c>
      <c r="B317" s="202" t="s">
        <v>403</v>
      </c>
      <c r="C317" s="203" t="s">
        <v>404</v>
      </c>
      <c r="D317" s="202" t="s">
        <v>405</v>
      </c>
      <c r="E317" s="203"/>
      <c r="F317" s="203"/>
      <c r="G317" s="202" t="s">
        <v>406</v>
      </c>
      <c r="H317" s="202" t="s">
        <v>406</v>
      </c>
      <c r="I317" s="202"/>
      <c r="J317" s="203"/>
      <c r="K317" s="203"/>
      <c r="L317" s="203"/>
      <c r="M317" s="177">
        <v>0</v>
      </c>
      <c r="N317" s="179" t="s">
        <v>228</v>
      </c>
    </row>
    <row r="318" spans="1:14" s="179" customFormat="1" ht="20.399999999999999" x14ac:dyDescent="0.25">
      <c r="A318" s="202" t="s">
        <v>658</v>
      </c>
      <c r="B318" s="202" t="s">
        <v>403</v>
      </c>
      <c r="C318" s="203" t="s">
        <v>404</v>
      </c>
      <c r="D318" s="202" t="s">
        <v>405</v>
      </c>
      <c r="E318" s="203"/>
      <c r="F318" s="203"/>
      <c r="G318" s="202" t="s">
        <v>406</v>
      </c>
      <c r="H318" s="202" t="s">
        <v>406</v>
      </c>
      <c r="I318" s="202"/>
      <c r="J318" s="203"/>
      <c r="K318" s="203"/>
      <c r="L318" s="203"/>
      <c r="M318" s="177">
        <v>0</v>
      </c>
      <c r="N318" s="179" t="s">
        <v>228</v>
      </c>
    </row>
    <row r="319" spans="1:14" s="179" customFormat="1" ht="20.399999999999999" x14ac:dyDescent="0.25">
      <c r="A319" s="202" t="s">
        <v>659</v>
      </c>
      <c r="B319" s="202" t="s">
        <v>403</v>
      </c>
      <c r="C319" s="203" t="s">
        <v>404</v>
      </c>
      <c r="D319" s="202" t="s">
        <v>405</v>
      </c>
      <c r="E319" s="203"/>
      <c r="F319" s="203"/>
      <c r="G319" s="202" t="s">
        <v>406</v>
      </c>
      <c r="H319" s="202" t="s">
        <v>406</v>
      </c>
      <c r="I319" s="202"/>
      <c r="J319" s="203"/>
      <c r="K319" s="203"/>
      <c r="L319" s="203"/>
      <c r="M319" s="177">
        <v>0</v>
      </c>
      <c r="N319" s="179" t="s">
        <v>228</v>
      </c>
    </row>
    <row r="320" spans="1:14" s="179" customFormat="1" ht="20.399999999999999" x14ac:dyDescent="0.25">
      <c r="A320" s="202" t="s">
        <v>660</v>
      </c>
      <c r="B320" s="202" t="s">
        <v>403</v>
      </c>
      <c r="C320" s="203" t="s">
        <v>404</v>
      </c>
      <c r="D320" s="202" t="s">
        <v>405</v>
      </c>
      <c r="E320" s="203"/>
      <c r="F320" s="203"/>
      <c r="G320" s="202" t="s">
        <v>406</v>
      </c>
      <c r="H320" s="202" t="s">
        <v>406</v>
      </c>
      <c r="I320" s="202"/>
      <c r="J320" s="203"/>
      <c r="K320" s="203"/>
      <c r="L320" s="203"/>
      <c r="M320" s="177">
        <v>0</v>
      </c>
      <c r="N320" s="179" t="s">
        <v>228</v>
      </c>
    </row>
    <row r="321" spans="1:14" s="179" customFormat="1" ht="20.399999999999999" x14ac:dyDescent="0.25">
      <c r="A321" s="202" t="s">
        <v>661</v>
      </c>
      <c r="B321" s="202" t="s">
        <v>403</v>
      </c>
      <c r="C321" s="203" t="s">
        <v>404</v>
      </c>
      <c r="D321" s="202" t="s">
        <v>405</v>
      </c>
      <c r="E321" s="203"/>
      <c r="F321" s="203"/>
      <c r="G321" s="202" t="s">
        <v>406</v>
      </c>
      <c r="H321" s="202" t="s">
        <v>406</v>
      </c>
      <c r="I321" s="202"/>
      <c r="J321" s="203"/>
      <c r="K321" s="203"/>
      <c r="L321" s="203"/>
      <c r="M321" s="177">
        <v>0</v>
      </c>
      <c r="N321" s="179" t="s">
        <v>228</v>
      </c>
    </row>
    <row r="322" spans="1:14" s="179" customFormat="1" ht="20.399999999999999" x14ac:dyDescent="0.25">
      <c r="A322" s="190" t="s">
        <v>662</v>
      </c>
      <c r="B322" s="190" t="s">
        <v>284</v>
      </c>
      <c r="C322" s="191" t="s">
        <v>663</v>
      </c>
      <c r="D322" s="192" t="s">
        <v>664</v>
      </c>
      <c r="E322" s="190" t="s">
        <v>287</v>
      </c>
      <c r="F322" s="191"/>
      <c r="G322" s="190" t="s">
        <v>297</v>
      </c>
      <c r="H322" s="190" t="s">
        <v>298</v>
      </c>
      <c r="I322" s="190"/>
      <c r="J322" s="191"/>
      <c r="K322" s="191"/>
      <c r="L322" s="191" t="s">
        <v>665</v>
      </c>
      <c r="M322" s="177">
        <v>0</v>
      </c>
      <c r="N322" s="179" t="s">
        <v>228</v>
      </c>
    </row>
    <row r="323" spans="1:14" s="179" customFormat="1" ht="20.399999999999999" x14ac:dyDescent="0.25">
      <c r="A323" s="190" t="s">
        <v>666</v>
      </c>
      <c r="B323" s="190" t="s">
        <v>284</v>
      </c>
      <c r="C323" s="191" t="s">
        <v>667</v>
      </c>
      <c r="D323" s="192" t="s">
        <v>664</v>
      </c>
      <c r="E323" s="190" t="s">
        <v>287</v>
      </c>
      <c r="F323" s="191"/>
      <c r="G323" s="190" t="s">
        <v>297</v>
      </c>
      <c r="H323" s="190" t="s">
        <v>298</v>
      </c>
      <c r="I323" s="190"/>
      <c r="J323" s="191"/>
      <c r="K323" s="191"/>
      <c r="L323" s="191" t="s">
        <v>665</v>
      </c>
      <c r="M323" s="177">
        <v>0</v>
      </c>
      <c r="N323" s="179" t="s">
        <v>228</v>
      </c>
    </row>
    <row r="324" spans="1:14" s="179" customFormat="1" ht="10.199999999999999" x14ac:dyDescent="0.25">
      <c r="A324" s="193" t="s">
        <v>668</v>
      </c>
      <c r="B324" s="193" t="s">
        <v>455</v>
      </c>
      <c r="C324" s="194" t="s">
        <v>456</v>
      </c>
      <c r="D324" s="193" t="s">
        <v>457</v>
      </c>
      <c r="E324" s="193" t="s">
        <v>296</v>
      </c>
      <c r="F324" s="193" t="s">
        <v>129</v>
      </c>
      <c r="G324" s="193" t="s">
        <v>297</v>
      </c>
      <c r="H324" s="193" t="s">
        <v>298</v>
      </c>
      <c r="I324" s="193"/>
      <c r="J324" s="193" t="s">
        <v>299</v>
      </c>
      <c r="K324" s="193" t="s">
        <v>133</v>
      </c>
      <c r="L324" s="194" t="s">
        <v>458</v>
      </c>
      <c r="M324" s="177">
        <v>0</v>
      </c>
      <c r="N324" s="179" t="s">
        <v>228</v>
      </c>
    </row>
    <row r="325" spans="1:14" s="179" customFormat="1" ht="10.199999999999999" x14ac:dyDescent="0.25">
      <c r="A325" s="193" t="s">
        <v>669</v>
      </c>
      <c r="B325" s="193" t="s">
        <v>455</v>
      </c>
      <c r="C325" s="194" t="s">
        <v>456</v>
      </c>
      <c r="D325" s="193" t="s">
        <v>457</v>
      </c>
      <c r="E325" s="193" t="s">
        <v>296</v>
      </c>
      <c r="F325" s="193" t="s">
        <v>129</v>
      </c>
      <c r="G325" s="193" t="s">
        <v>297</v>
      </c>
      <c r="H325" s="193" t="s">
        <v>298</v>
      </c>
      <c r="I325" s="193"/>
      <c r="J325" s="193" t="s">
        <v>299</v>
      </c>
      <c r="K325" s="193" t="s">
        <v>133</v>
      </c>
      <c r="L325" s="194" t="s">
        <v>458</v>
      </c>
      <c r="M325" s="177">
        <v>0</v>
      </c>
      <c r="N325" s="179" t="s">
        <v>228</v>
      </c>
    </row>
    <row r="326" spans="1:14" s="179" customFormat="1" ht="20.399999999999999" x14ac:dyDescent="0.25">
      <c r="A326" s="196" t="s">
        <v>670</v>
      </c>
      <c r="B326" s="196" t="s">
        <v>312</v>
      </c>
      <c r="C326" s="197" t="s">
        <v>461</v>
      </c>
      <c r="D326" s="196" t="s">
        <v>314</v>
      </c>
      <c r="E326" s="198">
        <v>54</v>
      </c>
      <c r="F326" s="196" t="s">
        <v>129</v>
      </c>
      <c r="G326" s="196" t="s">
        <v>462</v>
      </c>
      <c r="H326" s="196" t="s">
        <v>462</v>
      </c>
      <c r="I326" s="196"/>
      <c r="J326" s="196" t="s">
        <v>299</v>
      </c>
      <c r="K326" s="197"/>
      <c r="L326" s="197" t="s">
        <v>316</v>
      </c>
      <c r="M326" s="177">
        <v>0</v>
      </c>
      <c r="N326" s="179" t="s">
        <v>228</v>
      </c>
    </row>
    <row r="327" spans="1:14" s="179" customFormat="1" ht="20.399999999999999" x14ac:dyDescent="0.25">
      <c r="A327" s="196" t="s">
        <v>671</v>
      </c>
      <c r="B327" s="196" t="s">
        <v>312</v>
      </c>
      <c r="C327" s="197" t="s">
        <v>461</v>
      </c>
      <c r="D327" s="196" t="s">
        <v>314</v>
      </c>
      <c r="E327" s="198">
        <v>54</v>
      </c>
      <c r="F327" s="196" t="s">
        <v>129</v>
      </c>
      <c r="G327" s="196" t="s">
        <v>462</v>
      </c>
      <c r="H327" s="196" t="s">
        <v>462</v>
      </c>
      <c r="I327" s="196"/>
      <c r="J327" s="196" t="s">
        <v>299</v>
      </c>
      <c r="K327" s="197"/>
      <c r="L327" s="197" t="s">
        <v>316</v>
      </c>
      <c r="M327" s="177">
        <v>0</v>
      </c>
      <c r="N327" s="179" t="s">
        <v>228</v>
      </c>
    </row>
    <row r="328" spans="1:14" s="179" customFormat="1" ht="20.399999999999999" x14ac:dyDescent="0.25">
      <c r="A328" s="196" t="s">
        <v>672</v>
      </c>
      <c r="B328" s="196" t="s">
        <v>312</v>
      </c>
      <c r="C328" s="197" t="s">
        <v>461</v>
      </c>
      <c r="D328" s="196" t="s">
        <v>314</v>
      </c>
      <c r="E328" s="198">
        <v>54</v>
      </c>
      <c r="F328" s="196" t="s">
        <v>129</v>
      </c>
      <c r="G328" s="196" t="s">
        <v>462</v>
      </c>
      <c r="H328" s="196" t="s">
        <v>462</v>
      </c>
      <c r="I328" s="196"/>
      <c r="J328" s="196" t="s">
        <v>299</v>
      </c>
      <c r="K328" s="197"/>
      <c r="L328" s="197" t="s">
        <v>316</v>
      </c>
      <c r="M328" s="177">
        <v>0</v>
      </c>
      <c r="N328" s="179" t="s">
        <v>228</v>
      </c>
    </row>
    <row r="329" spans="1:14" s="179" customFormat="1" ht="20.399999999999999" x14ac:dyDescent="0.25">
      <c r="A329" s="196" t="s">
        <v>673</v>
      </c>
      <c r="B329" s="196" t="s">
        <v>312</v>
      </c>
      <c r="C329" s="197" t="s">
        <v>461</v>
      </c>
      <c r="D329" s="196" t="s">
        <v>314</v>
      </c>
      <c r="E329" s="198">
        <v>54</v>
      </c>
      <c r="F329" s="196" t="s">
        <v>129</v>
      </c>
      <c r="G329" s="196" t="s">
        <v>462</v>
      </c>
      <c r="H329" s="196" t="s">
        <v>462</v>
      </c>
      <c r="I329" s="196"/>
      <c r="J329" s="196" t="s">
        <v>299</v>
      </c>
      <c r="K329" s="197"/>
      <c r="L329" s="197" t="s">
        <v>316</v>
      </c>
      <c r="M329" s="177">
        <v>0</v>
      </c>
      <c r="N329" s="179" t="s">
        <v>228</v>
      </c>
    </row>
    <row r="330" spans="1:14" s="179" customFormat="1" ht="20.399999999999999" x14ac:dyDescent="0.25">
      <c r="A330" s="196" t="s">
        <v>674</v>
      </c>
      <c r="B330" s="196" t="s">
        <v>312</v>
      </c>
      <c r="C330" s="197" t="s">
        <v>467</v>
      </c>
      <c r="D330" s="196" t="s">
        <v>314</v>
      </c>
      <c r="E330" s="198">
        <v>54</v>
      </c>
      <c r="F330" s="196" t="s">
        <v>129</v>
      </c>
      <c r="G330" s="196" t="s">
        <v>462</v>
      </c>
      <c r="H330" s="196" t="s">
        <v>462</v>
      </c>
      <c r="I330" s="196"/>
      <c r="J330" s="196" t="s">
        <v>299</v>
      </c>
      <c r="K330" s="197"/>
      <c r="L330" s="197" t="s">
        <v>316</v>
      </c>
      <c r="M330" s="177">
        <v>0</v>
      </c>
      <c r="N330" s="179" t="s">
        <v>228</v>
      </c>
    </row>
    <row r="331" spans="1:14" s="179" customFormat="1" ht="20.399999999999999" x14ac:dyDescent="0.25">
      <c r="A331" s="196" t="s">
        <v>675</v>
      </c>
      <c r="B331" s="196" t="s">
        <v>312</v>
      </c>
      <c r="C331" s="197" t="s">
        <v>467</v>
      </c>
      <c r="D331" s="196" t="s">
        <v>314</v>
      </c>
      <c r="E331" s="198">
        <v>54</v>
      </c>
      <c r="F331" s="196" t="s">
        <v>129</v>
      </c>
      <c r="G331" s="196" t="s">
        <v>462</v>
      </c>
      <c r="H331" s="196" t="s">
        <v>462</v>
      </c>
      <c r="I331" s="196"/>
      <c r="J331" s="196" t="s">
        <v>299</v>
      </c>
      <c r="K331" s="197"/>
      <c r="L331" s="197" t="s">
        <v>316</v>
      </c>
      <c r="M331" s="177">
        <v>0</v>
      </c>
      <c r="N331" s="179" t="s">
        <v>228</v>
      </c>
    </row>
    <row r="332" spans="1:14" s="179" customFormat="1" ht="20.399999999999999" x14ac:dyDescent="0.25">
      <c r="A332" s="196" t="s">
        <v>676</v>
      </c>
      <c r="B332" s="196" t="s">
        <v>312</v>
      </c>
      <c r="C332" s="197" t="s">
        <v>467</v>
      </c>
      <c r="D332" s="196" t="s">
        <v>314</v>
      </c>
      <c r="E332" s="198">
        <v>54</v>
      </c>
      <c r="F332" s="196" t="s">
        <v>129</v>
      </c>
      <c r="G332" s="196" t="s">
        <v>462</v>
      </c>
      <c r="H332" s="196" t="s">
        <v>462</v>
      </c>
      <c r="I332" s="196"/>
      <c r="J332" s="196" t="s">
        <v>299</v>
      </c>
      <c r="K332" s="197"/>
      <c r="L332" s="197" t="s">
        <v>316</v>
      </c>
      <c r="M332" s="177">
        <v>0</v>
      </c>
      <c r="N332" s="179" t="s">
        <v>228</v>
      </c>
    </row>
    <row r="333" spans="1:14" s="179" customFormat="1" ht="20.399999999999999" x14ac:dyDescent="0.25">
      <c r="A333" s="196" t="s">
        <v>677</v>
      </c>
      <c r="B333" s="196" t="s">
        <v>312</v>
      </c>
      <c r="C333" s="197" t="s">
        <v>471</v>
      </c>
      <c r="D333" s="196" t="s">
        <v>314</v>
      </c>
      <c r="E333" s="198">
        <v>54</v>
      </c>
      <c r="F333" s="196" t="s">
        <v>129</v>
      </c>
      <c r="G333" s="196" t="s">
        <v>462</v>
      </c>
      <c r="H333" s="196" t="s">
        <v>462</v>
      </c>
      <c r="I333" s="196"/>
      <c r="J333" s="196" t="s">
        <v>299</v>
      </c>
      <c r="K333" s="197"/>
      <c r="L333" s="197" t="s">
        <v>472</v>
      </c>
      <c r="M333" s="177">
        <v>0</v>
      </c>
      <c r="N333" s="179" t="s">
        <v>228</v>
      </c>
    </row>
    <row r="334" spans="1:14" s="179" customFormat="1" ht="20.399999999999999" x14ac:dyDescent="0.25">
      <c r="A334" s="196" t="s">
        <v>678</v>
      </c>
      <c r="B334" s="196" t="s">
        <v>312</v>
      </c>
      <c r="C334" s="197" t="s">
        <v>471</v>
      </c>
      <c r="D334" s="196" t="s">
        <v>314</v>
      </c>
      <c r="E334" s="198">
        <v>54</v>
      </c>
      <c r="F334" s="196" t="s">
        <v>129</v>
      </c>
      <c r="G334" s="196" t="s">
        <v>462</v>
      </c>
      <c r="H334" s="196" t="s">
        <v>462</v>
      </c>
      <c r="I334" s="196"/>
      <c r="J334" s="196" t="s">
        <v>299</v>
      </c>
      <c r="K334" s="197"/>
      <c r="L334" s="197" t="s">
        <v>472</v>
      </c>
      <c r="M334" s="177">
        <v>0</v>
      </c>
      <c r="N334" s="179" t="s">
        <v>228</v>
      </c>
    </row>
    <row r="335" spans="1:14" s="179" customFormat="1" ht="20.399999999999999" x14ac:dyDescent="0.25">
      <c r="A335" s="196" t="s">
        <v>679</v>
      </c>
      <c r="B335" s="196" t="s">
        <v>312</v>
      </c>
      <c r="C335" s="197" t="s">
        <v>471</v>
      </c>
      <c r="D335" s="196" t="s">
        <v>314</v>
      </c>
      <c r="E335" s="198">
        <v>54</v>
      </c>
      <c r="F335" s="196" t="s">
        <v>129</v>
      </c>
      <c r="G335" s="196" t="s">
        <v>462</v>
      </c>
      <c r="H335" s="196" t="s">
        <v>462</v>
      </c>
      <c r="I335" s="196"/>
      <c r="J335" s="196" t="s">
        <v>299</v>
      </c>
      <c r="K335" s="197"/>
      <c r="L335" s="197" t="s">
        <v>472</v>
      </c>
      <c r="M335" s="177">
        <v>0</v>
      </c>
      <c r="N335" s="179" t="s">
        <v>228</v>
      </c>
    </row>
    <row r="336" spans="1:14" s="179" customFormat="1" ht="20.399999999999999" x14ac:dyDescent="0.25">
      <c r="A336" s="175" t="s">
        <v>680</v>
      </c>
      <c r="B336" s="175" t="s">
        <v>476</v>
      </c>
      <c r="C336" s="176" t="s">
        <v>477</v>
      </c>
      <c r="D336" s="175" t="s">
        <v>478</v>
      </c>
      <c r="E336" s="189">
        <v>54</v>
      </c>
      <c r="F336" s="176"/>
      <c r="G336" s="175" t="s">
        <v>130</v>
      </c>
      <c r="H336" s="175" t="s">
        <v>130</v>
      </c>
      <c r="I336" s="175" t="s">
        <v>131</v>
      </c>
      <c r="J336" s="175" t="s">
        <v>132</v>
      </c>
      <c r="K336" s="176"/>
      <c r="L336" s="176" t="s">
        <v>479</v>
      </c>
      <c r="M336" s="177">
        <v>694.55</v>
      </c>
      <c r="N336" s="178" t="s">
        <v>480</v>
      </c>
    </row>
    <row r="337" spans="1:14" s="179" customFormat="1" ht="10.199999999999999" x14ac:dyDescent="0.25">
      <c r="A337" s="175" t="s">
        <v>681</v>
      </c>
      <c r="B337" s="175" t="s">
        <v>358</v>
      </c>
      <c r="C337" s="176" t="s">
        <v>359</v>
      </c>
      <c r="D337" s="188" t="s">
        <v>360</v>
      </c>
      <c r="E337" s="189">
        <v>54</v>
      </c>
      <c r="F337" s="176"/>
      <c r="G337" s="175" t="s">
        <v>130</v>
      </c>
      <c r="H337" s="175" t="s">
        <v>130</v>
      </c>
      <c r="I337" s="175"/>
      <c r="J337" s="175" t="s">
        <v>299</v>
      </c>
      <c r="K337" s="176"/>
      <c r="L337" s="176" t="s">
        <v>482</v>
      </c>
      <c r="M337" s="177">
        <v>220.27</v>
      </c>
      <c r="N337" s="179" t="s">
        <v>149</v>
      </c>
    </row>
    <row r="338" spans="1:14" s="179" customFormat="1" ht="20.399999999999999" x14ac:dyDescent="0.25">
      <c r="A338" s="175" t="s">
        <v>682</v>
      </c>
      <c r="B338" s="175" t="s">
        <v>484</v>
      </c>
      <c r="C338" s="176" t="s">
        <v>320</v>
      </c>
      <c r="D338" s="175" t="s">
        <v>485</v>
      </c>
      <c r="E338" s="189">
        <v>44</v>
      </c>
      <c r="F338" s="176"/>
      <c r="G338" s="175" t="s">
        <v>130</v>
      </c>
      <c r="H338" s="175" t="s">
        <v>130</v>
      </c>
      <c r="I338" s="175"/>
      <c r="J338" s="176"/>
      <c r="K338" s="176"/>
      <c r="L338" s="176" t="s">
        <v>486</v>
      </c>
      <c r="M338" s="177">
        <v>626.66</v>
      </c>
      <c r="N338" s="178" t="s">
        <v>487</v>
      </c>
    </row>
    <row r="339" spans="1:14" s="179" customFormat="1" ht="20.399999999999999" x14ac:dyDescent="0.25">
      <c r="A339" s="175" t="s">
        <v>683</v>
      </c>
      <c r="B339" s="175" t="s">
        <v>476</v>
      </c>
      <c r="C339" s="176" t="s">
        <v>489</v>
      </c>
      <c r="D339" s="175" t="s">
        <v>478</v>
      </c>
      <c r="E339" s="189">
        <v>54</v>
      </c>
      <c r="F339" s="176"/>
      <c r="G339" s="175" t="s">
        <v>130</v>
      </c>
      <c r="H339" s="175" t="s">
        <v>130</v>
      </c>
      <c r="I339" s="175" t="s">
        <v>131</v>
      </c>
      <c r="J339" s="175" t="s">
        <v>299</v>
      </c>
      <c r="K339" s="175" t="s">
        <v>133</v>
      </c>
      <c r="L339" s="176" t="s">
        <v>486</v>
      </c>
      <c r="M339" s="177">
        <v>658.63</v>
      </c>
      <c r="N339" s="178" t="s">
        <v>480</v>
      </c>
    </row>
    <row r="340" spans="1:14" s="179" customFormat="1" ht="20.399999999999999" x14ac:dyDescent="0.25">
      <c r="A340" s="175" t="s">
        <v>684</v>
      </c>
      <c r="B340" s="175" t="s">
        <v>476</v>
      </c>
      <c r="C340" s="176" t="s">
        <v>491</v>
      </c>
      <c r="D340" s="175" t="s">
        <v>485</v>
      </c>
      <c r="E340" s="189">
        <v>54</v>
      </c>
      <c r="F340" s="176"/>
      <c r="G340" s="175" t="s">
        <v>130</v>
      </c>
      <c r="H340" s="175" t="s">
        <v>130</v>
      </c>
      <c r="I340" s="175"/>
      <c r="J340" s="175" t="s">
        <v>132</v>
      </c>
      <c r="K340" s="176"/>
      <c r="L340" s="176" t="s">
        <v>486</v>
      </c>
      <c r="M340" s="177">
        <v>667.61</v>
      </c>
      <c r="N340" s="178" t="s">
        <v>480</v>
      </c>
    </row>
    <row r="341" spans="1:14" s="179" customFormat="1" ht="10.199999999999999" x14ac:dyDescent="0.25">
      <c r="A341" s="175" t="s">
        <v>685</v>
      </c>
      <c r="B341" s="175" t="s">
        <v>279</v>
      </c>
      <c r="C341" s="176" t="s">
        <v>493</v>
      </c>
      <c r="D341" s="188" t="s">
        <v>281</v>
      </c>
      <c r="E341" s="189">
        <v>54</v>
      </c>
      <c r="F341" s="176"/>
      <c r="G341" s="175" t="s">
        <v>130</v>
      </c>
      <c r="H341" s="175" t="s">
        <v>130</v>
      </c>
      <c r="I341" s="175"/>
      <c r="J341" s="176"/>
      <c r="K341" s="176"/>
      <c r="L341" s="176" t="s">
        <v>494</v>
      </c>
      <c r="M341" s="177">
        <v>198.28</v>
      </c>
      <c r="N341" s="179" t="s">
        <v>149</v>
      </c>
    </row>
    <row r="342" spans="1:14" s="179" customFormat="1" ht="20.399999999999999" x14ac:dyDescent="0.25">
      <c r="A342" s="196" t="s">
        <v>686</v>
      </c>
      <c r="B342" s="196" t="s">
        <v>312</v>
      </c>
      <c r="C342" s="197" t="s">
        <v>496</v>
      </c>
      <c r="D342" s="196" t="s">
        <v>314</v>
      </c>
      <c r="E342" s="198">
        <v>54</v>
      </c>
      <c r="F342" s="196" t="s">
        <v>129</v>
      </c>
      <c r="G342" s="196" t="s">
        <v>462</v>
      </c>
      <c r="H342" s="196" t="s">
        <v>462</v>
      </c>
      <c r="I342" s="196"/>
      <c r="J342" s="196" t="s">
        <v>5</v>
      </c>
      <c r="K342" s="197"/>
      <c r="L342" s="197" t="s">
        <v>316</v>
      </c>
      <c r="M342" s="177">
        <v>0</v>
      </c>
      <c r="N342" s="179" t="s">
        <v>228</v>
      </c>
    </row>
    <row r="343" spans="1:14" s="179" customFormat="1" ht="20.399999999999999" x14ac:dyDescent="0.25">
      <c r="A343" s="175" t="s">
        <v>687</v>
      </c>
      <c r="B343" s="175" t="s">
        <v>476</v>
      </c>
      <c r="C343" s="176" t="s">
        <v>477</v>
      </c>
      <c r="D343" s="175" t="s">
        <v>498</v>
      </c>
      <c r="E343" s="189">
        <v>44</v>
      </c>
      <c r="F343" s="176"/>
      <c r="G343" s="175" t="s">
        <v>130</v>
      </c>
      <c r="H343" s="175" t="s">
        <v>130</v>
      </c>
      <c r="I343" s="175" t="s">
        <v>131</v>
      </c>
      <c r="J343" s="176"/>
      <c r="K343" s="176"/>
      <c r="L343" s="176" t="s">
        <v>499</v>
      </c>
      <c r="M343" s="177">
        <v>626.66</v>
      </c>
      <c r="N343" s="178" t="s">
        <v>480</v>
      </c>
    </row>
    <row r="344" spans="1:14" s="179" customFormat="1" ht="20.399999999999999" x14ac:dyDescent="0.25">
      <c r="A344" s="175" t="s">
        <v>688</v>
      </c>
      <c r="B344" s="175" t="s">
        <v>242</v>
      </c>
      <c r="C344" s="176" t="s">
        <v>501</v>
      </c>
      <c r="D344" s="175" t="s">
        <v>502</v>
      </c>
      <c r="E344" s="189">
        <v>54</v>
      </c>
      <c r="F344" s="175" t="s">
        <v>129</v>
      </c>
      <c r="G344" s="175" t="s">
        <v>130</v>
      </c>
      <c r="H344" s="175" t="s">
        <v>130</v>
      </c>
      <c r="I344" s="175"/>
      <c r="J344" s="175" t="s">
        <v>299</v>
      </c>
      <c r="K344" s="176"/>
      <c r="L344" s="176" t="s">
        <v>503</v>
      </c>
      <c r="M344" s="177">
        <v>550.45000000000005</v>
      </c>
      <c r="N344" s="178" t="s">
        <v>134</v>
      </c>
    </row>
    <row r="345" spans="1:14" s="179" customFormat="1" ht="20.399999999999999" x14ac:dyDescent="0.25">
      <c r="A345" s="175" t="s">
        <v>689</v>
      </c>
      <c r="B345" s="175" t="s">
        <v>242</v>
      </c>
      <c r="C345" s="176" t="s">
        <v>501</v>
      </c>
      <c r="D345" s="175" t="s">
        <v>502</v>
      </c>
      <c r="E345" s="189">
        <v>54</v>
      </c>
      <c r="F345" s="175" t="s">
        <v>129</v>
      </c>
      <c r="G345" s="175" t="s">
        <v>130</v>
      </c>
      <c r="H345" s="175" t="s">
        <v>130</v>
      </c>
      <c r="I345" s="175"/>
      <c r="J345" s="175" t="s">
        <v>299</v>
      </c>
      <c r="K345" s="176"/>
      <c r="L345" s="176" t="s">
        <v>503</v>
      </c>
      <c r="M345" s="177">
        <v>550.45000000000005</v>
      </c>
      <c r="N345" s="178" t="s">
        <v>134</v>
      </c>
    </row>
    <row r="346" spans="1:14" s="179" customFormat="1" ht="20.399999999999999" x14ac:dyDescent="0.25">
      <c r="A346" s="175" t="s">
        <v>690</v>
      </c>
      <c r="B346" s="175" t="s">
        <v>476</v>
      </c>
      <c r="C346" s="176" t="s">
        <v>506</v>
      </c>
      <c r="D346" s="175" t="s">
        <v>498</v>
      </c>
      <c r="E346" s="189">
        <v>44</v>
      </c>
      <c r="F346" s="176"/>
      <c r="G346" s="175" t="s">
        <v>130</v>
      </c>
      <c r="H346" s="175" t="s">
        <v>130</v>
      </c>
      <c r="I346" s="175"/>
      <c r="J346" s="176"/>
      <c r="K346" s="176"/>
      <c r="L346" s="176" t="s">
        <v>507</v>
      </c>
      <c r="M346" s="177">
        <v>626.66</v>
      </c>
      <c r="N346" s="178" t="s">
        <v>480</v>
      </c>
    </row>
    <row r="347" spans="1:14" s="179" customFormat="1" ht="11.4" customHeight="1" x14ac:dyDescent="0.25">
      <c r="A347" s="196" t="s">
        <v>691</v>
      </c>
      <c r="B347" s="196" t="s">
        <v>312</v>
      </c>
      <c r="C347" s="197" t="s">
        <v>509</v>
      </c>
      <c r="D347" s="196" t="s">
        <v>314</v>
      </c>
      <c r="E347" s="198">
        <v>54</v>
      </c>
      <c r="F347" s="196" t="s">
        <v>129</v>
      </c>
      <c r="G347" s="196" t="s">
        <v>462</v>
      </c>
      <c r="H347" s="196" t="s">
        <v>462</v>
      </c>
      <c r="I347" s="196"/>
      <c r="J347" s="196" t="s">
        <v>299</v>
      </c>
      <c r="K347" s="197"/>
      <c r="L347" s="197" t="s">
        <v>316</v>
      </c>
      <c r="M347" s="177">
        <v>0</v>
      </c>
      <c r="N347" s="179" t="s">
        <v>228</v>
      </c>
    </row>
    <row r="348" spans="1:14" s="179" customFormat="1" ht="11.4" customHeight="1" x14ac:dyDescent="0.25">
      <c r="A348" s="196" t="s">
        <v>692</v>
      </c>
      <c r="B348" s="196" t="s">
        <v>312</v>
      </c>
      <c r="C348" s="197" t="s">
        <v>509</v>
      </c>
      <c r="D348" s="196" t="s">
        <v>328</v>
      </c>
      <c r="E348" s="198">
        <v>54</v>
      </c>
      <c r="F348" s="196" t="s">
        <v>129</v>
      </c>
      <c r="G348" s="196" t="s">
        <v>462</v>
      </c>
      <c r="H348" s="196" t="s">
        <v>462</v>
      </c>
      <c r="I348" s="196"/>
      <c r="J348" s="197"/>
      <c r="K348" s="197"/>
      <c r="L348" s="197" t="s">
        <v>316</v>
      </c>
      <c r="M348" s="177">
        <v>0</v>
      </c>
      <c r="N348" s="179" t="s">
        <v>228</v>
      </c>
    </row>
    <row r="349" spans="1:14" s="179" customFormat="1" ht="20.399999999999999" x14ac:dyDescent="0.25">
      <c r="A349" s="175" t="s">
        <v>693</v>
      </c>
      <c r="B349" s="175" t="s">
        <v>476</v>
      </c>
      <c r="C349" s="176" t="s">
        <v>512</v>
      </c>
      <c r="D349" s="175" t="s">
        <v>478</v>
      </c>
      <c r="E349" s="189">
        <v>54</v>
      </c>
      <c r="F349" s="176"/>
      <c r="G349" s="175" t="s">
        <v>130</v>
      </c>
      <c r="H349" s="175" t="s">
        <v>130</v>
      </c>
      <c r="I349" s="175" t="s">
        <v>131</v>
      </c>
      <c r="J349" s="175" t="s">
        <v>299</v>
      </c>
      <c r="K349" s="176"/>
      <c r="L349" s="176" t="s">
        <v>507</v>
      </c>
      <c r="M349" s="177">
        <v>658.63</v>
      </c>
      <c r="N349" s="178" t="s">
        <v>480</v>
      </c>
    </row>
    <row r="350" spans="1:14" s="179" customFormat="1" ht="11.4" customHeight="1" x14ac:dyDescent="0.25">
      <c r="A350" s="175" t="s">
        <v>694</v>
      </c>
      <c r="B350" s="175" t="s">
        <v>279</v>
      </c>
      <c r="C350" s="176" t="s">
        <v>493</v>
      </c>
      <c r="D350" s="188" t="s">
        <v>281</v>
      </c>
      <c r="E350" s="189">
        <v>54</v>
      </c>
      <c r="F350" s="176"/>
      <c r="G350" s="175" t="s">
        <v>130</v>
      </c>
      <c r="H350" s="175" t="s">
        <v>130</v>
      </c>
      <c r="I350" s="175"/>
      <c r="J350" s="176"/>
      <c r="K350" s="176"/>
      <c r="L350" s="176" t="s">
        <v>514</v>
      </c>
      <c r="M350" s="177">
        <v>198.28</v>
      </c>
      <c r="N350" s="179" t="s">
        <v>149</v>
      </c>
    </row>
    <row r="351" spans="1:14" s="179" customFormat="1" ht="11.4" customHeight="1" x14ac:dyDescent="0.25">
      <c r="A351" s="175" t="s">
        <v>695</v>
      </c>
      <c r="B351" s="175" t="s">
        <v>358</v>
      </c>
      <c r="C351" s="176" t="s">
        <v>359</v>
      </c>
      <c r="D351" s="188" t="s">
        <v>360</v>
      </c>
      <c r="E351" s="189">
        <v>54</v>
      </c>
      <c r="F351" s="176"/>
      <c r="G351" s="175" t="s">
        <v>130</v>
      </c>
      <c r="H351" s="175" t="s">
        <v>130</v>
      </c>
      <c r="I351" s="175"/>
      <c r="J351" s="175" t="s">
        <v>299</v>
      </c>
      <c r="K351" s="176"/>
      <c r="L351" s="176" t="s">
        <v>516</v>
      </c>
      <c r="M351" s="177">
        <v>220.27</v>
      </c>
      <c r="N351" s="179" t="s">
        <v>149</v>
      </c>
    </row>
    <row r="352" spans="1:14" s="179" customFormat="1" ht="20.399999999999999" x14ac:dyDescent="0.25">
      <c r="A352" s="175" t="s">
        <v>696</v>
      </c>
      <c r="B352" s="175" t="s">
        <v>476</v>
      </c>
      <c r="C352" s="176" t="s">
        <v>518</v>
      </c>
      <c r="D352" s="175" t="s">
        <v>478</v>
      </c>
      <c r="E352" s="189">
        <v>54</v>
      </c>
      <c r="F352" s="176"/>
      <c r="G352" s="175" t="s">
        <v>130</v>
      </c>
      <c r="H352" s="175" t="s">
        <v>130</v>
      </c>
      <c r="I352" s="175" t="s">
        <v>131</v>
      </c>
      <c r="J352" s="175" t="s">
        <v>299</v>
      </c>
      <c r="K352" s="175" t="s">
        <v>133</v>
      </c>
      <c r="L352" s="176" t="s">
        <v>507</v>
      </c>
      <c r="M352" s="177">
        <v>658.63</v>
      </c>
      <c r="N352" s="178" t="s">
        <v>480</v>
      </c>
    </row>
    <row r="353" spans="1:14" s="179" customFormat="1" ht="11.4" customHeight="1" x14ac:dyDescent="0.25">
      <c r="A353" s="202" t="s">
        <v>697</v>
      </c>
      <c r="B353" s="202" t="s">
        <v>403</v>
      </c>
      <c r="C353" s="203" t="s">
        <v>404</v>
      </c>
      <c r="D353" s="202" t="s">
        <v>405</v>
      </c>
      <c r="E353" s="203"/>
      <c r="F353" s="203"/>
      <c r="G353" s="202" t="s">
        <v>406</v>
      </c>
      <c r="H353" s="202" t="s">
        <v>406</v>
      </c>
      <c r="I353" s="202"/>
      <c r="J353" s="203"/>
      <c r="K353" s="203"/>
      <c r="L353" s="203"/>
      <c r="M353" s="177">
        <v>0</v>
      </c>
      <c r="N353" s="179" t="s">
        <v>228</v>
      </c>
    </row>
    <row r="354" spans="1:14" s="179" customFormat="1" ht="11.4" customHeight="1" x14ac:dyDescent="0.25">
      <c r="A354" s="202" t="s">
        <v>698</v>
      </c>
      <c r="B354" s="202" t="s">
        <v>403</v>
      </c>
      <c r="C354" s="203" t="s">
        <v>404</v>
      </c>
      <c r="D354" s="202" t="s">
        <v>405</v>
      </c>
      <c r="E354" s="203"/>
      <c r="F354" s="203"/>
      <c r="G354" s="202" t="s">
        <v>406</v>
      </c>
      <c r="H354" s="202" t="s">
        <v>406</v>
      </c>
      <c r="I354" s="202"/>
      <c r="J354" s="203"/>
      <c r="K354" s="203"/>
      <c r="L354" s="203"/>
      <c r="M354" s="177">
        <v>0</v>
      </c>
      <c r="N354" s="179" t="s">
        <v>228</v>
      </c>
    </row>
    <row r="355" spans="1:14" s="179" customFormat="1" ht="11.4" customHeight="1" x14ac:dyDescent="0.25">
      <c r="A355" s="202" t="s">
        <v>699</v>
      </c>
      <c r="B355" s="202" t="s">
        <v>403</v>
      </c>
      <c r="C355" s="203" t="s">
        <v>404</v>
      </c>
      <c r="D355" s="202" t="s">
        <v>405</v>
      </c>
      <c r="E355" s="203"/>
      <c r="F355" s="203"/>
      <c r="G355" s="202" t="s">
        <v>406</v>
      </c>
      <c r="H355" s="202" t="s">
        <v>406</v>
      </c>
      <c r="I355" s="202"/>
      <c r="J355" s="203"/>
      <c r="K355" s="203"/>
      <c r="L355" s="203"/>
      <c r="M355" s="177">
        <v>0</v>
      </c>
      <c r="N355" s="179" t="s">
        <v>228</v>
      </c>
    </row>
    <row r="356" spans="1:14" s="179" customFormat="1" ht="11.4" customHeight="1" x14ac:dyDescent="0.25">
      <c r="A356" s="202" t="s">
        <v>700</v>
      </c>
      <c r="B356" s="202" t="s">
        <v>403</v>
      </c>
      <c r="C356" s="203" t="s">
        <v>404</v>
      </c>
      <c r="D356" s="202" t="s">
        <v>405</v>
      </c>
      <c r="E356" s="203"/>
      <c r="F356" s="203"/>
      <c r="G356" s="202" t="s">
        <v>406</v>
      </c>
      <c r="H356" s="202" t="s">
        <v>406</v>
      </c>
      <c r="I356" s="202"/>
      <c r="J356" s="203"/>
      <c r="K356" s="203"/>
      <c r="L356" s="203"/>
      <c r="M356" s="177">
        <v>0</v>
      </c>
      <c r="N356" s="179" t="s">
        <v>228</v>
      </c>
    </row>
    <row r="357" spans="1:14" s="179" customFormat="1" ht="11.4" customHeight="1" x14ac:dyDescent="0.25">
      <c r="A357" s="202" t="s">
        <v>701</v>
      </c>
      <c r="B357" s="202" t="s">
        <v>403</v>
      </c>
      <c r="C357" s="203" t="s">
        <v>404</v>
      </c>
      <c r="D357" s="202" t="s">
        <v>405</v>
      </c>
      <c r="E357" s="203"/>
      <c r="F357" s="203"/>
      <c r="G357" s="202" t="s">
        <v>406</v>
      </c>
      <c r="H357" s="202" t="s">
        <v>406</v>
      </c>
      <c r="I357" s="202"/>
      <c r="J357" s="203"/>
      <c r="K357" s="203"/>
      <c r="L357" s="203"/>
      <c r="M357" s="177">
        <v>0</v>
      </c>
      <c r="N357" s="179" t="s">
        <v>228</v>
      </c>
    </row>
    <row r="358" spans="1:14" s="179" customFormat="1" ht="11.4" customHeight="1" x14ac:dyDescent="0.25">
      <c r="A358" s="202" t="s">
        <v>702</v>
      </c>
      <c r="B358" s="207" t="s">
        <v>403</v>
      </c>
      <c r="C358" s="208" t="s">
        <v>404</v>
      </c>
      <c r="D358" s="202" t="s">
        <v>405</v>
      </c>
      <c r="E358" s="203"/>
      <c r="F358" s="208"/>
      <c r="G358" s="202" t="s">
        <v>406</v>
      </c>
      <c r="H358" s="202" t="s">
        <v>406</v>
      </c>
      <c r="I358" s="207"/>
      <c r="J358" s="208"/>
      <c r="K358" s="208"/>
      <c r="L358" s="203"/>
      <c r="M358" s="177">
        <v>0</v>
      </c>
      <c r="N358" s="179" t="s">
        <v>228</v>
      </c>
    </row>
    <row r="359" spans="1:14" s="179" customFormat="1" ht="11.4" customHeight="1" x14ac:dyDescent="0.25">
      <c r="A359" s="202" t="s">
        <v>703</v>
      </c>
      <c r="B359" s="202" t="s">
        <v>403</v>
      </c>
      <c r="C359" s="203" t="s">
        <v>404</v>
      </c>
      <c r="D359" s="202" t="s">
        <v>405</v>
      </c>
      <c r="E359" s="203"/>
      <c r="F359" s="203"/>
      <c r="G359" s="202" t="s">
        <v>406</v>
      </c>
      <c r="H359" s="202" t="s">
        <v>406</v>
      </c>
      <c r="I359" s="202"/>
      <c r="J359" s="203"/>
      <c r="K359" s="203"/>
      <c r="L359" s="203"/>
      <c r="M359" s="177">
        <v>0</v>
      </c>
      <c r="N359" s="179" t="s">
        <v>228</v>
      </c>
    </row>
    <row r="360" spans="1:14" s="179" customFormat="1" ht="11.4" customHeight="1" x14ac:dyDescent="0.25">
      <c r="A360" s="202" t="s">
        <v>704</v>
      </c>
      <c r="B360" s="202" t="s">
        <v>403</v>
      </c>
      <c r="C360" s="203" t="s">
        <v>404</v>
      </c>
      <c r="D360" s="202" t="s">
        <v>405</v>
      </c>
      <c r="E360" s="203"/>
      <c r="F360" s="203"/>
      <c r="G360" s="202" t="s">
        <v>406</v>
      </c>
      <c r="H360" s="202" t="s">
        <v>406</v>
      </c>
      <c r="I360" s="202"/>
      <c r="J360" s="203"/>
      <c r="K360" s="203"/>
      <c r="L360" s="203"/>
      <c r="M360" s="177">
        <v>0</v>
      </c>
      <c r="N360" s="179" t="s">
        <v>228</v>
      </c>
    </row>
    <row r="361" spans="1:14" s="179" customFormat="1" ht="11.4" customHeight="1" x14ac:dyDescent="0.25">
      <c r="A361" s="202" t="s">
        <v>705</v>
      </c>
      <c r="B361" s="202" t="s">
        <v>403</v>
      </c>
      <c r="C361" s="203" t="s">
        <v>404</v>
      </c>
      <c r="D361" s="202" t="s">
        <v>405</v>
      </c>
      <c r="E361" s="203"/>
      <c r="F361" s="203"/>
      <c r="G361" s="202" t="s">
        <v>406</v>
      </c>
      <c r="H361" s="202" t="s">
        <v>406</v>
      </c>
      <c r="I361" s="202"/>
      <c r="J361" s="203"/>
      <c r="K361" s="203"/>
      <c r="L361" s="203"/>
      <c r="M361" s="177">
        <v>0</v>
      </c>
      <c r="N361" s="179" t="s">
        <v>228</v>
      </c>
    </row>
    <row r="362" spans="1:14" s="179" customFormat="1" ht="11.4" customHeight="1" x14ac:dyDescent="0.25">
      <c r="A362" s="202" t="s">
        <v>706</v>
      </c>
      <c r="B362" s="202" t="s">
        <v>403</v>
      </c>
      <c r="C362" s="203" t="s">
        <v>404</v>
      </c>
      <c r="D362" s="202" t="s">
        <v>405</v>
      </c>
      <c r="E362" s="203"/>
      <c r="F362" s="203"/>
      <c r="G362" s="202" t="s">
        <v>406</v>
      </c>
      <c r="H362" s="202" t="s">
        <v>406</v>
      </c>
      <c r="I362" s="202"/>
      <c r="J362" s="203"/>
      <c r="K362" s="203"/>
      <c r="L362" s="203"/>
      <c r="M362" s="177">
        <v>0</v>
      </c>
      <c r="N362" s="179" t="s">
        <v>228</v>
      </c>
    </row>
    <row r="363" spans="1:14" s="179" customFormat="1" ht="11.4" customHeight="1" x14ac:dyDescent="0.25">
      <c r="A363" s="202" t="s">
        <v>707</v>
      </c>
      <c r="B363" s="202" t="s">
        <v>403</v>
      </c>
      <c r="C363" s="203" t="s">
        <v>404</v>
      </c>
      <c r="D363" s="202" t="s">
        <v>405</v>
      </c>
      <c r="E363" s="203"/>
      <c r="F363" s="203"/>
      <c r="G363" s="202" t="s">
        <v>406</v>
      </c>
      <c r="H363" s="202" t="s">
        <v>406</v>
      </c>
      <c r="I363" s="202"/>
      <c r="J363" s="203"/>
      <c r="K363" s="203"/>
      <c r="L363" s="203"/>
      <c r="M363" s="177">
        <v>0</v>
      </c>
      <c r="N363" s="179" t="s">
        <v>228</v>
      </c>
    </row>
    <row r="364" spans="1:14" s="179" customFormat="1" ht="11.4" customHeight="1" x14ac:dyDescent="0.25">
      <c r="A364" s="202" t="s">
        <v>708</v>
      </c>
      <c r="B364" s="202" t="s">
        <v>403</v>
      </c>
      <c r="C364" s="203" t="s">
        <v>404</v>
      </c>
      <c r="D364" s="202" t="s">
        <v>405</v>
      </c>
      <c r="E364" s="203"/>
      <c r="F364" s="203"/>
      <c r="G364" s="202" t="s">
        <v>406</v>
      </c>
      <c r="H364" s="202" t="s">
        <v>406</v>
      </c>
      <c r="I364" s="202"/>
      <c r="J364" s="203"/>
      <c r="K364" s="203"/>
      <c r="L364" s="203"/>
      <c r="M364" s="177">
        <v>0</v>
      </c>
      <c r="N364" s="179" t="s">
        <v>228</v>
      </c>
    </row>
    <row r="365" spans="1:14" s="179" customFormat="1" ht="11.4" customHeight="1" x14ac:dyDescent="0.25">
      <c r="A365" s="202" t="s">
        <v>709</v>
      </c>
      <c r="B365" s="202" t="s">
        <v>403</v>
      </c>
      <c r="C365" s="203" t="s">
        <v>404</v>
      </c>
      <c r="D365" s="202" t="s">
        <v>405</v>
      </c>
      <c r="E365" s="203"/>
      <c r="F365" s="203"/>
      <c r="G365" s="202" t="s">
        <v>406</v>
      </c>
      <c r="H365" s="202" t="s">
        <v>406</v>
      </c>
      <c r="I365" s="202"/>
      <c r="J365" s="203"/>
      <c r="K365" s="203"/>
      <c r="L365" s="203"/>
      <c r="M365" s="177">
        <v>0</v>
      </c>
      <c r="N365" s="179" t="s">
        <v>228</v>
      </c>
    </row>
    <row r="366" spans="1:14" s="179" customFormat="1" ht="11.4" customHeight="1" x14ac:dyDescent="0.25">
      <c r="A366" s="202" t="s">
        <v>710</v>
      </c>
      <c r="B366" s="202" t="s">
        <v>403</v>
      </c>
      <c r="C366" s="203" t="s">
        <v>404</v>
      </c>
      <c r="D366" s="202" t="s">
        <v>405</v>
      </c>
      <c r="E366" s="203"/>
      <c r="F366" s="203"/>
      <c r="G366" s="202" t="s">
        <v>406</v>
      </c>
      <c r="H366" s="202" t="s">
        <v>406</v>
      </c>
      <c r="I366" s="202"/>
      <c r="J366" s="203"/>
      <c r="K366" s="203"/>
      <c r="L366" s="203"/>
      <c r="M366" s="177">
        <v>0</v>
      </c>
      <c r="N366" s="179" t="s">
        <v>228</v>
      </c>
    </row>
    <row r="367" spans="1:14" s="179" customFormat="1" ht="11.4" customHeight="1" x14ac:dyDescent="0.25">
      <c r="A367" s="190" t="s">
        <v>711</v>
      </c>
      <c r="B367" s="190" t="s">
        <v>284</v>
      </c>
      <c r="C367" s="191" t="s">
        <v>663</v>
      </c>
      <c r="D367" s="192" t="s">
        <v>712</v>
      </c>
      <c r="E367" s="190" t="s">
        <v>287</v>
      </c>
      <c r="F367" s="191"/>
      <c r="G367" s="190" t="s">
        <v>297</v>
      </c>
      <c r="H367" s="190" t="s">
        <v>298</v>
      </c>
      <c r="I367" s="190"/>
      <c r="J367" s="191"/>
      <c r="K367" s="191"/>
      <c r="L367" s="191" t="s">
        <v>665</v>
      </c>
      <c r="M367" s="177">
        <v>0</v>
      </c>
      <c r="N367" s="179" t="s">
        <v>228</v>
      </c>
    </row>
    <row r="368" spans="1:14" s="179" customFormat="1" ht="11.4" customHeight="1" x14ac:dyDescent="0.25">
      <c r="A368" s="190" t="s">
        <v>713</v>
      </c>
      <c r="B368" s="190" t="s">
        <v>284</v>
      </c>
      <c r="C368" s="191" t="s">
        <v>663</v>
      </c>
      <c r="D368" s="192" t="s">
        <v>714</v>
      </c>
      <c r="E368" s="190" t="s">
        <v>287</v>
      </c>
      <c r="F368" s="191"/>
      <c r="G368" s="190" t="s">
        <v>297</v>
      </c>
      <c r="H368" s="190" t="s">
        <v>298</v>
      </c>
      <c r="I368" s="190"/>
      <c r="J368" s="191"/>
      <c r="K368" s="191"/>
      <c r="L368" s="191" t="s">
        <v>665</v>
      </c>
      <c r="M368" s="177">
        <v>0</v>
      </c>
      <c r="N368" s="179" t="s">
        <v>228</v>
      </c>
    </row>
    <row r="369" spans="1:14" s="179" customFormat="1" ht="11.4" customHeight="1" x14ac:dyDescent="0.25">
      <c r="A369" s="190" t="s">
        <v>715</v>
      </c>
      <c r="B369" s="190" t="s">
        <v>284</v>
      </c>
      <c r="C369" s="191" t="s">
        <v>667</v>
      </c>
      <c r="D369" s="192" t="s">
        <v>714</v>
      </c>
      <c r="E369" s="190" t="s">
        <v>287</v>
      </c>
      <c r="F369" s="191"/>
      <c r="G369" s="190" t="s">
        <v>297</v>
      </c>
      <c r="H369" s="190" t="s">
        <v>298</v>
      </c>
      <c r="I369" s="190"/>
      <c r="J369" s="191"/>
      <c r="K369" s="191"/>
      <c r="L369" s="191" t="s">
        <v>665</v>
      </c>
      <c r="M369" s="177">
        <v>0</v>
      </c>
      <c r="N369" s="179" t="s">
        <v>228</v>
      </c>
    </row>
    <row r="370" spans="1:14" s="179" customFormat="1" ht="11.4" customHeight="1" x14ac:dyDescent="0.25">
      <c r="A370" s="190" t="s">
        <v>716</v>
      </c>
      <c r="B370" s="190" t="s">
        <v>284</v>
      </c>
      <c r="C370" s="191" t="s">
        <v>667</v>
      </c>
      <c r="D370" s="192" t="s">
        <v>717</v>
      </c>
      <c r="E370" s="190" t="s">
        <v>287</v>
      </c>
      <c r="F370" s="191"/>
      <c r="G370" s="190" t="s">
        <v>297</v>
      </c>
      <c r="H370" s="190" t="s">
        <v>298</v>
      </c>
      <c r="I370" s="190"/>
      <c r="J370" s="191"/>
      <c r="K370" s="191"/>
      <c r="L370" s="191" t="s">
        <v>665</v>
      </c>
      <c r="M370" s="177">
        <v>0</v>
      </c>
      <c r="N370" s="179" t="s">
        <v>228</v>
      </c>
    </row>
    <row r="371" spans="1:14" s="179" customFormat="1" ht="11.4" customHeight="1" x14ac:dyDescent="0.25">
      <c r="A371" s="190" t="s">
        <v>718</v>
      </c>
      <c r="B371" s="190" t="s">
        <v>284</v>
      </c>
      <c r="C371" s="191" t="s">
        <v>667</v>
      </c>
      <c r="D371" s="192" t="s">
        <v>717</v>
      </c>
      <c r="E371" s="190" t="s">
        <v>287</v>
      </c>
      <c r="F371" s="191"/>
      <c r="G371" s="190" t="s">
        <v>297</v>
      </c>
      <c r="H371" s="190" t="s">
        <v>298</v>
      </c>
      <c r="I371" s="190"/>
      <c r="J371" s="191"/>
      <c r="K371" s="191"/>
      <c r="L371" s="191" t="s">
        <v>665</v>
      </c>
      <c r="M371" s="177">
        <v>0</v>
      </c>
      <c r="N371" s="179" t="s">
        <v>228</v>
      </c>
    </row>
    <row r="372" spans="1:14" s="179" customFormat="1" ht="11.4" customHeight="1" x14ac:dyDescent="0.25">
      <c r="A372" s="190" t="s">
        <v>719</v>
      </c>
      <c r="B372" s="190" t="s">
        <v>284</v>
      </c>
      <c r="C372" s="191" t="s">
        <v>720</v>
      </c>
      <c r="D372" s="192" t="s">
        <v>721</v>
      </c>
      <c r="E372" s="190" t="s">
        <v>287</v>
      </c>
      <c r="F372" s="191"/>
      <c r="G372" s="190" t="s">
        <v>297</v>
      </c>
      <c r="H372" s="190" t="s">
        <v>298</v>
      </c>
      <c r="I372" s="190"/>
      <c r="J372" s="191"/>
      <c r="K372" s="191"/>
      <c r="L372" s="209" t="s">
        <v>722</v>
      </c>
      <c r="M372" s="177">
        <v>0</v>
      </c>
      <c r="N372" s="179" t="s">
        <v>228</v>
      </c>
    </row>
    <row r="373" spans="1:14" s="179" customFormat="1" ht="11.4" customHeight="1" x14ac:dyDescent="0.25">
      <c r="A373" s="190" t="s">
        <v>723</v>
      </c>
      <c r="B373" s="190" t="s">
        <v>284</v>
      </c>
      <c r="C373" s="191" t="s">
        <v>724</v>
      </c>
      <c r="D373" s="192" t="s">
        <v>725</v>
      </c>
      <c r="E373" s="190" t="s">
        <v>287</v>
      </c>
      <c r="F373" s="191"/>
      <c r="G373" s="190" t="s">
        <v>297</v>
      </c>
      <c r="H373" s="190" t="s">
        <v>726</v>
      </c>
      <c r="I373" s="190"/>
      <c r="J373" s="191"/>
      <c r="K373" s="191"/>
      <c r="L373" s="191" t="s">
        <v>727</v>
      </c>
      <c r="M373" s="177">
        <v>0</v>
      </c>
      <c r="N373" s="179" t="s">
        <v>228</v>
      </c>
    </row>
    <row r="374" spans="1:14" s="179" customFormat="1" ht="11.4" customHeight="1" x14ac:dyDescent="0.25">
      <c r="A374" s="190" t="s">
        <v>728</v>
      </c>
      <c r="B374" s="190" t="s">
        <v>284</v>
      </c>
      <c r="C374" s="191" t="s">
        <v>729</v>
      </c>
      <c r="D374" s="192" t="s">
        <v>730</v>
      </c>
      <c r="E374" s="190" t="s">
        <v>287</v>
      </c>
      <c r="F374" s="191"/>
      <c r="G374" s="190" t="s">
        <v>297</v>
      </c>
      <c r="H374" s="190" t="s">
        <v>726</v>
      </c>
      <c r="I374" s="190"/>
      <c r="J374" s="191"/>
      <c r="K374" s="191"/>
      <c r="L374" s="191" t="s">
        <v>727</v>
      </c>
      <c r="M374" s="177">
        <v>0</v>
      </c>
      <c r="N374" s="179" t="s">
        <v>228</v>
      </c>
    </row>
    <row r="375" spans="1:14" s="179" customFormat="1" ht="11.4" customHeight="1" x14ac:dyDescent="0.25">
      <c r="A375" s="190" t="s">
        <v>731</v>
      </c>
      <c r="B375" s="190" t="s">
        <v>284</v>
      </c>
      <c r="C375" s="191" t="s">
        <v>732</v>
      </c>
      <c r="D375" s="192" t="s">
        <v>733</v>
      </c>
      <c r="E375" s="190" t="s">
        <v>287</v>
      </c>
      <c r="F375" s="191"/>
      <c r="G375" s="190" t="s">
        <v>734</v>
      </c>
      <c r="H375" s="190" t="s">
        <v>734</v>
      </c>
      <c r="I375" s="190"/>
      <c r="J375" s="191"/>
      <c r="K375" s="191"/>
      <c r="L375" s="191" t="s">
        <v>727</v>
      </c>
      <c r="M375" s="177">
        <v>0</v>
      </c>
      <c r="N375" s="179" t="s">
        <v>228</v>
      </c>
    </row>
    <row r="376" spans="1:14" s="179" customFormat="1" ht="11.4" customHeight="1" x14ac:dyDescent="0.25">
      <c r="A376" s="190" t="s">
        <v>735</v>
      </c>
      <c r="B376" s="190" t="s">
        <v>284</v>
      </c>
      <c r="C376" s="191" t="s">
        <v>736</v>
      </c>
      <c r="D376" s="192" t="s">
        <v>733</v>
      </c>
      <c r="E376" s="190" t="s">
        <v>287</v>
      </c>
      <c r="F376" s="190" t="s">
        <v>384</v>
      </c>
      <c r="G376" s="190" t="s">
        <v>734</v>
      </c>
      <c r="H376" s="190" t="s">
        <v>734</v>
      </c>
      <c r="I376" s="190"/>
      <c r="J376" s="191"/>
      <c r="K376" s="191"/>
      <c r="L376" s="191" t="s">
        <v>727</v>
      </c>
      <c r="M376" s="177">
        <v>0</v>
      </c>
      <c r="N376" s="179" t="s">
        <v>228</v>
      </c>
    </row>
    <row r="377" spans="1:14" s="179" customFormat="1" ht="11.4" customHeight="1" x14ac:dyDescent="0.25">
      <c r="A377" s="190" t="s">
        <v>737</v>
      </c>
      <c r="B377" s="190" t="s">
        <v>284</v>
      </c>
      <c r="C377" s="191" t="s">
        <v>729</v>
      </c>
      <c r="D377" s="192" t="s">
        <v>738</v>
      </c>
      <c r="E377" s="190" t="s">
        <v>287</v>
      </c>
      <c r="F377" s="191"/>
      <c r="G377" s="190" t="s">
        <v>297</v>
      </c>
      <c r="H377" s="190" t="s">
        <v>726</v>
      </c>
      <c r="I377" s="190"/>
      <c r="J377" s="191"/>
      <c r="K377" s="191"/>
      <c r="L377" s="191" t="s">
        <v>727</v>
      </c>
      <c r="M377" s="177">
        <v>0</v>
      </c>
      <c r="N377" s="179" t="s">
        <v>228</v>
      </c>
    </row>
    <row r="378" spans="1:14" s="179" customFormat="1" ht="11.4" customHeight="1" x14ac:dyDescent="0.25">
      <c r="A378" s="192" t="s">
        <v>739</v>
      </c>
      <c r="B378" s="192" t="s">
        <v>740</v>
      </c>
      <c r="C378" s="209" t="s">
        <v>741</v>
      </c>
      <c r="D378" s="192" t="s">
        <v>742</v>
      </c>
      <c r="E378" s="192" t="s">
        <v>743</v>
      </c>
      <c r="F378" s="191"/>
      <c r="G378" s="192" t="s">
        <v>744</v>
      </c>
      <c r="H378" s="192" t="s">
        <v>745</v>
      </c>
      <c r="I378" s="190"/>
      <c r="J378" s="191"/>
      <c r="K378" s="191"/>
      <c r="L378" s="209" t="s">
        <v>746</v>
      </c>
      <c r="M378" s="177">
        <v>0</v>
      </c>
      <c r="N378" s="179" t="s">
        <v>228</v>
      </c>
    </row>
    <row r="379" spans="1:14" s="213" customFormat="1" x14ac:dyDescent="0.25">
      <c r="A379" s="210"/>
      <c r="B379" s="210" t="s">
        <v>20</v>
      </c>
      <c r="C379" s="210"/>
      <c r="D379" s="210"/>
      <c r="E379" s="210"/>
      <c r="F379" s="210"/>
      <c r="G379" s="211"/>
      <c r="H379" s="211"/>
      <c r="I379" s="211"/>
      <c r="J379" s="210"/>
      <c r="K379" s="210"/>
      <c r="L379" s="210"/>
      <c r="M379" s="212">
        <f>SUM(M12:M378)</f>
        <v>63698.58</v>
      </c>
    </row>
    <row r="381" spans="1:14" x14ac:dyDescent="0.25">
      <c r="D381" s="214" t="s">
        <v>747</v>
      </c>
    </row>
  </sheetData>
  <autoFilter ref="A11:N379" xr:uid="{BF337D5C-45B8-4D30-995A-B5A18558880B}"/>
  <mergeCells count="13">
    <mergeCell ref="A1:K1"/>
    <mergeCell ref="L1:L4"/>
    <mergeCell ref="B2:D2"/>
    <mergeCell ref="F2:K2"/>
    <mergeCell ref="C3:D3"/>
    <mergeCell ref="E3:G3"/>
    <mergeCell ref="H3:K3"/>
    <mergeCell ref="A4:A10"/>
    <mergeCell ref="B4:B10"/>
    <mergeCell ref="C4:D10"/>
    <mergeCell ref="E4:G10"/>
    <mergeCell ref="I4:K10"/>
    <mergeCell ref="L5:L10"/>
  </mergeCells>
  <hyperlinks>
    <hyperlink ref="L5" r:id="rId1" display="http://www.buckleygrayyeoman.com/" xr:uid="{63711BFB-DFA4-4B23-9590-813D45FFFF0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Door Comparison</vt:lpstr>
      <vt:lpstr>Door Labour</vt:lpstr>
      <vt:lpstr>Ironmongery</vt:lpstr>
      <vt:lpstr>Door Materials</vt:lpstr>
      <vt:lpstr>Door Summary</vt:lpstr>
      <vt:lpstr>JMS</vt:lpstr>
      <vt:lpstr>'Door Comparison'!Print_Titles</vt:lpstr>
      <vt:lpstr>'Door Labour'!Print_Titles</vt:lpstr>
      <vt:lpstr>'Door Materials'!Print_Titles</vt:lpstr>
      <vt:lpstr>'Door Summary'!Print_Titles</vt:lpstr>
      <vt:lpstr>Ironmongery!Print_Titles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2019-10-23T11:15:59Z</cp:lastPrinted>
  <dcterms:created xsi:type="dcterms:W3CDTF">2001-04-04T13:06:35Z</dcterms:created>
  <dcterms:modified xsi:type="dcterms:W3CDTF">2019-11-11T10:48:11Z</dcterms:modified>
</cp:coreProperties>
</file>