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Simon\Desktop\RCL temp\Knightsbridge\"/>
    </mc:Choice>
  </mc:AlternateContent>
  <xr:revisionPtr revIDLastSave="0" documentId="8_{190B23EC-D91C-43A4-9CCB-3721FB6BE063}" xr6:coauthVersionLast="45" xr6:coauthVersionMax="45" xr10:uidLastSave="{00000000-0000-0000-0000-000000000000}"/>
  <bookViews>
    <workbookView xWindow="-109" yWindow="-109" windowWidth="26301" windowHeight="14305" tabRatio="920" xr2:uid="{00000000-000D-0000-FFFF-FFFF00000000}"/>
  </bookViews>
  <sheets>
    <sheet name="SHEDULE OF WORKS" sheetId="6" r:id="rId1"/>
  </sheets>
  <externalReferences>
    <externalReference r:id="rId2"/>
    <externalReference r:id="rId3"/>
  </externalReferences>
  <definedNames>
    <definedName name="_xlnm._FilterDatabase" localSheetId="0" hidden="1">'SHEDULE OF WORKS'!$A$7:$R$67</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6" l="1"/>
  <c r="P11" i="6"/>
  <c r="P9" i="6"/>
  <c r="N61" i="6" l="1"/>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3" i="6"/>
  <c r="N11" i="6"/>
  <c r="N9" i="6"/>
  <c r="M61"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3" i="6"/>
  <c r="M11" i="6"/>
  <c r="M9" i="6"/>
  <c r="N59" i="6" l="1"/>
  <c r="N63" i="6" s="1"/>
  <c r="K11" i="6" l="1"/>
  <c r="O11" i="6" s="1"/>
  <c r="K61" i="6" l="1"/>
  <c r="O61" i="6" s="1"/>
  <c r="K13" i="6"/>
  <c r="O13" i="6" s="1"/>
  <c r="K54" i="6" l="1"/>
  <c r="O54" i="6" s="1"/>
  <c r="K55" i="6" l="1"/>
  <c r="O55" i="6" s="1"/>
  <c r="K56" i="6" l="1"/>
  <c r="O56" i="6" s="1"/>
  <c r="K15" i="6" l="1"/>
  <c r="O15" i="6" s="1"/>
  <c r="K53" i="6"/>
  <c r="O53" i="6" s="1"/>
  <c r="K19" i="6" l="1"/>
  <c r="O19" i="6" s="1"/>
  <c r="K37" i="6"/>
  <c r="O37" i="6" s="1"/>
  <c r="K29" i="6"/>
  <c r="O29" i="6" s="1"/>
  <c r="K21" i="6"/>
  <c r="O21" i="6" s="1"/>
  <c r="K17" i="6"/>
  <c r="O17" i="6" s="1"/>
  <c r="K41" i="6"/>
  <c r="O41" i="6" s="1"/>
  <c r="K25" i="6"/>
  <c r="O25" i="6" s="1"/>
  <c r="K44" i="6" l="1"/>
  <c r="O44" i="6" s="1"/>
  <c r="K23" i="6"/>
  <c r="O23" i="6" s="1"/>
  <c r="K33" i="6"/>
  <c r="O33" i="6" s="1"/>
  <c r="K16" i="6"/>
  <c r="O16" i="6" s="1"/>
  <c r="K57" i="6"/>
  <c r="O57" i="6" s="1"/>
  <c r="K49" i="6"/>
  <c r="O49" i="6" s="1"/>
  <c r="K47" i="6"/>
  <c r="O47" i="6" s="1"/>
  <c r="K45" i="6"/>
  <c r="O45" i="6" s="1"/>
  <c r="K24" i="6"/>
  <c r="O24" i="6" s="1"/>
  <c r="K22" i="6"/>
  <c r="O22" i="6" s="1"/>
  <c r="K32" i="6"/>
  <c r="O32" i="6" s="1"/>
  <c r="K51" i="6"/>
  <c r="O51" i="6" s="1"/>
  <c r="K28" i="6"/>
  <c r="O28" i="6" s="1"/>
  <c r="K27" i="6"/>
  <c r="O27" i="6" s="1"/>
  <c r="K18" i="6"/>
  <c r="O18" i="6" s="1"/>
  <c r="K26" i="6"/>
  <c r="O26" i="6" s="1"/>
  <c r="K40" i="6"/>
  <c r="O40" i="6" s="1"/>
  <c r="K52" i="6"/>
  <c r="O52" i="6" s="1"/>
  <c r="K34" i="6"/>
  <c r="O34" i="6" s="1"/>
  <c r="K42" i="6"/>
  <c r="O42" i="6" s="1"/>
  <c r="K46" i="6"/>
  <c r="O46" i="6" s="1"/>
  <c r="K50" i="6"/>
  <c r="O50" i="6" s="1"/>
  <c r="K43" i="6"/>
  <c r="O43" i="6" s="1"/>
  <c r="K9" i="6"/>
  <c r="O9" i="6" s="1"/>
  <c r="K35" i="6" l="1"/>
  <c r="O35" i="6" s="1"/>
  <c r="K38" i="6"/>
  <c r="O38" i="6" s="1"/>
  <c r="K48" i="6"/>
  <c r="O48" i="6" s="1"/>
  <c r="K31" i="6"/>
  <c r="O31" i="6" s="1"/>
  <c r="K39" i="6"/>
  <c r="O39" i="6" s="1"/>
  <c r="K20" i="6"/>
  <c r="O20" i="6" s="1"/>
  <c r="K36" i="6"/>
  <c r="O36" i="6" s="1"/>
  <c r="K30" i="6"/>
  <c r="O30" i="6" s="1"/>
  <c r="K59" i="6" l="1"/>
  <c r="K63" i="6" l="1"/>
  <c r="O59" i="6"/>
  <c r="O63" i="6" s="1"/>
</calcChain>
</file>

<file path=xl/sharedStrings.xml><?xml version="1.0" encoding="utf-8"?>
<sst xmlns="http://schemas.openxmlformats.org/spreadsheetml/2006/main" count="403" uniqueCount="194">
  <si>
    <t>Nr</t>
  </si>
  <si>
    <t>Drawing</t>
  </si>
  <si>
    <t>Notes</t>
  </si>
  <si>
    <t>Item</t>
  </si>
  <si>
    <t>Rate</t>
  </si>
  <si>
    <t>1</t>
  </si>
  <si>
    <t>2</t>
  </si>
  <si>
    <t>12</t>
  </si>
  <si>
    <t>7</t>
  </si>
  <si>
    <t>Details</t>
  </si>
  <si>
    <t>Spec</t>
  </si>
  <si>
    <t>DR-I-X-2000A &amp; 201A</t>
  </si>
  <si>
    <t>MS-02</t>
  </si>
  <si>
    <t>DR-I-X-1060A</t>
  </si>
  <si>
    <t>Size</t>
  </si>
  <si>
    <t>GA</t>
  </si>
  <si>
    <t>DR-I-X-400A</t>
  </si>
  <si>
    <t>Grd floor reception desk</t>
  </si>
  <si>
    <t>SF-02</t>
  </si>
  <si>
    <t>DR-I-X-300A</t>
  </si>
  <si>
    <t>Grd floor reception wall panels elevation 1</t>
  </si>
  <si>
    <t>DR-I-X-3100A,3001A &amp; 3002A</t>
  </si>
  <si>
    <t>SF-03</t>
  </si>
  <si>
    <t>4800mm X 3592mm</t>
  </si>
  <si>
    <t>Fine details</t>
  </si>
  <si>
    <t>DR-I-X-3100A (1 &amp; 5)</t>
  </si>
  <si>
    <t>DR-I-X-3100A (2) &amp;3002</t>
  </si>
  <si>
    <t>Grd floor reception wall panels elevation 2</t>
  </si>
  <si>
    <t>4800mm X 2560mm</t>
  </si>
  <si>
    <t>5300mm X 1100mm</t>
  </si>
  <si>
    <t>DR-I-X-3100A (2) &amp;3001 (11)</t>
  </si>
  <si>
    <t>4100mm X 2560mm &amp; 1900mm X 3675mm</t>
  </si>
  <si>
    <t>Grd floor reception wall panels elevation 3</t>
  </si>
  <si>
    <t>DR-I-X-1061A</t>
  </si>
  <si>
    <t>Grd floor reception wall panels elevation 4</t>
  </si>
  <si>
    <t>450mm X 2560mm &amp; 600mm X 2560mm</t>
  </si>
  <si>
    <t>DR-I-X-1062A</t>
  </si>
  <si>
    <t>Grd floor reception ceiling panels (seating area)</t>
  </si>
  <si>
    <t>DR-I-X-500A</t>
  </si>
  <si>
    <t>DR-I-X-3100A (2)</t>
  </si>
  <si>
    <t>MDF Boards All finished Aged brushed brass by Metal FX</t>
  </si>
  <si>
    <t>4100mm X 3000mm</t>
  </si>
  <si>
    <t>Grd floor reception ceiling panels (bench area)</t>
  </si>
  <si>
    <t>5300mm X 4100mm</t>
  </si>
  <si>
    <t>Grd floor reception ceiling panels (revolving door area)</t>
  </si>
  <si>
    <t>5300mm X 1900mm</t>
  </si>
  <si>
    <t>Grd floor reception ceiling panels (reception desk)</t>
  </si>
  <si>
    <t>SF-05</t>
  </si>
  <si>
    <t>3500mm X 3500mm</t>
  </si>
  <si>
    <t>MDF Boards All finished Brushed gun metal by Metal FX</t>
  </si>
  <si>
    <t>Grd floor reception ceiling panels (Chandelier area)</t>
  </si>
  <si>
    <t>4800mm X 5300mm</t>
  </si>
  <si>
    <t>1st floor lift lobby wall panels elevation 1</t>
  </si>
  <si>
    <t>DR-I-X-301A</t>
  </si>
  <si>
    <t>PA-04</t>
  </si>
  <si>
    <t>950mm X 2450mm &amp; 950mm X 2450mm</t>
  </si>
  <si>
    <t>1st floor lift lobby wall panels elevation 2</t>
  </si>
  <si>
    <t>2 Nr 1000mm X 2600mm, 2 Nr 900mm X 450mm, 1 Nr 1350mm X 2600mm &amp; 1 Nr 700mm X 2600mm</t>
  </si>
  <si>
    <t xml:space="preserve">4 Nr 1200mm X 2600mm </t>
  </si>
  <si>
    <t>DR-I-X-3001 (7)</t>
  </si>
  <si>
    <t>DR-I-X-1065A</t>
  </si>
  <si>
    <t>DR-I-X-1066A</t>
  </si>
  <si>
    <t>2 Nr 1200mm X 2600mm, 1 Nr 980mm X 500mm &amp; 1 Nr 980mm X 2100mm</t>
  </si>
  <si>
    <t>DR-I-X-1063A</t>
  </si>
  <si>
    <t>1st floor lift lobby wall panels elevation 4</t>
  </si>
  <si>
    <t>1 Nr 700mm X 2600mm</t>
  </si>
  <si>
    <t>DR-I-X-1064</t>
  </si>
  <si>
    <t>2 Nr 250mm X 2600mm, 3 Nr 1050mm X 550mm, 6 Nr 525mm X 1950mm, 1 Nr 500mm X 2600mm, 2 Nr 350mm X 2600mm, 2 Nr 900mm X 2100mm, 2 Nr 900mm X 550mm &amp; 1 Nr 200mm X 2600mm</t>
  </si>
  <si>
    <t>1st floor lift lobby ceilings (coridor area)</t>
  </si>
  <si>
    <t>2 Nr 2000mm X 1300mm</t>
  </si>
  <si>
    <t>DR-I-X-501A</t>
  </si>
  <si>
    <t>1st floor lift lobby ceilings (Lift area)</t>
  </si>
  <si>
    <t>6000mm X 2500mm</t>
  </si>
  <si>
    <t>2nd floor lift lobby ceilings (Lift area)</t>
  </si>
  <si>
    <t>2nd floor lift lobby wall panels elevation 1</t>
  </si>
  <si>
    <t>2nd floor lift lobby wall panels elevation 2</t>
  </si>
  <si>
    <t>2nd floor lift lobby wall panels elevation 4</t>
  </si>
  <si>
    <t>2nd floor lift lobby ceilings (coridor area)</t>
  </si>
  <si>
    <t>DR-I-X-302A</t>
  </si>
  <si>
    <t>DR-I-X-502A</t>
  </si>
  <si>
    <t>MS-01</t>
  </si>
  <si>
    <t>1 Nr 1900mm, 2 Nr 2000mm &amp; 1 Nr 3200mm</t>
  </si>
  <si>
    <t>DR-I-X-201A</t>
  </si>
  <si>
    <t>DR-I-X-202A</t>
  </si>
  <si>
    <t>1st floor finish to RGA historic doors</t>
  </si>
  <si>
    <t>PA-06</t>
  </si>
  <si>
    <t>2nd floor finish to RGA historic doors</t>
  </si>
  <si>
    <t>1st floor lift lobby floor trim</t>
  </si>
  <si>
    <t>2nd floor lift lobby floor trim</t>
  </si>
  <si>
    <t>Supplied as B620 Antique brass from CAT in 5 Nr 2.715M lengths</t>
  </si>
  <si>
    <t>Grd floor reception coffer ceiling trims</t>
  </si>
  <si>
    <t>1st floor reception coffer ceiling trims</t>
  </si>
  <si>
    <t>2nd floor reception coffer ceiling trims</t>
  </si>
  <si>
    <t>Grd floor reception lobby trims elevation 2</t>
  </si>
  <si>
    <t>6 Nr 2700mm, 4 Nr 1400mm, 4 Nr 300mm &amp; 2 Nr 2800mm</t>
  </si>
  <si>
    <t>DR-I-X-5000A (3)</t>
  </si>
  <si>
    <t>Supplied as 10 Nr 3M lengths</t>
  </si>
  <si>
    <t>DR-I-X-3101A (6)</t>
  </si>
  <si>
    <t>3000mm X 3700mm</t>
  </si>
  <si>
    <t>Priced for collection of doors &amp; overpanels and taken to Metal FX for finishing PA-06 to one side and Smooth colour to other to balance.</t>
  </si>
  <si>
    <t>Supplid as 75mm X 2mm MS-02 Metal trim</t>
  </si>
  <si>
    <t>55 - 93 Knightsbridge</t>
  </si>
  <si>
    <t>Value</t>
  </si>
  <si>
    <t>REF</t>
  </si>
  <si>
    <t>3</t>
  </si>
  <si>
    <t>4</t>
  </si>
  <si>
    <t>5</t>
  </si>
  <si>
    <t>6</t>
  </si>
  <si>
    <t>8</t>
  </si>
  <si>
    <t>9</t>
  </si>
  <si>
    <t>10</t>
  </si>
  <si>
    <t>11</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</si>
  <si>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</si>
  <si>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</si>
  <si>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</si>
  <si>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</si>
  <si>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</si>
  <si>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</si>
  <si>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</si>
  <si>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</si>
  <si>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</si>
  <si>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</si>
  <si>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</si>
  <si>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</si>
  <si>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</si>
  <si>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</si>
  <si>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</si>
  <si>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</si>
  <si>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</si>
  <si>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</si>
  <si>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</si>
  <si>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</si>
  <si>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</si>
  <si>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</si>
  <si>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</si>
  <si>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</si>
  <si>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</si>
  <si>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</si>
  <si>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Preliminaries</t>
  </si>
  <si>
    <t>39</t>
  </si>
  <si>
    <t>WE DO NOT HAVE FULL DETAILS THEREFORE SHOULD BE REGARDED AS BUDGETARY UNTIL THESE ARE RECEIVED OR THEY ARE DEVELOPED AT WORKSHOPS</t>
  </si>
  <si>
    <t>40</t>
  </si>
  <si>
    <t>Softwood &amp; MDF sub frame clad with flexable ply to outside and fiberglassed for liquid metal finish by Metal FX. Internal side to be veneered MDF with clear PU finish. All electrical goods &amp; work to be by others.</t>
  </si>
  <si>
    <t>MDF backing board with MDF rails, stiles &amp; panels with hardwood timber moulds all applied to back boards. All finished Brushed white bronze  by Metal FX.</t>
  </si>
  <si>
    <t>MDF boards with hardwood cornice &amp; corner/end piece. All finished Aged brushed brass by Metal FX.</t>
  </si>
  <si>
    <t>MDF boards, skirting &amp; hardwood cornice all finished Aged brushed brass by Metal FX. Metal trims &amp; plaster finish by others.</t>
  </si>
  <si>
    <t>ALTERNATIVE MANUFACTURERS / SUPPLIERS</t>
  </si>
  <si>
    <t xml:space="preserve">MDF boards, metal trims &amp; wallpaper </t>
  </si>
  <si>
    <t>The doorsets as drawn by M &amp; W will not achieve fire certification and/or have buildability issues</t>
  </si>
  <si>
    <t>41</t>
  </si>
  <si>
    <t>42</t>
  </si>
  <si>
    <t>T1-01</t>
  </si>
  <si>
    <t>T1-02</t>
  </si>
  <si>
    <t>43</t>
  </si>
  <si>
    <t>DR-I-X-201A &amp; 202A</t>
  </si>
  <si>
    <r>
      <rPr>
        <b/>
        <sz val="10"/>
        <rFont val="Arial"/>
        <family val="2"/>
      </rPr>
      <t>Ted Todd Cymphoma Border.</t>
    </r>
    <r>
      <rPr>
        <sz val="10"/>
        <rFont val="Arial"/>
        <family val="2"/>
      </rPr>
      <t xml:space="preserve"> 220 x 20mm Oak Plank Brushed Burnished hardwax oiled glued to perimeters of Chevron using Manufacturers approved adhesive; laid on and including 18mm |T &amp; G plywood; secret nailed to New Era S2 Strata Cradle system (total height 142mm) , laid on 1000 gauge polythene</t>
    </r>
  </si>
  <si>
    <r>
      <rPr>
        <b/>
        <sz val="10"/>
        <rFont val="Arial"/>
        <family val="2"/>
      </rPr>
      <t>Ted Todd Cymphoma Chevron Flooring</t>
    </r>
    <r>
      <rPr>
        <sz val="10"/>
        <rFont val="Arial"/>
        <family val="2"/>
      </rPr>
      <t>.</t>
    </r>
    <r>
      <rPr>
        <b/>
        <sz val="10"/>
        <rFont val="Arial"/>
        <family val="2"/>
      </rPr>
      <t xml:space="preserve"> </t>
    </r>
    <r>
      <rPr>
        <sz val="10"/>
        <rFont val="Arial"/>
        <family val="2"/>
      </rPr>
      <t xml:space="preserve"> 450 x 80 x 19mm Smooth Satin Lacquered glued to base using Manufacturers approved adhesive; laid on and including 18mm |T &amp; G plywood; secret nailed to New Era S2 Strata Cradle system (total height 142mm) , laid on 1000 gauge polythene.</t>
    </r>
  </si>
  <si>
    <t>Brass Angle trim</t>
  </si>
  <si>
    <t>Samples</t>
  </si>
  <si>
    <t>Provisional Sum pending final confirmation of requirements</t>
  </si>
  <si>
    <r>
      <rPr>
        <b/>
        <sz val="10"/>
        <rFont val="Arial"/>
        <family val="2"/>
      </rPr>
      <t xml:space="preserve">PROVISIONAL SUM </t>
    </r>
    <r>
      <rPr>
        <sz val="10"/>
        <rFont val="Arial"/>
        <family val="2"/>
      </rPr>
      <t xml:space="preserve">as an </t>
    </r>
    <r>
      <rPr>
        <b/>
        <sz val="10"/>
        <rFont val="Arial"/>
        <family val="2"/>
      </rPr>
      <t>EXTRA OVER</t>
    </r>
    <r>
      <rPr>
        <sz val="10"/>
        <rFont val="Arial"/>
        <family val="2"/>
      </rPr>
      <t xml:space="preserve"> to upgrade Dixon Jones specified doorsets to March &amp; White details and specifications and to incorporate access control</t>
    </r>
  </si>
  <si>
    <t>ON SITE REPAIR COSTS</t>
  </si>
  <si>
    <t>Fixed Price Adjustment</t>
  </si>
  <si>
    <r>
      <t>OMIT RCL's assessment of</t>
    </r>
    <r>
      <rPr>
        <u/>
        <sz val="10"/>
        <rFont val="Arial"/>
        <family val="2"/>
      </rPr>
      <t xml:space="preserve"> Dixon Jones scope as attached</t>
    </r>
  </si>
  <si>
    <t>Total ADDITIONS</t>
  </si>
  <si>
    <t>Extra Over value of SI Nr 2</t>
  </si>
  <si>
    <t>SF-02 &amp; SF-03</t>
  </si>
  <si>
    <t>MDF Boards All finished Brushed gun metal by Page lacquer</t>
  </si>
  <si>
    <t>MDF boards, skirting &amp; hardwood cornice &amp; goal post all finished Aged brushed brass by Metal FX. Plaster finish by others.</t>
  </si>
  <si>
    <t>MDF backing board with MDF rails, stiles &amp; panels with hardwood timber moulds all applied to back boards. All finished Brushed white bronze  OR Aged brushed brass by Metal FX.</t>
  </si>
  <si>
    <r>
      <t xml:space="preserve">March &amp; White scope </t>
    </r>
    <r>
      <rPr>
        <b/>
        <sz val="14"/>
        <color rgb="FFFF0000"/>
        <rFont val="Arial"/>
        <family val="2"/>
      </rPr>
      <t>Rev A</t>
    </r>
  </si>
  <si>
    <t>Rev A</t>
  </si>
  <si>
    <t>Previous</t>
  </si>
  <si>
    <t>Change</t>
  </si>
  <si>
    <t>Measure and tag ok</t>
  </si>
  <si>
    <t>Lift doors area incl in 4100mm measure. Please review</t>
  </si>
  <si>
    <t>This is tagged as SF-04, not SF-03. SF-03 skirting. Please review</t>
  </si>
  <si>
    <t>Door included in SF-03 measure (not necessarily incorrect - just a note)</t>
  </si>
  <si>
    <t>High measure. Please review</t>
  </si>
  <si>
    <t>2 nr on this elevation. Further panels picked up below in elevation 2. Please review.</t>
  </si>
  <si>
    <t>RCL to confirm SF-03 allowances around door</t>
  </si>
  <si>
    <t>High measure. Please revisit (2nr SF-03 panels withskirtings throughout)</t>
  </si>
  <si>
    <t>SF-03 skirtings missed?</t>
  </si>
  <si>
    <t>Ok</t>
  </si>
  <si>
    <t>TBC</t>
  </si>
  <si>
    <t>DJA omissions appear reasonable</t>
  </si>
  <si>
    <t>SRM comment on previous bid</t>
  </si>
  <si>
    <t>Door face panel included as same finish</t>
  </si>
  <si>
    <t>See revised quote for correct cost and panel sizes</t>
  </si>
  <si>
    <t>JMS response</t>
  </si>
  <si>
    <t>Overall area but does not include for lift doors themselves</t>
  </si>
  <si>
    <t>Should be SF-03 see revised quote</t>
  </si>
  <si>
    <t>Should be SF-02 see revised quote</t>
  </si>
  <si>
    <t>JMS have produced a schedule of all panel sizes for all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</si>
</sst>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Red]\(&quot;£&quot;#,##0.00\)"/>
    <numFmt numFmtId="165" formatCode="_-[$£-809]* #,##0.00_-;\-[$£-809]* #,##0.00_-;_-[$£-809]* &quot;-&quot;??_-;_-@_-"/>
  </numFmts>
  <fonts count="16" x14ac:knownFonts="1">
    <font>
      <sz val="10"/>
      <name val="Arial"/>
    </font>
    <font>
      <sz val="11"/>
      <color theme="1"/>
      <name val="Calibri"/>
      <family val="2"/>
      <scheme val="minor"/>
    </font>
    <font>
      <sz val="10"/>
      <name val="Arial"/>
      <family val="2"/>
    </font>
    <font>
      <sz val="10"/>
      <name val="Arial"/>
      <family val="2"/>
    </font>
    <font>
      <b/>
      <sz val="10"/>
      <name val="Arial"/>
      <family val="2"/>
    </font>
    <font>
      <sz val="10"/>
      <color rgb="FFFF0000"/>
      <name val="Arial"/>
      <family val="2"/>
    </font>
    <font>
      <sz val="10"/>
      <name val="Times New Roman"/>
      <family val="1"/>
    </font>
    <font>
      <b/>
      <u/>
      <sz val="11"/>
      <name val="Calibri"/>
      <family val="2"/>
      <scheme val="minor"/>
    </font>
    <font>
      <sz val="8"/>
      <name val="Arial"/>
      <family val="2"/>
    </font>
    <font>
      <b/>
      <sz val="14"/>
      <name val="Arial"/>
      <family val="2"/>
    </font>
    <font>
      <sz val="10"/>
      <name val="Calibri"/>
      <family val="2"/>
      <scheme val="minor"/>
    </font>
    <font>
      <b/>
      <u/>
      <sz val="10"/>
      <name val="Arial"/>
      <family val="2"/>
    </font>
    <font>
      <u/>
      <sz val="10"/>
      <name val="Arial"/>
      <family val="2"/>
    </font>
    <font>
      <b/>
      <sz val="14"/>
      <color rgb="FFFF0000"/>
      <name val="Arial"/>
      <family val="2"/>
    </font>
    <font>
      <b/>
      <sz val="10"/>
      <color rgb="FFFF0000"/>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0" fontId="6" fillId="0" borderId="0"/>
    <xf numFmtId="0" fontId="1" fillId="0" borderId="0"/>
  </cellStyleXfs>
  <cellXfs count="62">
    <xf numFmtId="0" fontId="0" fillId="0" borderId="0" xfId="0"/>
    <xf numFmtId="49" fontId="2" fillId="0" borderId="4" xfId="0" applyNumberFormat="1" applyFont="1" applyBorder="1" applyAlignment="1">
      <alignment horizontal="center" vertical="center"/>
    </xf>
    <xf numFmtId="49" fontId="2" fillId="0" borderId="4" xfId="0" applyNumberFormat="1" applyFont="1" applyFill="1" applyBorder="1" applyAlignment="1">
      <alignment horizontal="center" vertical="center"/>
    </xf>
    <xf numFmtId="0" fontId="2" fillId="0" borderId="4" xfId="0" applyFont="1" applyFill="1" applyBorder="1" applyAlignment="1">
      <alignment vertical="center" wrapText="1"/>
    </xf>
    <xf numFmtId="0" fontId="2" fillId="0" borderId="0" xfId="0" applyFont="1" applyFill="1"/>
    <xf numFmtId="2" fontId="2" fillId="0" borderId="0" xfId="0" applyNumberFormat="1" applyFont="1" applyFill="1" applyBorder="1"/>
    <xf numFmtId="49" fontId="7" fillId="0" borderId="0" xfId="0" applyNumberFormat="1" applyFont="1" applyFill="1" applyAlignment="1">
      <alignment horizontal="center"/>
    </xf>
    <xf numFmtId="2" fontId="7" fillId="0" borderId="0" xfId="0" applyNumberFormat="1" applyFont="1" applyFill="1" applyAlignment="1">
      <alignment horizontal="center"/>
    </xf>
    <xf numFmtId="0" fontId="7" fillId="0" borderId="0" xfId="0" applyFont="1" applyFill="1" applyAlignment="1">
      <alignment horizontal="center"/>
    </xf>
    <xf numFmtId="0" fontId="7" fillId="0" borderId="0" xfId="0" applyFont="1" applyFill="1" applyAlignment="1">
      <alignment wrapText="1"/>
    </xf>
    <xf numFmtId="0" fontId="7" fillId="0" borderId="0" xfId="0" applyFont="1" applyFill="1"/>
    <xf numFmtId="2" fontId="2" fillId="0" borderId="4"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49" fontId="2" fillId="0" borderId="4" xfId="0" applyNumberFormat="1" applyFont="1" applyFill="1" applyBorder="1" applyAlignment="1">
      <alignment horizontal="left" vertical="center"/>
    </xf>
    <xf numFmtId="49" fontId="2" fillId="0" borderId="0" xfId="0" applyNumberFormat="1" applyFont="1" applyFill="1" applyAlignment="1">
      <alignment horizontal="center"/>
    </xf>
    <xf numFmtId="2" fontId="2" fillId="0" borderId="0" xfId="0" applyNumberFormat="1" applyFont="1" applyFill="1" applyAlignment="1">
      <alignment horizontal="center"/>
    </xf>
    <xf numFmtId="0" fontId="2" fillId="0" borderId="0" xfId="0" applyFont="1" applyFill="1" applyAlignment="1">
      <alignment horizontal="center"/>
    </xf>
    <xf numFmtId="2" fontId="2" fillId="0" borderId="0" xfId="0" applyNumberFormat="1" applyFont="1" applyFill="1"/>
    <xf numFmtId="0" fontId="2" fillId="0" borderId="0" xfId="0" applyFont="1" applyFill="1" applyAlignment="1">
      <alignment wrapText="1"/>
    </xf>
    <xf numFmtId="2" fontId="2" fillId="0" borderId="4" xfId="0" applyNumberFormat="1" applyFont="1" applyFill="1" applyBorder="1" applyAlignment="1">
      <alignment horizontal="center" vertical="center" wrapText="1"/>
    </xf>
    <xf numFmtId="0" fontId="9" fillId="0" borderId="2" xfId="0" applyFont="1" applyFill="1" applyBorder="1" applyAlignment="1">
      <alignment horizontal="left"/>
    </xf>
    <xf numFmtId="164" fontId="4" fillId="0" borderId="5" xfId="0" applyNumberFormat="1" applyFont="1" applyBorder="1" applyAlignment="1">
      <alignment horizontal="center" wrapText="1"/>
    </xf>
    <xf numFmtId="164" fontId="4" fillId="0" borderId="6" xfId="0" applyNumberFormat="1" applyFont="1" applyBorder="1" applyAlignment="1">
      <alignment horizontal="center" wrapText="1"/>
    </xf>
    <xf numFmtId="43" fontId="10" fillId="0" borderId="7" xfId="1" applyFont="1" applyBorder="1" applyAlignment="1" applyProtection="1">
      <alignment horizontal="right" vertical="center"/>
      <protection locked="0"/>
    </xf>
    <xf numFmtId="165" fontId="10" fillId="0" borderId="8" xfId="1" applyNumberFormat="1" applyFont="1" applyBorder="1" applyAlignment="1" applyProtection="1">
      <alignment horizontal="right" vertical="center"/>
      <protection locked="0"/>
    </xf>
    <xf numFmtId="2" fontId="2" fillId="0" borderId="0" xfId="0" applyNumberFormat="1" applyFont="1" applyFill="1" applyBorder="1" applyAlignment="1">
      <alignment horizontal="right" vertical="center"/>
    </xf>
    <xf numFmtId="165" fontId="2" fillId="0" borderId="9" xfId="0" applyNumberFormat="1" applyFont="1" applyFill="1" applyBorder="1"/>
    <xf numFmtId="0" fontId="9" fillId="0" borderId="1" xfId="0" applyFont="1" applyFill="1" applyBorder="1" applyAlignment="1">
      <alignment horizontal="left"/>
    </xf>
    <xf numFmtId="2" fontId="2" fillId="0" borderId="4" xfId="0" applyNumberFormat="1" applyFont="1" applyBorder="1" applyAlignment="1">
      <alignment horizontal="center" vertical="center"/>
    </xf>
    <xf numFmtId="0" fontId="2" fillId="2" borderId="0" xfId="0" applyFont="1" applyFill="1" applyAlignment="1">
      <alignment horizontal="center"/>
    </xf>
    <xf numFmtId="0" fontId="5" fillId="2" borderId="0" xfId="0" applyFont="1" applyFill="1" applyAlignment="1">
      <alignment horizontal="left"/>
    </xf>
    <xf numFmtId="49" fontId="2" fillId="2" borderId="0" xfId="0" applyNumberFormat="1" applyFont="1" applyFill="1" applyAlignment="1">
      <alignment horizontal="center"/>
    </xf>
    <xf numFmtId="2" fontId="2" fillId="2" borderId="0" xfId="0" applyNumberFormat="1" applyFont="1" applyFill="1" applyAlignment="1">
      <alignment horizontal="center"/>
    </xf>
    <xf numFmtId="49" fontId="5" fillId="2" borderId="0" xfId="0" applyNumberFormat="1" applyFont="1" applyFill="1" applyAlignment="1">
      <alignment horizontal="left"/>
    </xf>
    <xf numFmtId="49" fontId="2" fillId="0" borderId="4" xfId="0" applyNumberFormat="1" applyFont="1" applyBorder="1" applyAlignment="1">
      <alignment horizontal="left" vertical="top" wrapText="1"/>
    </xf>
    <xf numFmtId="0" fontId="2" fillId="0" borderId="4" xfId="0" applyFont="1" applyBorder="1" applyAlignment="1">
      <alignment vertical="top" wrapText="1"/>
    </xf>
    <xf numFmtId="0" fontId="2" fillId="0" borderId="10" xfId="0" applyFont="1" applyBorder="1" applyAlignment="1">
      <alignment vertical="top" wrapText="1"/>
    </xf>
    <xf numFmtId="49" fontId="2" fillId="0" borderId="4" xfId="0" applyNumberFormat="1" applyFont="1" applyBorder="1" applyAlignment="1">
      <alignment horizontal="left" vertical="center"/>
    </xf>
    <xf numFmtId="43" fontId="10" fillId="0" borderId="7" xfId="1" applyFont="1" applyFill="1" applyBorder="1" applyAlignment="1" applyProtection="1">
      <alignment horizontal="right" vertical="center"/>
      <protection locked="0"/>
    </xf>
    <xf numFmtId="49" fontId="2" fillId="0" borderId="3" xfId="0" applyNumberFormat="1" applyFont="1" applyFill="1" applyBorder="1" applyAlignment="1">
      <alignment horizontal="center"/>
    </xf>
    <xf numFmtId="0" fontId="11" fillId="0" borderId="10" xfId="0" applyFont="1" applyBorder="1" applyAlignment="1">
      <alignment vertical="top" wrapText="1"/>
    </xf>
    <xf numFmtId="165" fontId="2" fillId="0" borderId="0" xfId="0" applyNumberFormat="1" applyFont="1" applyFill="1" applyBorder="1"/>
    <xf numFmtId="49" fontId="4" fillId="0" borderId="0" xfId="0" applyNumberFormat="1" applyFont="1" applyFill="1" applyAlignment="1">
      <alignment horizontal="left"/>
    </xf>
    <xf numFmtId="0" fontId="5" fillId="2" borderId="4" xfId="0" applyFont="1" applyFill="1" applyBorder="1" applyAlignment="1">
      <alignment vertical="center" wrapText="1"/>
    </xf>
    <xf numFmtId="2" fontId="5" fillId="2" borderId="4" xfId="0" applyNumberFormat="1" applyFont="1" applyFill="1" applyBorder="1" applyAlignment="1">
      <alignment horizontal="center" vertical="center"/>
    </xf>
    <xf numFmtId="2" fontId="14" fillId="0" borderId="3" xfId="0" applyNumberFormat="1" applyFont="1" applyFill="1" applyBorder="1" applyAlignment="1">
      <alignment horizontal="center"/>
    </xf>
    <xf numFmtId="165" fontId="2" fillId="0" borderId="0" xfId="0" applyNumberFormat="1" applyFont="1" applyFill="1" applyAlignment="1">
      <alignment wrapText="1"/>
    </xf>
    <xf numFmtId="8" fontId="15" fillId="0" borderId="0" xfId="0" applyNumberFormat="1" applyFont="1" applyFill="1" applyAlignment="1">
      <alignment horizontal="right" vertical="center"/>
    </xf>
    <xf numFmtId="8" fontId="2" fillId="0" borderId="0" xfId="0" applyNumberFormat="1" applyFont="1" applyFill="1" applyAlignment="1">
      <alignment vertical="center"/>
    </xf>
    <xf numFmtId="2" fontId="14" fillId="0" borderId="3" xfId="0" applyNumberFormat="1" applyFont="1" applyFill="1" applyBorder="1" applyAlignment="1">
      <alignment horizontal="center" vertical="center"/>
    </xf>
    <xf numFmtId="8" fontId="15" fillId="0" borderId="0" xfId="0" applyNumberFormat="1" applyFont="1" applyFill="1" applyAlignment="1">
      <alignment vertical="center"/>
    </xf>
    <xf numFmtId="8" fontId="2" fillId="0" borderId="9" xfId="0" applyNumberFormat="1" applyFont="1" applyFill="1" applyBorder="1" applyAlignment="1">
      <alignment vertical="center"/>
    </xf>
    <xf numFmtId="2" fontId="14" fillId="0" borderId="0" xfId="0" applyNumberFormat="1" applyFont="1" applyFill="1" applyBorder="1" applyAlignment="1">
      <alignment horizontal="center" wrapText="1"/>
    </xf>
    <xf numFmtId="0" fontId="15" fillId="0" borderId="0" xfId="0" applyFont="1" applyFill="1" applyAlignment="1">
      <alignment wrapText="1"/>
    </xf>
    <xf numFmtId="0" fontId="2" fillId="0" borderId="0" xfId="0" applyFont="1" applyFill="1" applyAlignment="1">
      <alignment vertical="center" wrapText="1"/>
    </xf>
    <xf numFmtId="0" fontId="15" fillId="3" borderId="0" xfId="0" applyFont="1" applyFill="1" applyAlignment="1">
      <alignment wrapText="1"/>
    </xf>
    <xf numFmtId="0" fontId="2" fillId="3" borderId="0" xfId="0" applyFont="1" applyFill="1" applyAlignment="1">
      <alignment vertical="center" wrapText="1"/>
    </xf>
    <xf numFmtId="0" fontId="7" fillId="2" borderId="0" xfId="0" applyFont="1" applyFill="1"/>
    <xf numFmtId="0" fontId="2" fillId="2" borderId="0" xfId="0" applyFont="1" applyFill="1" applyAlignment="1">
      <alignment vertical="center"/>
    </xf>
    <xf numFmtId="0" fontId="14" fillId="2" borderId="0" xfId="0" applyFont="1" applyFill="1" applyAlignment="1">
      <alignment horizontal="center"/>
    </xf>
    <xf numFmtId="0" fontId="0" fillId="0" borderId="0" xfId="0" applyAlignment="1">
      <alignment horizontal="center"/>
    </xf>
  </cellXfs>
  <cellStyles count="4">
    <cellStyle name="Comma" xfId="1" builtinId="3"/>
    <cellStyle name="Normal" xfId="0" builtinId="0"/>
    <cellStyle name="Normal 2" xfId="2" xr:uid="{5B28BD85-4E5B-41B3-83E5-9CE18F9E1DE1}"/>
    <cellStyle name="Normal 7 2 2 2" xfId="3" xr:uid="{0AC6FE5E-C466-432E-A613-04426366D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Estimating%20&amp;%20Procurement\Tenders\Current\Knightsbridge\March%20%20White%20priced%20S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stimating%20&amp;%20Procurement\Tenders\Current\Knightsbridge\March%20%20White%20priced%20SRM%20review%20JMS%20com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DULE OF WORKS"/>
    </sheetNames>
    <sheetDataSet>
      <sheetData sheetId="0">
        <row r="9">
          <cell r="J9">
            <v>98300</v>
          </cell>
        </row>
        <row r="11">
          <cell r="J11">
            <v>46500</v>
          </cell>
        </row>
        <row r="13">
          <cell r="J13">
            <v>20000</v>
          </cell>
        </row>
        <row r="15">
          <cell r="J15">
            <v>38176.594026472223</v>
          </cell>
        </row>
        <row r="16">
          <cell r="J16">
            <v>23063.303240911115</v>
          </cell>
        </row>
        <row r="17">
          <cell r="J17">
            <v>39533.060904999998</v>
          </cell>
        </row>
        <row r="18">
          <cell r="J18">
            <v>20589.065065999999</v>
          </cell>
        </row>
        <row r="19">
          <cell r="J19">
            <v>19264.1675</v>
          </cell>
        </row>
        <row r="20">
          <cell r="J20">
            <v>50233.934299999994</v>
          </cell>
        </row>
        <row r="21">
          <cell r="J21">
            <v>24403.5771298</v>
          </cell>
        </row>
        <row r="22">
          <cell r="J22">
            <v>10151.258150000001</v>
          </cell>
        </row>
        <row r="23">
          <cell r="J23">
            <v>32962.979000000007</v>
          </cell>
        </row>
        <row r="24">
          <cell r="J24">
            <v>32538.629000000008</v>
          </cell>
        </row>
        <row r="25">
          <cell r="J25">
            <v>38257.722750000008</v>
          </cell>
        </row>
        <row r="26">
          <cell r="J26">
            <v>52367.424777777764</v>
          </cell>
        </row>
        <row r="27">
          <cell r="J27">
            <v>25123.768888888884</v>
          </cell>
        </row>
        <row r="28">
          <cell r="J28">
            <v>19893.075666666668</v>
          </cell>
        </row>
        <row r="29">
          <cell r="J29">
            <v>39869.158333333326</v>
          </cell>
        </row>
        <row r="30">
          <cell r="J30">
            <v>35887.8361</v>
          </cell>
        </row>
        <row r="31">
          <cell r="J31">
            <v>4081.7697499999995</v>
          </cell>
        </row>
        <row r="32">
          <cell r="J32">
            <v>36435.162500000006</v>
          </cell>
        </row>
        <row r="33">
          <cell r="J33">
            <v>6119.4584875</v>
          </cell>
        </row>
        <row r="34">
          <cell r="J34">
            <v>5263.3314999999993</v>
          </cell>
        </row>
        <row r="35">
          <cell r="J35">
            <v>23080.645474999998</v>
          </cell>
        </row>
        <row r="36">
          <cell r="J36">
            <v>15759.948833333336</v>
          </cell>
        </row>
        <row r="37">
          <cell r="J37">
            <v>20225.177777777775</v>
          </cell>
        </row>
        <row r="38">
          <cell r="J38">
            <v>35887.8361</v>
          </cell>
        </row>
        <row r="39">
          <cell r="J39">
            <v>4081.7697499999995</v>
          </cell>
        </row>
        <row r="40">
          <cell r="J40">
            <v>36435.162500000006</v>
          </cell>
        </row>
        <row r="41">
          <cell r="J41">
            <v>6119.4584875</v>
          </cell>
        </row>
        <row r="42">
          <cell r="J42">
            <v>5263.3314999999993</v>
          </cell>
        </row>
        <row r="43">
          <cell r="J43">
            <v>23080.645474999998</v>
          </cell>
        </row>
        <row r="44">
          <cell r="J44">
            <v>15759.948833333336</v>
          </cell>
        </row>
        <row r="45">
          <cell r="J45">
            <v>20225.177777777775</v>
          </cell>
        </row>
        <row r="46">
          <cell r="J46">
            <v>721.83934722222216</v>
          </cell>
        </row>
        <row r="47">
          <cell r="J47">
            <v>721.83934722222216</v>
          </cell>
        </row>
        <row r="48">
          <cell r="J48">
            <v>6975.6908725000003</v>
          </cell>
        </row>
        <row r="49">
          <cell r="J49">
            <v>6975.6908725000003</v>
          </cell>
        </row>
        <row r="50">
          <cell r="J50">
            <v>3192.0294444444444</v>
          </cell>
        </row>
        <row r="51">
          <cell r="J51">
            <v>2499.6144444444444</v>
          </cell>
        </row>
        <row r="52">
          <cell r="J52">
            <v>2499.6144444444444</v>
          </cell>
        </row>
        <row r="53">
          <cell r="J53">
            <v>4067.0388888888892</v>
          </cell>
        </row>
        <row r="54">
          <cell r="J54">
            <v>1500</v>
          </cell>
        </row>
        <row r="55">
          <cell r="J55">
            <v>334.06350000000003</v>
          </cell>
        </row>
        <row r="56">
          <cell r="J56">
            <v>133.262</v>
          </cell>
        </row>
        <row r="57">
          <cell r="J57">
            <v>43.7</v>
          </cell>
        </row>
        <row r="61">
          <cell r="J61">
            <v>75929.850000000006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DULE OF WORKS"/>
    </sheetNames>
    <sheetDataSet>
      <sheetData sheetId="0">
        <row r="9">
          <cell r="N9" t="str">
            <v>Breakdown needed. Why the uplift? 52 weeks in your contract programme</v>
          </cell>
        </row>
        <row r="11">
          <cell r="N11" t="str">
            <v>Why required? Can understand if install was years away but all materials will be bought and  fitted this year. Fixed price adjustment already included in CSA (no omission made)</v>
          </cell>
        </row>
        <row r="13">
          <cell r="N13" t="str">
            <v>Sample requirements listed within spec but understand you would wait for confirmation on most of these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tabSelected="1" topLeftCell="B1" zoomScale="50" zoomScaleNormal="50" workbookViewId="0">
      <pane ySplit="7" topLeftCell="A8" activePane="bottomLeft" state="frozen"/>
      <selection pane="bottomLeft" activeCell="H3" sqref="H3"/>
    </sheetView>
  </sheetViews>
  <sheetFormatPr defaultColWidth="9.125" defaultRowHeight="12.9" x14ac:dyDescent="0.2"/>
  <cols>
    <col min="1" max="1" width="12.875" style="15" customWidth="1"/>
    <col min="2" max="2" width="44.875" style="15" customWidth="1"/>
    <col min="3" max="3" width="14.75" style="16" bestFit="1" customWidth="1"/>
    <col min="4" max="4" width="7.75" style="16" bestFit="1" customWidth="1"/>
    <col min="5" max="5" width="22.75" style="16" customWidth="1"/>
    <col min="6" max="6" width="12.875" style="16" bestFit="1" customWidth="1"/>
    <col min="7" max="7" width="20.625" style="17" bestFit="1" customWidth="1"/>
    <col min="8" max="8" width="26.125" style="17" customWidth="1"/>
    <col min="9" max="9" width="24.75" style="17" customWidth="1"/>
    <col min="10" max="10" width="12" style="18" customWidth="1"/>
    <col min="11" max="11" width="15.125" style="18" bestFit="1" customWidth="1"/>
    <col min="12" max="12" width="39.625" style="19" customWidth="1"/>
    <col min="13" max="13" width="12" style="18" customWidth="1"/>
    <col min="14" max="14" width="15.125" style="18" bestFit="1" customWidth="1"/>
    <col min="15" max="15" width="14.375" style="49" customWidth="1"/>
    <col min="16" max="16" width="60.75" style="19" customWidth="1"/>
    <col min="17" max="17" width="60.75" style="4" customWidth="1"/>
    <col min="18" max="16384" width="9.125" style="4"/>
  </cols>
  <sheetData>
    <row r="1" spans="1:17" ht="17.149999999999999" customHeight="1" x14ac:dyDescent="0.3">
      <c r="A1" s="28" t="s">
        <v>101</v>
      </c>
    </row>
    <row r="2" spans="1:17" ht="17.149999999999999" customHeight="1" x14ac:dyDescent="0.3">
      <c r="A2" s="21"/>
    </row>
    <row r="3" spans="1:17" ht="19.05" customHeight="1" x14ac:dyDescent="0.3">
      <c r="A3" s="21" t="s">
        <v>170</v>
      </c>
      <c r="P3" s="60" t="s">
        <v>193</v>
      </c>
      <c r="Q3" s="61"/>
    </row>
    <row r="5" spans="1:17" x14ac:dyDescent="0.2">
      <c r="J5" s="5"/>
      <c r="K5" s="5"/>
      <c r="M5" s="5"/>
      <c r="N5" s="5"/>
    </row>
    <row r="6" spans="1:17" ht="13.6" x14ac:dyDescent="0.25">
      <c r="J6" s="46" t="s">
        <v>171</v>
      </c>
      <c r="K6" s="46" t="s">
        <v>171</v>
      </c>
      <c r="M6" s="46" t="s">
        <v>172</v>
      </c>
      <c r="N6" s="46" t="s">
        <v>172</v>
      </c>
      <c r="O6" s="50" t="s">
        <v>173</v>
      </c>
      <c r="P6" s="53" t="s">
        <v>186</v>
      </c>
      <c r="Q6" s="53" t="s">
        <v>189</v>
      </c>
    </row>
    <row r="7" spans="1:17" s="10" customFormat="1" ht="14.3" x14ac:dyDescent="0.25">
      <c r="A7" s="6" t="s">
        <v>103</v>
      </c>
      <c r="B7" s="6" t="s">
        <v>3</v>
      </c>
      <c r="C7" s="7" t="s">
        <v>10</v>
      </c>
      <c r="D7" s="7" t="s">
        <v>0</v>
      </c>
      <c r="E7" s="7" t="s">
        <v>14</v>
      </c>
      <c r="F7" s="7" t="s">
        <v>15</v>
      </c>
      <c r="G7" s="8" t="s">
        <v>1</v>
      </c>
      <c r="H7" s="8" t="s">
        <v>9</v>
      </c>
      <c r="I7" s="8" t="s">
        <v>24</v>
      </c>
      <c r="J7" s="22" t="s">
        <v>4</v>
      </c>
      <c r="K7" s="23" t="s">
        <v>102</v>
      </c>
      <c r="L7" s="9" t="s">
        <v>2</v>
      </c>
      <c r="M7" s="22" t="s">
        <v>4</v>
      </c>
      <c r="N7" s="23" t="s">
        <v>102</v>
      </c>
      <c r="O7" s="51"/>
      <c r="P7" s="9"/>
    </row>
    <row r="8" spans="1:17" s="10" customFormat="1" ht="14.3" x14ac:dyDescent="0.25">
      <c r="A8" s="2"/>
      <c r="B8" s="14"/>
      <c r="C8" s="11"/>
      <c r="D8" s="11"/>
      <c r="E8" s="11"/>
      <c r="F8" s="11"/>
      <c r="G8" s="12"/>
      <c r="H8" s="12"/>
      <c r="I8" s="12"/>
      <c r="J8" s="24"/>
      <c r="K8" s="25"/>
      <c r="L8" s="3"/>
      <c r="M8" s="24"/>
      <c r="N8" s="25"/>
      <c r="O8" s="51"/>
      <c r="P8" s="9"/>
    </row>
    <row r="9" spans="1:17" s="10" customFormat="1" ht="28.55" x14ac:dyDescent="0.25">
      <c r="A9" s="2"/>
      <c r="B9" s="14" t="s">
        <v>138</v>
      </c>
      <c r="C9" s="11"/>
      <c r="D9" s="11">
        <v>1</v>
      </c>
      <c r="E9" s="11"/>
      <c r="F9" s="11"/>
      <c r="G9" s="12"/>
      <c r="H9" s="12"/>
      <c r="I9" s="12"/>
      <c r="J9" s="39">
        <v>98300</v>
      </c>
      <c r="K9" s="25">
        <f>D9*J9</f>
        <v>98300</v>
      </c>
      <c r="L9" s="3"/>
      <c r="M9" s="39">
        <f>'[1]SHEDULE OF WORKS'!$J9</f>
        <v>98300</v>
      </c>
      <c r="N9" s="25">
        <f>D9*M9</f>
        <v>98300</v>
      </c>
      <c r="O9" s="51">
        <f>K9-N9</f>
        <v>0</v>
      </c>
      <c r="P9" s="56" t="str">
        <f>'[2]SHEDULE OF WORKS'!$N9</f>
        <v>Breakdown needed. Why the uplift? 52 weeks in your contract programme</v>
      </c>
      <c r="Q9" s="58"/>
    </row>
    <row r="10" spans="1:17" s="10" customFormat="1" ht="14.3" x14ac:dyDescent="0.25">
      <c r="A10" s="2"/>
      <c r="B10" s="14"/>
      <c r="C10" s="11"/>
      <c r="D10" s="11"/>
      <c r="E10" s="11"/>
      <c r="F10" s="11"/>
      <c r="G10" s="12"/>
      <c r="H10" s="12"/>
      <c r="I10" s="12"/>
      <c r="J10" s="39"/>
      <c r="K10" s="25"/>
      <c r="L10" s="3"/>
      <c r="M10" s="39"/>
      <c r="N10" s="25"/>
      <c r="O10" s="51"/>
      <c r="P10" s="54"/>
    </row>
    <row r="11" spans="1:17" s="10" customFormat="1" ht="42.8" x14ac:dyDescent="0.25">
      <c r="A11" s="2"/>
      <c r="B11" s="14" t="s">
        <v>162</v>
      </c>
      <c r="C11" s="11"/>
      <c r="D11" s="11">
        <v>1</v>
      </c>
      <c r="E11" s="11"/>
      <c r="F11" s="11"/>
      <c r="G11" s="12"/>
      <c r="H11" s="12"/>
      <c r="I11" s="12"/>
      <c r="J11" s="39">
        <v>46500</v>
      </c>
      <c r="K11" s="25">
        <f>D11*J11</f>
        <v>46500</v>
      </c>
      <c r="L11" s="3"/>
      <c r="M11" s="39">
        <f>'[1]SHEDULE OF WORKS'!$J11</f>
        <v>46500</v>
      </c>
      <c r="N11" s="25">
        <f t="shared" ref="N11:N61" si="0">D11*M11</f>
        <v>46500</v>
      </c>
      <c r="O11" s="51">
        <f t="shared" ref="O11:O61" si="1">K11-N11</f>
        <v>0</v>
      </c>
      <c r="P11" s="56" t="str">
        <f>'[2]SHEDULE OF WORKS'!$N11</f>
        <v>Why required? Can understand if install was years away but all materials will be bought and  fitted this year. Fixed price adjustment already included in CSA (no omission made)</v>
      </c>
      <c r="Q11" s="58"/>
    </row>
    <row r="12" spans="1:17" s="10" customFormat="1" ht="14.3" x14ac:dyDescent="0.25">
      <c r="A12" s="2"/>
      <c r="B12" s="14"/>
      <c r="C12" s="11"/>
      <c r="D12" s="11"/>
      <c r="E12" s="11"/>
      <c r="F12" s="11"/>
      <c r="G12" s="12"/>
      <c r="H12" s="12"/>
      <c r="I12" s="12"/>
      <c r="J12" s="39"/>
      <c r="K12" s="25"/>
      <c r="L12" s="3"/>
      <c r="M12" s="39"/>
      <c r="N12" s="25"/>
      <c r="O12" s="51"/>
      <c r="P12" s="54"/>
    </row>
    <row r="13" spans="1:17" s="10" customFormat="1" ht="28.55" x14ac:dyDescent="0.25">
      <c r="A13" s="2"/>
      <c r="B13" s="14" t="s">
        <v>158</v>
      </c>
      <c r="C13" s="11"/>
      <c r="D13" s="11">
        <v>1</v>
      </c>
      <c r="E13" s="11"/>
      <c r="F13" s="11"/>
      <c r="G13" s="12"/>
      <c r="H13" s="12"/>
      <c r="I13" s="12"/>
      <c r="J13" s="39">
        <v>20000</v>
      </c>
      <c r="K13" s="25">
        <f>D13*J13</f>
        <v>20000</v>
      </c>
      <c r="L13" s="3" t="s">
        <v>159</v>
      </c>
      <c r="M13" s="39">
        <f>'[1]SHEDULE OF WORKS'!$J13</f>
        <v>20000</v>
      </c>
      <c r="N13" s="25">
        <f t="shared" si="0"/>
        <v>20000</v>
      </c>
      <c r="O13" s="51">
        <f t="shared" si="1"/>
        <v>0</v>
      </c>
      <c r="P13" s="56" t="str">
        <f>'[2]SHEDULE OF WORKS'!$N13</f>
        <v>Sample requirements listed within spec but understand you would wait for confirmation on most of these</v>
      </c>
      <c r="Q13" s="58"/>
    </row>
    <row r="14" spans="1:17" s="10" customFormat="1" ht="14.3" x14ac:dyDescent="0.25">
      <c r="A14" s="2"/>
      <c r="B14" s="14"/>
      <c r="C14" s="11"/>
      <c r="D14" s="11"/>
      <c r="E14" s="11"/>
      <c r="F14" s="11"/>
      <c r="G14" s="12"/>
      <c r="H14" s="12"/>
      <c r="I14" s="12"/>
      <c r="J14" s="24"/>
      <c r="K14" s="25"/>
      <c r="L14" s="3"/>
      <c r="M14" s="39"/>
      <c r="N14" s="25"/>
      <c r="O14" s="51"/>
      <c r="P14" s="54"/>
    </row>
    <row r="15" spans="1:17" s="13" customFormat="1" ht="64.55" x14ac:dyDescent="0.25">
      <c r="A15" s="2" t="s">
        <v>5</v>
      </c>
      <c r="B15" s="38" t="s">
        <v>17</v>
      </c>
      <c r="C15" s="29"/>
      <c r="D15" s="29">
        <v>1</v>
      </c>
      <c r="E15" s="29"/>
      <c r="F15" s="29" t="s">
        <v>16</v>
      </c>
      <c r="G15" s="1" t="s">
        <v>11</v>
      </c>
      <c r="H15" s="1"/>
      <c r="I15" s="1"/>
      <c r="J15" s="24">
        <v>38176.594026472223</v>
      </c>
      <c r="K15" s="25">
        <f t="shared" ref="K15:K57" si="2">D15*J15</f>
        <v>38176.594026472223</v>
      </c>
      <c r="L15" s="3" t="s">
        <v>142</v>
      </c>
      <c r="M15" s="39">
        <f>'[1]SHEDULE OF WORKS'!$J15</f>
        <v>38176.594026472223</v>
      </c>
      <c r="N15" s="25">
        <f t="shared" si="0"/>
        <v>38176.594026472223</v>
      </c>
      <c r="O15" s="51">
        <f t="shared" si="1"/>
        <v>0</v>
      </c>
      <c r="P15" s="54"/>
    </row>
    <row r="16" spans="1:17" s="13" customFormat="1" ht="51.65" x14ac:dyDescent="0.2">
      <c r="A16" s="2" t="s">
        <v>6</v>
      </c>
      <c r="B16" s="14" t="s">
        <v>20</v>
      </c>
      <c r="C16" s="11" t="s">
        <v>18</v>
      </c>
      <c r="D16" s="11">
        <v>1</v>
      </c>
      <c r="E16" s="11" t="s">
        <v>23</v>
      </c>
      <c r="F16" s="11" t="s">
        <v>19</v>
      </c>
      <c r="G16" s="12" t="s">
        <v>13</v>
      </c>
      <c r="H16" s="12" t="s">
        <v>21</v>
      </c>
      <c r="I16" s="12" t="s">
        <v>25</v>
      </c>
      <c r="J16" s="24">
        <v>26265.758380911113</v>
      </c>
      <c r="K16" s="25">
        <f t="shared" si="2"/>
        <v>26265.758380911113</v>
      </c>
      <c r="L16" s="3" t="s">
        <v>143</v>
      </c>
      <c r="M16" s="39">
        <f>'[1]SHEDULE OF WORKS'!$J16</f>
        <v>23063.303240911115</v>
      </c>
      <c r="N16" s="25">
        <f t="shared" si="0"/>
        <v>23063.303240911115</v>
      </c>
      <c r="O16" s="51">
        <f t="shared" si="1"/>
        <v>3202.4551399999982</v>
      </c>
      <c r="P16" s="55" t="s">
        <v>174</v>
      </c>
    </row>
    <row r="17" spans="1:17" s="13" customFormat="1" ht="38.75" x14ac:dyDescent="0.2">
      <c r="A17" s="2" t="s">
        <v>104</v>
      </c>
      <c r="B17" s="14" t="s">
        <v>20</v>
      </c>
      <c r="C17" s="11" t="s">
        <v>22</v>
      </c>
      <c r="D17" s="11">
        <v>1</v>
      </c>
      <c r="E17" s="20" t="s">
        <v>31</v>
      </c>
      <c r="F17" s="11" t="s">
        <v>19</v>
      </c>
      <c r="G17" s="12" t="s">
        <v>13</v>
      </c>
      <c r="H17" s="12" t="s">
        <v>21</v>
      </c>
      <c r="I17" s="12" t="s">
        <v>26</v>
      </c>
      <c r="J17" s="24">
        <v>22590.319514999999</v>
      </c>
      <c r="K17" s="25">
        <f t="shared" si="2"/>
        <v>22590.319514999999</v>
      </c>
      <c r="L17" s="3" t="s">
        <v>144</v>
      </c>
      <c r="M17" s="39">
        <f>'[1]SHEDULE OF WORKS'!$J17</f>
        <v>39533.060904999998</v>
      </c>
      <c r="N17" s="25">
        <f t="shared" si="0"/>
        <v>39533.060904999998</v>
      </c>
      <c r="O17" s="51">
        <f t="shared" si="1"/>
        <v>-16942.741389999999</v>
      </c>
      <c r="P17" s="57" t="s">
        <v>175</v>
      </c>
      <c r="Q17" s="59" t="s">
        <v>190</v>
      </c>
    </row>
    <row r="18" spans="1:17" s="13" customFormat="1" ht="38.75" x14ac:dyDescent="0.2">
      <c r="A18" s="2" t="s">
        <v>105</v>
      </c>
      <c r="B18" s="14" t="s">
        <v>27</v>
      </c>
      <c r="C18" s="45" t="s">
        <v>22</v>
      </c>
      <c r="D18" s="11">
        <v>1</v>
      </c>
      <c r="E18" s="11" t="s">
        <v>28</v>
      </c>
      <c r="F18" s="11" t="s">
        <v>19</v>
      </c>
      <c r="G18" s="12" t="s">
        <v>13</v>
      </c>
      <c r="H18" s="12" t="s">
        <v>21</v>
      </c>
      <c r="I18" s="12" t="s">
        <v>25</v>
      </c>
      <c r="J18" s="24">
        <v>19340.306700000001</v>
      </c>
      <c r="K18" s="25">
        <f t="shared" si="2"/>
        <v>19340.306700000001</v>
      </c>
      <c r="L18" s="44" t="s">
        <v>168</v>
      </c>
      <c r="M18" s="39">
        <f>'[1]SHEDULE OF WORKS'!$J18</f>
        <v>20589.065065999999</v>
      </c>
      <c r="N18" s="25">
        <f t="shared" si="0"/>
        <v>20589.065065999999</v>
      </c>
      <c r="O18" s="51">
        <f t="shared" si="1"/>
        <v>-1248.7583659999982</v>
      </c>
      <c r="P18" s="55" t="s">
        <v>174</v>
      </c>
      <c r="Q18" s="59" t="s">
        <v>191</v>
      </c>
    </row>
    <row r="19" spans="1:17" s="13" customFormat="1" ht="51.65" x14ac:dyDescent="0.2">
      <c r="A19" s="2" t="s">
        <v>106</v>
      </c>
      <c r="B19" s="14" t="s">
        <v>27</v>
      </c>
      <c r="C19" s="45" t="s">
        <v>18</v>
      </c>
      <c r="D19" s="11">
        <v>1</v>
      </c>
      <c r="E19" s="11" t="s">
        <v>29</v>
      </c>
      <c r="F19" s="11" t="s">
        <v>19</v>
      </c>
      <c r="G19" s="12" t="s">
        <v>13</v>
      </c>
      <c r="H19" s="12" t="s">
        <v>21</v>
      </c>
      <c r="I19" s="12" t="s">
        <v>30</v>
      </c>
      <c r="J19" s="24">
        <v>21809.021866000003</v>
      </c>
      <c r="K19" s="25">
        <f t="shared" si="2"/>
        <v>21809.021866000003</v>
      </c>
      <c r="L19" s="44" t="s">
        <v>143</v>
      </c>
      <c r="M19" s="39">
        <f>'[1]SHEDULE OF WORKS'!$J19</f>
        <v>19264.1675</v>
      </c>
      <c r="N19" s="25">
        <f t="shared" si="0"/>
        <v>19264.1675</v>
      </c>
      <c r="O19" s="51">
        <f t="shared" si="1"/>
        <v>2544.8543660000032</v>
      </c>
      <c r="P19" s="57" t="s">
        <v>176</v>
      </c>
      <c r="Q19" s="59" t="s">
        <v>192</v>
      </c>
    </row>
    <row r="20" spans="1:17" s="13" customFormat="1" ht="38.75" x14ac:dyDescent="0.2">
      <c r="A20" s="2" t="s">
        <v>107</v>
      </c>
      <c r="B20" s="14" t="s">
        <v>32</v>
      </c>
      <c r="C20" s="11" t="s">
        <v>22</v>
      </c>
      <c r="D20" s="11">
        <v>1</v>
      </c>
      <c r="E20" s="20" t="s">
        <v>31</v>
      </c>
      <c r="F20" s="11" t="s">
        <v>19</v>
      </c>
      <c r="G20" s="12" t="s">
        <v>33</v>
      </c>
      <c r="H20" s="12" t="s">
        <v>21</v>
      </c>
      <c r="I20" s="12" t="s">
        <v>30</v>
      </c>
      <c r="J20" s="24">
        <v>24315.995025</v>
      </c>
      <c r="K20" s="25">
        <f t="shared" si="2"/>
        <v>24315.995025</v>
      </c>
      <c r="L20" s="3" t="s">
        <v>144</v>
      </c>
      <c r="M20" s="39">
        <f>'[1]SHEDULE OF WORKS'!$J20</f>
        <v>50233.934299999994</v>
      </c>
      <c r="N20" s="25">
        <f t="shared" si="0"/>
        <v>50233.934299999994</v>
      </c>
      <c r="O20" s="51">
        <f t="shared" si="1"/>
        <v>-25917.939274999993</v>
      </c>
      <c r="P20" s="55" t="s">
        <v>174</v>
      </c>
    </row>
    <row r="21" spans="1:17" s="13" customFormat="1" ht="64.55" x14ac:dyDescent="0.2">
      <c r="A21" s="2" t="s">
        <v>8</v>
      </c>
      <c r="B21" s="14" t="s">
        <v>32</v>
      </c>
      <c r="C21" s="45" t="s">
        <v>166</v>
      </c>
      <c r="D21" s="11">
        <v>1</v>
      </c>
      <c r="E21" s="11" t="s">
        <v>23</v>
      </c>
      <c r="F21" s="11" t="s">
        <v>19</v>
      </c>
      <c r="G21" s="12" t="s">
        <v>33</v>
      </c>
      <c r="H21" s="12" t="s">
        <v>21</v>
      </c>
      <c r="I21" s="12" t="s">
        <v>25</v>
      </c>
      <c r="J21" s="24">
        <v>35063.924869800001</v>
      </c>
      <c r="K21" s="25">
        <f t="shared" si="2"/>
        <v>35063.924869800001</v>
      </c>
      <c r="L21" s="44" t="s">
        <v>169</v>
      </c>
      <c r="M21" s="39">
        <f>'[1]SHEDULE OF WORKS'!$J21</f>
        <v>24403.5771298</v>
      </c>
      <c r="N21" s="25">
        <f t="shared" si="0"/>
        <v>24403.5771298</v>
      </c>
      <c r="O21" s="51">
        <f t="shared" si="1"/>
        <v>10660.347740000001</v>
      </c>
      <c r="P21" s="55" t="s">
        <v>174</v>
      </c>
    </row>
    <row r="22" spans="1:17" s="13" customFormat="1" ht="38.75" x14ac:dyDescent="0.2">
      <c r="A22" s="2" t="s">
        <v>108</v>
      </c>
      <c r="B22" s="14" t="s">
        <v>34</v>
      </c>
      <c r="C22" s="11" t="s">
        <v>22</v>
      </c>
      <c r="D22" s="11">
        <v>1</v>
      </c>
      <c r="E22" s="20" t="s">
        <v>35</v>
      </c>
      <c r="F22" s="11" t="s">
        <v>19</v>
      </c>
      <c r="G22" s="12" t="s">
        <v>33</v>
      </c>
      <c r="H22" s="12" t="s">
        <v>21</v>
      </c>
      <c r="I22" s="12" t="s">
        <v>30</v>
      </c>
      <c r="J22" s="24">
        <v>5705.2851250000003</v>
      </c>
      <c r="K22" s="25">
        <f t="shared" si="2"/>
        <v>5705.2851250000003</v>
      </c>
      <c r="L22" s="3" t="s">
        <v>145</v>
      </c>
      <c r="M22" s="39">
        <f>'[1]SHEDULE OF WORKS'!$J22</f>
        <v>10151.258150000001</v>
      </c>
      <c r="N22" s="25">
        <f t="shared" si="0"/>
        <v>10151.258150000001</v>
      </c>
      <c r="O22" s="51">
        <f t="shared" si="1"/>
        <v>-4445.9730250000011</v>
      </c>
      <c r="P22" s="55" t="s">
        <v>174</v>
      </c>
    </row>
    <row r="23" spans="1:17" s="13" customFormat="1" ht="38.75" x14ac:dyDescent="0.2">
      <c r="A23" s="2" t="s">
        <v>109</v>
      </c>
      <c r="B23" s="14" t="s">
        <v>20</v>
      </c>
      <c r="C23" s="11" t="s">
        <v>22</v>
      </c>
      <c r="D23" s="11">
        <v>1</v>
      </c>
      <c r="E23" s="11" t="s">
        <v>98</v>
      </c>
      <c r="F23" s="11" t="s">
        <v>19</v>
      </c>
      <c r="G23" s="12" t="s">
        <v>36</v>
      </c>
      <c r="H23" s="12" t="s">
        <v>21</v>
      </c>
      <c r="I23" s="12" t="s">
        <v>30</v>
      </c>
      <c r="J23" s="24">
        <v>18462.572650000002</v>
      </c>
      <c r="K23" s="25">
        <f t="shared" si="2"/>
        <v>18462.572650000002</v>
      </c>
      <c r="L23" s="3" t="s">
        <v>144</v>
      </c>
      <c r="M23" s="39">
        <f>'[1]SHEDULE OF WORKS'!$J23</f>
        <v>32962.979000000007</v>
      </c>
      <c r="N23" s="25">
        <f t="shared" si="0"/>
        <v>32962.979000000007</v>
      </c>
      <c r="O23" s="51">
        <f t="shared" si="1"/>
        <v>-14500.406350000005</v>
      </c>
      <c r="P23" s="57" t="s">
        <v>177</v>
      </c>
      <c r="Q23" s="59" t="s">
        <v>187</v>
      </c>
    </row>
    <row r="24" spans="1:17" s="13" customFormat="1" ht="38.75" x14ac:dyDescent="0.2">
      <c r="A24" s="2" t="s">
        <v>110</v>
      </c>
      <c r="B24" s="14" t="s">
        <v>27</v>
      </c>
      <c r="C24" s="11" t="s">
        <v>22</v>
      </c>
      <c r="D24" s="11">
        <v>1</v>
      </c>
      <c r="E24" s="11" t="s">
        <v>98</v>
      </c>
      <c r="F24" s="11" t="s">
        <v>19</v>
      </c>
      <c r="G24" s="12" t="s">
        <v>36</v>
      </c>
      <c r="H24" s="12" t="s">
        <v>21</v>
      </c>
      <c r="I24" s="12" t="s">
        <v>30</v>
      </c>
      <c r="J24" s="24">
        <v>19165.000700000001</v>
      </c>
      <c r="K24" s="25">
        <f t="shared" si="2"/>
        <v>19165.000700000001</v>
      </c>
      <c r="L24" s="3" t="s">
        <v>144</v>
      </c>
      <c r="M24" s="39">
        <f>'[1]SHEDULE OF WORKS'!$J24</f>
        <v>32538.629000000008</v>
      </c>
      <c r="N24" s="25">
        <f t="shared" si="0"/>
        <v>32538.629000000008</v>
      </c>
      <c r="O24" s="51">
        <f t="shared" si="1"/>
        <v>-13373.628300000008</v>
      </c>
      <c r="P24" s="55" t="s">
        <v>174</v>
      </c>
    </row>
    <row r="25" spans="1:17" s="13" customFormat="1" ht="25.85" x14ac:dyDescent="0.2">
      <c r="A25" s="2" t="s">
        <v>111</v>
      </c>
      <c r="B25" s="14" t="s">
        <v>37</v>
      </c>
      <c r="C25" s="11" t="s">
        <v>22</v>
      </c>
      <c r="D25" s="11">
        <v>1</v>
      </c>
      <c r="E25" s="11" t="s">
        <v>41</v>
      </c>
      <c r="F25" s="11" t="s">
        <v>38</v>
      </c>
      <c r="G25" s="12"/>
      <c r="H25" s="12"/>
      <c r="I25" s="12" t="s">
        <v>39</v>
      </c>
      <c r="J25" s="24">
        <v>21350.854575000001</v>
      </c>
      <c r="K25" s="25">
        <f t="shared" si="2"/>
        <v>21350.854575000001</v>
      </c>
      <c r="L25" s="3" t="s">
        <v>40</v>
      </c>
      <c r="M25" s="39">
        <f>'[1]SHEDULE OF WORKS'!$J25</f>
        <v>38257.722750000008</v>
      </c>
      <c r="N25" s="25">
        <f t="shared" si="0"/>
        <v>38257.722750000008</v>
      </c>
      <c r="O25" s="51">
        <f t="shared" si="1"/>
        <v>-16906.868175000007</v>
      </c>
      <c r="P25" s="57" t="s">
        <v>178</v>
      </c>
      <c r="Q25" s="59" t="s">
        <v>188</v>
      </c>
    </row>
    <row r="26" spans="1:17" s="13" customFormat="1" ht="25.85" x14ac:dyDescent="0.2">
      <c r="A26" s="2" t="s">
        <v>7</v>
      </c>
      <c r="B26" s="14" t="s">
        <v>42</v>
      </c>
      <c r="C26" s="11" t="s">
        <v>22</v>
      </c>
      <c r="D26" s="11">
        <v>1</v>
      </c>
      <c r="E26" s="11" t="s">
        <v>43</v>
      </c>
      <c r="F26" s="11" t="s">
        <v>38</v>
      </c>
      <c r="G26" s="12"/>
      <c r="H26" s="12"/>
      <c r="I26" s="12" t="s">
        <v>39</v>
      </c>
      <c r="J26" s="24">
        <v>34023.679327777776</v>
      </c>
      <c r="K26" s="25">
        <f t="shared" si="2"/>
        <v>34023.679327777776</v>
      </c>
      <c r="L26" s="3" t="s">
        <v>40</v>
      </c>
      <c r="M26" s="39">
        <f>'[1]SHEDULE OF WORKS'!$J26</f>
        <v>52367.424777777764</v>
      </c>
      <c r="N26" s="25">
        <f t="shared" si="0"/>
        <v>52367.424777777764</v>
      </c>
      <c r="O26" s="51">
        <f t="shared" si="1"/>
        <v>-18343.745449999988</v>
      </c>
      <c r="P26" s="57" t="s">
        <v>178</v>
      </c>
      <c r="Q26" s="59" t="s">
        <v>188</v>
      </c>
    </row>
    <row r="27" spans="1:17" s="13" customFormat="1" ht="25.85" x14ac:dyDescent="0.2">
      <c r="A27" s="2" t="s">
        <v>112</v>
      </c>
      <c r="B27" s="14" t="s">
        <v>44</v>
      </c>
      <c r="C27" s="11" t="s">
        <v>22</v>
      </c>
      <c r="D27" s="11">
        <v>1</v>
      </c>
      <c r="E27" s="11" t="s">
        <v>45</v>
      </c>
      <c r="F27" s="11" t="s">
        <v>38</v>
      </c>
      <c r="G27" s="12"/>
      <c r="H27" s="12"/>
      <c r="I27" s="12" t="s">
        <v>39</v>
      </c>
      <c r="J27" s="24">
        <v>16384.744088888889</v>
      </c>
      <c r="K27" s="25">
        <f t="shared" si="2"/>
        <v>16384.744088888889</v>
      </c>
      <c r="L27" s="3" t="s">
        <v>40</v>
      </c>
      <c r="M27" s="39">
        <f>'[1]SHEDULE OF WORKS'!$J27</f>
        <v>25123.768888888884</v>
      </c>
      <c r="N27" s="25">
        <f t="shared" si="0"/>
        <v>25123.768888888884</v>
      </c>
      <c r="O27" s="51">
        <f t="shared" si="1"/>
        <v>-8739.0247999999956</v>
      </c>
      <c r="P27" s="57" t="s">
        <v>178</v>
      </c>
      <c r="Q27" s="59" t="s">
        <v>188</v>
      </c>
    </row>
    <row r="28" spans="1:17" s="13" customFormat="1" ht="25.85" x14ac:dyDescent="0.2">
      <c r="A28" s="2" t="s">
        <v>113</v>
      </c>
      <c r="B28" s="14" t="s">
        <v>46</v>
      </c>
      <c r="C28" s="11" t="s">
        <v>47</v>
      </c>
      <c r="D28" s="11">
        <v>1</v>
      </c>
      <c r="E28" s="11" t="s">
        <v>48</v>
      </c>
      <c r="F28" s="11" t="s">
        <v>38</v>
      </c>
      <c r="G28" s="12"/>
      <c r="H28" s="12"/>
      <c r="I28" s="12" t="s">
        <v>39</v>
      </c>
      <c r="J28" s="24">
        <v>25278.054166666669</v>
      </c>
      <c r="K28" s="25">
        <f t="shared" si="2"/>
        <v>25278.054166666669</v>
      </c>
      <c r="L28" s="44" t="s">
        <v>167</v>
      </c>
      <c r="M28" s="39">
        <f>'[1]SHEDULE OF WORKS'!$J28</f>
        <v>19893.075666666668</v>
      </c>
      <c r="N28" s="25">
        <f t="shared" si="0"/>
        <v>19893.075666666668</v>
      </c>
      <c r="O28" s="51">
        <f t="shared" si="1"/>
        <v>5384.9785000000011</v>
      </c>
      <c r="P28" s="57" t="s">
        <v>178</v>
      </c>
      <c r="Q28" s="59" t="s">
        <v>188</v>
      </c>
    </row>
    <row r="29" spans="1:17" s="13" customFormat="1" ht="25.85" x14ac:dyDescent="0.2">
      <c r="A29" s="2" t="s">
        <v>114</v>
      </c>
      <c r="B29" s="14" t="s">
        <v>50</v>
      </c>
      <c r="C29" s="11" t="s">
        <v>47</v>
      </c>
      <c r="D29" s="11">
        <v>1</v>
      </c>
      <c r="E29" s="11" t="s">
        <v>51</v>
      </c>
      <c r="F29" s="11" t="s">
        <v>38</v>
      </c>
      <c r="G29" s="12"/>
      <c r="H29" s="12"/>
      <c r="I29" s="12" t="s">
        <v>39</v>
      </c>
      <c r="J29" s="24">
        <v>50998.421333333332</v>
      </c>
      <c r="K29" s="25">
        <f t="shared" si="2"/>
        <v>50998.421333333332</v>
      </c>
      <c r="L29" s="44" t="s">
        <v>167</v>
      </c>
      <c r="M29" s="39">
        <f>'[1]SHEDULE OF WORKS'!$J29</f>
        <v>39869.158333333326</v>
      </c>
      <c r="N29" s="25">
        <f t="shared" si="0"/>
        <v>39869.158333333326</v>
      </c>
      <c r="O29" s="51">
        <f t="shared" si="1"/>
        <v>11129.263000000006</v>
      </c>
      <c r="P29" s="57" t="s">
        <v>178</v>
      </c>
      <c r="Q29" s="59" t="s">
        <v>188</v>
      </c>
    </row>
    <row r="30" spans="1:17" s="13" customFormat="1" ht="38.75" x14ac:dyDescent="0.2">
      <c r="A30" s="2" t="s">
        <v>115</v>
      </c>
      <c r="B30" s="14" t="s">
        <v>52</v>
      </c>
      <c r="C30" s="11" t="s">
        <v>22</v>
      </c>
      <c r="D30" s="11">
        <v>1</v>
      </c>
      <c r="E30" s="20" t="s">
        <v>58</v>
      </c>
      <c r="F30" s="11" t="s">
        <v>53</v>
      </c>
      <c r="G30" s="12" t="s">
        <v>63</v>
      </c>
      <c r="H30" s="12"/>
      <c r="I30" s="12" t="s">
        <v>30</v>
      </c>
      <c r="J30" s="24">
        <v>20891.342175000002</v>
      </c>
      <c r="K30" s="25">
        <f t="shared" si="2"/>
        <v>20891.342175000002</v>
      </c>
      <c r="L30" s="3" t="s">
        <v>144</v>
      </c>
      <c r="M30" s="39">
        <f>'[1]SHEDULE OF WORKS'!$J30</f>
        <v>35887.8361</v>
      </c>
      <c r="N30" s="25">
        <f t="shared" si="0"/>
        <v>35887.8361</v>
      </c>
      <c r="O30" s="51">
        <f t="shared" si="1"/>
        <v>-14996.493924999999</v>
      </c>
      <c r="P30" s="57" t="s">
        <v>179</v>
      </c>
      <c r="Q30" s="59" t="s">
        <v>188</v>
      </c>
    </row>
    <row r="31" spans="1:17" s="13" customFormat="1" ht="25.85" x14ac:dyDescent="0.2">
      <c r="A31" s="2" t="s">
        <v>116</v>
      </c>
      <c r="B31" s="14" t="s">
        <v>52</v>
      </c>
      <c r="C31" s="11" t="s">
        <v>54</v>
      </c>
      <c r="D31" s="11">
        <v>1</v>
      </c>
      <c r="E31" s="20" t="s">
        <v>55</v>
      </c>
      <c r="F31" s="11" t="s">
        <v>53</v>
      </c>
      <c r="G31" s="12" t="s">
        <v>63</v>
      </c>
      <c r="H31" s="12"/>
      <c r="I31" s="12" t="s">
        <v>59</v>
      </c>
      <c r="J31" s="24">
        <v>4359.4947499999998</v>
      </c>
      <c r="K31" s="25">
        <f t="shared" si="2"/>
        <v>4359.4947499999998</v>
      </c>
      <c r="L31" s="3" t="s">
        <v>147</v>
      </c>
      <c r="M31" s="39">
        <f>'[1]SHEDULE OF WORKS'!$J31</f>
        <v>4081.7697499999995</v>
      </c>
      <c r="N31" s="25">
        <f t="shared" si="0"/>
        <v>4081.7697499999995</v>
      </c>
      <c r="O31" s="51">
        <f t="shared" si="1"/>
        <v>277.72500000000036</v>
      </c>
      <c r="P31" s="55" t="s">
        <v>174</v>
      </c>
    </row>
    <row r="32" spans="1:17" s="13" customFormat="1" ht="64.55" x14ac:dyDescent="0.2">
      <c r="A32" s="2" t="s">
        <v>117</v>
      </c>
      <c r="B32" s="14" t="s">
        <v>56</v>
      </c>
      <c r="C32" s="11" t="s">
        <v>22</v>
      </c>
      <c r="D32" s="11">
        <v>1</v>
      </c>
      <c r="E32" s="20" t="s">
        <v>57</v>
      </c>
      <c r="F32" s="11" t="s">
        <v>53</v>
      </c>
      <c r="G32" s="12" t="s">
        <v>63</v>
      </c>
      <c r="H32" s="12"/>
      <c r="I32" s="12" t="s">
        <v>30</v>
      </c>
      <c r="J32" s="24">
        <v>22095.835499999997</v>
      </c>
      <c r="K32" s="25">
        <f t="shared" si="2"/>
        <v>22095.835499999997</v>
      </c>
      <c r="L32" s="3" t="s">
        <v>144</v>
      </c>
      <c r="M32" s="39">
        <f>'[1]SHEDULE OF WORKS'!$J32</f>
        <v>36435.162500000006</v>
      </c>
      <c r="N32" s="25">
        <f t="shared" si="0"/>
        <v>36435.162500000006</v>
      </c>
      <c r="O32" s="51">
        <f t="shared" si="1"/>
        <v>-14339.327000000008</v>
      </c>
      <c r="P32" s="57" t="s">
        <v>178</v>
      </c>
      <c r="Q32" s="59" t="s">
        <v>188</v>
      </c>
    </row>
    <row r="33" spans="1:17" s="13" customFormat="1" ht="51.65" x14ac:dyDescent="0.2">
      <c r="A33" s="2" t="s">
        <v>118</v>
      </c>
      <c r="B33" s="14" t="s">
        <v>56</v>
      </c>
      <c r="C33" s="11" t="s">
        <v>54</v>
      </c>
      <c r="D33" s="11">
        <v>1</v>
      </c>
      <c r="E33" s="20" t="s">
        <v>62</v>
      </c>
      <c r="F33" s="11" t="s">
        <v>53</v>
      </c>
      <c r="G33" s="12" t="s">
        <v>63</v>
      </c>
      <c r="H33" s="12"/>
      <c r="I33" s="12" t="s">
        <v>59</v>
      </c>
      <c r="J33" s="24">
        <v>6119.4584875</v>
      </c>
      <c r="K33" s="25">
        <f t="shared" si="2"/>
        <v>6119.4584875</v>
      </c>
      <c r="L33" s="3" t="s">
        <v>147</v>
      </c>
      <c r="M33" s="39">
        <f>'[1]SHEDULE OF WORKS'!$J33</f>
        <v>6119.4584875</v>
      </c>
      <c r="N33" s="25">
        <f t="shared" si="0"/>
        <v>6119.4584875</v>
      </c>
      <c r="O33" s="51">
        <f t="shared" si="1"/>
        <v>0</v>
      </c>
      <c r="P33" s="55" t="s">
        <v>174</v>
      </c>
    </row>
    <row r="34" spans="1:17" s="13" customFormat="1" ht="38.75" x14ac:dyDescent="0.2">
      <c r="A34" s="2" t="s">
        <v>119</v>
      </c>
      <c r="B34" s="14" t="s">
        <v>64</v>
      </c>
      <c r="C34" s="11" t="s">
        <v>22</v>
      </c>
      <c r="D34" s="11">
        <v>1</v>
      </c>
      <c r="E34" s="11" t="s">
        <v>65</v>
      </c>
      <c r="F34" s="11" t="s">
        <v>53</v>
      </c>
      <c r="G34" s="12" t="s">
        <v>66</v>
      </c>
      <c r="H34" s="12"/>
      <c r="I34" s="12" t="s">
        <v>30</v>
      </c>
      <c r="J34" s="24">
        <v>3140.159525</v>
      </c>
      <c r="K34" s="25">
        <f t="shared" si="2"/>
        <v>3140.159525</v>
      </c>
      <c r="L34" s="3" t="s">
        <v>144</v>
      </c>
      <c r="M34" s="39">
        <f>'[1]SHEDULE OF WORKS'!$J34</f>
        <v>5263.3314999999993</v>
      </c>
      <c r="N34" s="25">
        <f t="shared" si="0"/>
        <v>5263.3314999999993</v>
      </c>
      <c r="O34" s="51">
        <f t="shared" si="1"/>
        <v>-2123.1719749999993</v>
      </c>
      <c r="P34" s="57" t="s">
        <v>180</v>
      </c>
      <c r="Q34" s="59" t="s">
        <v>188</v>
      </c>
    </row>
    <row r="35" spans="1:17" s="13" customFormat="1" ht="103.25" x14ac:dyDescent="0.2">
      <c r="A35" s="2" t="s">
        <v>120</v>
      </c>
      <c r="B35" s="14" t="s">
        <v>64</v>
      </c>
      <c r="C35" s="11" t="s">
        <v>54</v>
      </c>
      <c r="D35" s="11">
        <v>1</v>
      </c>
      <c r="E35" s="20" t="s">
        <v>67</v>
      </c>
      <c r="F35" s="11" t="s">
        <v>53</v>
      </c>
      <c r="G35" s="12" t="s">
        <v>66</v>
      </c>
      <c r="H35" s="12"/>
      <c r="I35" s="12" t="s">
        <v>59</v>
      </c>
      <c r="J35" s="24">
        <v>23080.645474999998</v>
      </c>
      <c r="K35" s="25">
        <f t="shared" si="2"/>
        <v>23080.645474999998</v>
      </c>
      <c r="L35" s="3" t="s">
        <v>147</v>
      </c>
      <c r="M35" s="39">
        <f>'[1]SHEDULE OF WORKS'!$J35</f>
        <v>23080.645474999998</v>
      </c>
      <c r="N35" s="25">
        <f t="shared" si="0"/>
        <v>23080.645474999998</v>
      </c>
      <c r="O35" s="48">
        <f t="shared" si="1"/>
        <v>0</v>
      </c>
      <c r="P35" s="55" t="s">
        <v>174</v>
      </c>
    </row>
    <row r="36" spans="1:17" s="13" customFormat="1" ht="25.85" x14ac:dyDescent="0.2">
      <c r="A36" s="2" t="s">
        <v>121</v>
      </c>
      <c r="B36" s="14" t="s">
        <v>68</v>
      </c>
      <c r="C36" s="11" t="s">
        <v>22</v>
      </c>
      <c r="D36" s="11">
        <v>1</v>
      </c>
      <c r="E36" s="11" t="s">
        <v>69</v>
      </c>
      <c r="F36" s="11" t="s">
        <v>70</v>
      </c>
      <c r="G36" s="12"/>
      <c r="H36" s="12"/>
      <c r="I36" s="12" t="s">
        <v>95</v>
      </c>
      <c r="J36" s="24">
        <v>14361.267083333336</v>
      </c>
      <c r="K36" s="25">
        <f t="shared" si="2"/>
        <v>14361.267083333336</v>
      </c>
      <c r="L36" s="3" t="s">
        <v>49</v>
      </c>
      <c r="M36" s="39">
        <f>'[1]SHEDULE OF WORKS'!$J36</f>
        <v>15759.948833333336</v>
      </c>
      <c r="N36" s="25">
        <f t="shared" si="0"/>
        <v>15759.948833333336</v>
      </c>
      <c r="O36" s="51">
        <f t="shared" si="1"/>
        <v>-1398.6817499999997</v>
      </c>
      <c r="P36" s="55" t="s">
        <v>174</v>
      </c>
    </row>
    <row r="37" spans="1:17" s="13" customFormat="1" ht="25.85" x14ac:dyDescent="0.2">
      <c r="A37" s="2" t="s">
        <v>122</v>
      </c>
      <c r="B37" s="14" t="s">
        <v>71</v>
      </c>
      <c r="C37" s="11" t="s">
        <v>47</v>
      </c>
      <c r="D37" s="11">
        <v>1</v>
      </c>
      <c r="E37" s="11" t="s">
        <v>72</v>
      </c>
      <c r="F37" s="11" t="s">
        <v>70</v>
      </c>
      <c r="G37" s="12"/>
      <c r="H37" s="12"/>
      <c r="I37" s="12" t="s">
        <v>95</v>
      </c>
      <c r="J37" s="24">
        <v>27346.759777777777</v>
      </c>
      <c r="K37" s="25">
        <f t="shared" si="2"/>
        <v>27346.759777777777</v>
      </c>
      <c r="L37" s="44" t="s">
        <v>167</v>
      </c>
      <c r="M37" s="39">
        <f>'[1]SHEDULE OF WORKS'!$J37</f>
        <v>20225.177777777775</v>
      </c>
      <c r="N37" s="25">
        <f t="shared" si="0"/>
        <v>20225.177777777775</v>
      </c>
      <c r="O37" s="51">
        <f t="shared" si="1"/>
        <v>7121.5820000000022</v>
      </c>
      <c r="P37" s="55" t="s">
        <v>174</v>
      </c>
    </row>
    <row r="38" spans="1:17" s="13" customFormat="1" ht="38.75" x14ac:dyDescent="0.2">
      <c r="A38" s="2" t="s">
        <v>123</v>
      </c>
      <c r="B38" s="14" t="s">
        <v>74</v>
      </c>
      <c r="C38" s="11" t="s">
        <v>22</v>
      </c>
      <c r="D38" s="11">
        <v>1</v>
      </c>
      <c r="E38" s="20" t="s">
        <v>58</v>
      </c>
      <c r="F38" s="11" t="s">
        <v>78</v>
      </c>
      <c r="G38" s="12" t="s">
        <v>60</v>
      </c>
      <c r="H38" s="26"/>
      <c r="I38" s="12" t="s">
        <v>30</v>
      </c>
      <c r="J38" s="24">
        <v>20891.342175000002</v>
      </c>
      <c r="K38" s="25">
        <f t="shared" si="2"/>
        <v>20891.342175000002</v>
      </c>
      <c r="L38" s="3" t="s">
        <v>144</v>
      </c>
      <c r="M38" s="39">
        <f>'[1]SHEDULE OF WORKS'!$J38</f>
        <v>35887.8361</v>
      </c>
      <c r="N38" s="25">
        <f t="shared" si="0"/>
        <v>35887.8361</v>
      </c>
      <c r="O38" s="51">
        <f t="shared" si="1"/>
        <v>-14996.493924999999</v>
      </c>
      <c r="P38" s="57" t="s">
        <v>181</v>
      </c>
      <c r="Q38" s="59" t="s">
        <v>188</v>
      </c>
    </row>
    <row r="39" spans="1:17" s="13" customFormat="1" ht="25.85" x14ac:dyDescent="0.2">
      <c r="A39" s="2" t="s">
        <v>124</v>
      </c>
      <c r="B39" s="14" t="s">
        <v>74</v>
      </c>
      <c r="C39" s="11" t="s">
        <v>54</v>
      </c>
      <c r="D39" s="11">
        <v>1</v>
      </c>
      <c r="E39" s="20" t="s">
        <v>55</v>
      </c>
      <c r="F39" s="11" t="s">
        <v>78</v>
      </c>
      <c r="G39" s="12" t="s">
        <v>60</v>
      </c>
      <c r="H39" s="26"/>
      <c r="I39" s="12" t="s">
        <v>59</v>
      </c>
      <c r="J39" s="24">
        <v>4359.4947499999998</v>
      </c>
      <c r="K39" s="25">
        <f t="shared" si="2"/>
        <v>4359.4947499999998</v>
      </c>
      <c r="L39" s="3" t="s">
        <v>147</v>
      </c>
      <c r="M39" s="39">
        <f>'[1]SHEDULE OF WORKS'!$J39</f>
        <v>4081.7697499999995</v>
      </c>
      <c r="N39" s="25">
        <f t="shared" si="0"/>
        <v>4081.7697499999995</v>
      </c>
      <c r="O39" s="51">
        <f t="shared" si="1"/>
        <v>277.72500000000036</v>
      </c>
      <c r="P39" s="55" t="s">
        <v>174</v>
      </c>
    </row>
    <row r="40" spans="1:17" s="13" customFormat="1" ht="64.55" x14ac:dyDescent="0.2">
      <c r="A40" s="2" t="s">
        <v>125</v>
      </c>
      <c r="B40" s="14" t="s">
        <v>75</v>
      </c>
      <c r="C40" s="11" t="s">
        <v>22</v>
      </c>
      <c r="D40" s="11">
        <v>1</v>
      </c>
      <c r="E40" s="20" t="s">
        <v>57</v>
      </c>
      <c r="F40" s="11" t="s">
        <v>78</v>
      </c>
      <c r="G40" s="12" t="s">
        <v>60</v>
      </c>
      <c r="H40" s="26"/>
      <c r="I40" s="12" t="s">
        <v>30</v>
      </c>
      <c r="J40" s="24">
        <v>22095.835499999997</v>
      </c>
      <c r="K40" s="25">
        <f t="shared" si="2"/>
        <v>22095.835499999997</v>
      </c>
      <c r="L40" s="3" t="s">
        <v>144</v>
      </c>
      <c r="M40" s="39">
        <f>'[1]SHEDULE OF WORKS'!$J40</f>
        <v>36435.162500000006</v>
      </c>
      <c r="N40" s="25">
        <f t="shared" si="0"/>
        <v>36435.162500000006</v>
      </c>
      <c r="O40" s="51">
        <f t="shared" si="1"/>
        <v>-14339.327000000008</v>
      </c>
      <c r="P40" s="55"/>
    </row>
    <row r="41" spans="1:17" s="13" customFormat="1" ht="51.65" x14ac:dyDescent="0.2">
      <c r="A41" s="2" t="s">
        <v>126</v>
      </c>
      <c r="B41" s="14" t="s">
        <v>75</v>
      </c>
      <c r="C41" s="11" t="s">
        <v>54</v>
      </c>
      <c r="D41" s="11">
        <v>1</v>
      </c>
      <c r="E41" s="20" t="s">
        <v>62</v>
      </c>
      <c r="F41" s="11" t="s">
        <v>78</v>
      </c>
      <c r="G41" s="12" t="s">
        <v>60</v>
      </c>
      <c r="H41" s="26"/>
      <c r="I41" s="12" t="s">
        <v>59</v>
      </c>
      <c r="J41" s="24">
        <v>6119.4584875</v>
      </c>
      <c r="K41" s="25">
        <f t="shared" si="2"/>
        <v>6119.4584875</v>
      </c>
      <c r="L41" s="3" t="s">
        <v>147</v>
      </c>
      <c r="M41" s="39">
        <f>'[1]SHEDULE OF WORKS'!$J41</f>
        <v>6119.4584875</v>
      </c>
      <c r="N41" s="25">
        <f t="shared" si="0"/>
        <v>6119.4584875</v>
      </c>
      <c r="O41" s="51">
        <f t="shared" si="1"/>
        <v>0</v>
      </c>
      <c r="P41" s="55" t="s">
        <v>174</v>
      </c>
    </row>
    <row r="42" spans="1:17" s="13" customFormat="1" ht="38.75" x14ac:dyDescent="0.2">
      <c r="A42" s="2" t="s">
        <v>127</v>
      </c>
      <c r="B42" s="14" t="s">
        <v>76</v>
      </c>
      <c r="C42" s="11" t="s">
        <v>22</v>
      </c>
      <c r="D42" s="11">
        <v>1</v>
      </c>
      <c r="E42" s="11" t="s">
        <v>65</v>
      </c>
      <c r="F42" s="11" t="s">
        <v>78</v>
      </c>
      <c r="G42" s="12" t="s">
        <v>61</v>
      </c>
      <c r="H42" s="26"/>
      <c r="I42" s="12" t="s">
        <v>30</v>
      </c>
      <c r="J42" s="24">
        <v>3140.159525</v>
      </c>
      <c r="K42" s="25">
        <f t="shared" si="2"/>
        <v>3140.159525</v>
      </c>
      <c r="L42" s="3" t="s">
        <v>144</v>
      </c>
      <c r="M42" s="39">
        <f>'[1]SHEDULE OF WORKS'!$J42</f>
        <v>5263.3314999999993</v>
      </c>
      <c r="N42" s="25">
        <f t="shared" si="0"/>
        <v>5263.3314999999993</v>
      </c>
      <c r="O42" s="51">
        <f t="shared" si="1"/>
        <v>-2123.1719749999993</v>
      </c>
      <c r="P42" s="57" t="s">
        <v>182</v>
      </c>
      <c r="Q42" s="59" t="s">
        <v>188</v>
      </c>
    </row>
    <row r="43" spans="1:17" s="13" customFormat="1" ht="103.25" x14ac:dyDescent="0.2">
      <c r="A43" s="2" t="s">
        <v>128</v>
      </c>
      <c r="B43" s="14" t="s">
        <v>76</v>
      </c>
      <c r="C43" s="11" t="s">
        <v>54</v>
      </c>
      <c r="D43" s="11">
        <v>1</v>
      </c>
      <c r="E43" s="20" t="s">
        <v>67</v>
      </c>
      <c r="F43" s="11" t="s">
        <v>78</v>
      </c>
      <c r="G43" s="12" t="s">
        <v>61</v>
      </c>
      <c r="H43" s="26"/>
      <c r="I43" s="12" t="s">
        <v>59</v>
      </c>
      <c r="J43" s="24">
        <v>23080.645474999998</v>
      </c>
      <c r="K43" s="25">
        <f t="shared" si="2"/>
        <v>23080.645474999998</v>
      </c>
      <c r="L43" s="3" t="s">
        <v>147</v>
      </c>
      <c r="M43" s="39">
        <f>'[1]SHEDULE OF WORKS'!$J43</f>
        <v>23080.645474999998</v>
      </c>
      <c r="N43" s="25">
        <f t="shared" si="0"/>
        <v>23080.645474999998</v>
      </c>
      <c r="O43" s="51">
        <f t="shared" si="1"/>
        <v>0</v>
      </c>
      <c r="P43" s="55" t="s">
        <v>174</v>
      </c>
    </row>
    <row r="44" spans="1:17" s="13" customFormat="1" ht="25.85" x14ac:dyDescent="0.2">
      <c r="A44" s="2" t="s">
        <v>129</v>
      </c>
      <c r="B44" s="14" t="s">
        <v>77</v>
      </c>
      <c r="C44" s="11" t="s">
        <v>22</v>
      </c>
      <c r="D44" s="11">
        <v>1</v>
      </c>
      <c r="E44" s="11" t="s">
        <v>69</v>
      </c>
      <c r="F44" s="11" t="s">
        <v>79</v>
      </c>
      <c r="G44" s="12"/>
      <c r="H44" s="26"/>
      <c r="I44" s="12" t="s">
        <v>95</v>
      </c>
      <c r="J44" s="24">
        <v>14361.267083333336</v>
      </c>
      <c r="K44" s="25">
        <f t="shared" si="2"/>
        <v>14361.267083333336</v>
      </c>
      <c r="L44" s="3" t="s">
        <v>49</v>
      </c>
      <c r="M44" s="39">
        <f>'[1]SHEDULE OF WORKS'!$J44</f>
        <v>15759.948833333336</v>
      </c>
      <c r="N44" s="25">
        <f t="shared" si="0"/>
        <v>15759.948833333336</v>
      </c>
      <c r="O44" s="51">
        <f t="shared" si="1"/>
        <v>-1398.6817499999997</v>
      </c>
      <c r="P44" s="55" t="s">
        <v>174</v>
      </c>
    </row>
    <row r="45" spans="1:17" s="13" customFormat="1" ht="25.85" x14ac:dyDescent="0.2">
      <c r="A45" s="2" t="s">
        <v>130</v>
      </c>
      <c r="B45" s="14" t="s">
        <v>73</v>
      </c>
      <c r="C45" s="11" t="s">
        <v>47</v>
      </c>
      <c r="D45" s="11">
        <v>1</v>
      </c>
      <c r="E45" s="11" t="s">
        <v>72</v>
      </c>
      <c r="F45" s="11" t="s">
        <v>79</v>
      </c>
      <c r="G45" s="12"/>
      <c r="H45" s="26"/>
      <c r="I45" s="12" t="s">
        <v>95</v>
      </c>
      <c r="J45" s="24">
        <v>27346.759777777777</v>
      </c>
      <c r="K45" s="25">
        <f t="shared" si="2"/>
        <v>27346.759777777777</v>
      </c>
      <c r="L45" s="44" t="s">
        <v>167</v>
      </c>
      <c r="M45" s="39">
        <f>'[1]SHEDULE OF WORKS'!$J45</f>
        <v>20225.177777777775</v>
      </c>
      <c r="N45" s="25">
        <f t="shared" si="0"/>
        <v>20225.177777777775</v>
      </c>
      <c r="O45" s="51">
        <f t="shared" si="1"/>
        <v>7121.5820000000022</v>
      </c>
      <c r="P45" s="55" t="s">
        <v>174</v>
      </c>
    </row>
    <row r="46" spans="1:17" s="13" customFormat="1" ht="25.85" x14ac:dyDescent="0.2">
      <c r="A46" s="2" t="s">
        <v>131</v>
      </c>
      <c r="B46" s="14" t="s">
        <v>87</v>
      </c>
      <c r="C46" s="11" t="s">
        <v>80</v>
      </c>
      <c r="D46" s="11">
        <v>1</v>
      </c>
      <c r="E46" s="20" t="s">
        <v>81</v>
      </c>
      <c r="F46" s="11" t="s">
        <v>82</v>
      </c>
      <c r="G46" s="12"/>
      <c r="H46" s="12"/>
      <c r="I46" s="12"/>
      <c r="J46" s="24">
        <v>721.83934722222216</v>
      </c>
      <c r="K46" s="25">
        <f t="shared" si="2"/>
        <v>721.83934722222216</v>
      </c>
      <c r="L46" s="3" t="s">
        <v>89</v>
      </c>
      <c r="M46" s="39">
        <f>'[1]SHEDULE OF WORKS'!$J46</f>
        <v>721.83934722222216</v>
      </c>
      <c r="N46" s="25">
        <f t="shared" si="0"/>
        <v>721.83934722222216</v>
      </c>
      <c r="O46" s="51">
        <f t="shared" si="1"/>
        <v>0</v>
      </c>
      <c r="P46" s="55" t="s">
        <v>174</v>
      </c>
    </row>
    <row r="47" spans="1:17" s="13" customFormat="1" ht="25.85" x14ac:dyDescent="0.2">
      <c r="A47" s="2" t="s">
        <v>132</v>
      </c>
      <c r="B47" s="14" t="s">
        <v>88</v>
      </c>
      <c r="C47" s="11" t="s">
        <v>80</v>
      </c>
      <c r="D47" s="11">
        <v>1</v>
      </c>
      <c r="E47" s="20" t="s">
        <v>81</v>
      </c>
      <c r="F47" s="11" t="s">
        <v>83</v>
      </c>
      <c r="G47" s="12"/>
      <c r="H47" s="12"/>
      <c r="I47" s="12"/>
      <c r="J47" s="24">
        <v>721.83934722222216</v>
      </c>
      <c r="K47" s="25">
        <f t="shared" si="2"/>
        <v>721.83934722222216</v>
      </c>
      <c r="L47" s="3" t="s">
        <v>89</v>
      </c>
      <c r="M47" s="39">
        <f>'[1]SHEDULE OF WORKS'!$J47</f>
        <v>721.83934722222216</v>
      </c>
      <c r="N47" s="25">
        <f t="shared" si="0"/>
        <v>721.83934722222216</v>
      </c>
      <c r="O47" s="51">
        <f t="shared" si="1"/>
        <v>0</v>
      </c>
      <c r="P47" s="55" t="s">
        <v>174</v>
      </c>
    </row>
    <row r="48" spans="1:17" s="13" customFormat="1" ht="51.65" x14ac:dyDescent="0.2">
      <c r="A48" s="2" t="s">
        <v>133</v>
      </c>
      <c r="B48" s="14" t="s">
        <v>84</v>
      </c>
      <c r="C48" s="11" t="s">
        <v>85</v>
      </c>
      <c r="D48" s="11">
        <v>1</v>
      </c>
      <c r="E48" s="11"/>
      <c r="F48" s="11" t="s">
        <v>53</v>
      </c>
      <c r="G48" s="12" t="s">
        <v>63</v>
      </c>
      <c r="H48" s="12"/>
      <c r="I48" s="12"/>
      <c r="J48" s="24">
        <v>12545.239599999999</v>
      </c>
      <c r="K48" s="25">
        <f t="shared" si="2"/>
        <v>12545.239599999999</v>
      </c>
      <c r="L48" s="3" t="s">
        <v>99</v>
      </c>
      <c r="M48" s="39">
        <f>'[1]SHEDULE OF WORKS'!$J48</f>
        <v>6975.6908725000003</v>
      </c>
      <c r="N48" s="25">
        <f t="shared" si="0"/>
        <v>6975.6908725000003</v>
      </c>
      <c r="O48" s="51">
        <f t="shared" si="1"/>
        <v>5569.5487274999987</v>
      </c>
      <c r="P48" s="55" t="s">
        <v>183</v>
      </c>
    </row>
    <row r="49" spans="1:16" s="13" customFormat="1" ht="51.65" x14ac:dyDescent="0.2">
      <c r="A49" s="2" t="s">
        <v>134</v>
      </c>
      <c r="B49" s="14" t="s">
        <v>86</v>
      </c>
      <c r="C49" s="11" t="s">
        <v>85</v>
      </c>
      <c r="D49" s="11">
        <v>1</v>
      </c>
      <c r="E49" s="11"/>
      <c r="F49" s="11" t="s">
        <v>78</v>
      </c>
      <c r="G49" s="12" t="s">
        <v>60</v>
      </c>
      <c r="H49" s="12"/>
      <c r="I49" s="12"/>
      <c r="J49" s="24">
        <v>12545.239599999999</v>
      </c>
      <c r="K49" s="25">
        <f t="shared" si="2"/>
        <v>12545.239599999999</v>
      </c>
      <c r="L49" s="3" t="s">
        <v>99</v>
      </c>
      <c r="M49" s="39">
        <f>'[1]SHEDULE OF WORKS'!$J49</f>
        <v>6975.6908725000003</v>
      </c>
      <c r="N49" s="25">
        <f t="shared" si="0"/>
        <v>6975.6908725000003</v>
      </c>
      <c r="O49" s="51">
        <f t="shared" si="1"/>
        <v>5569.5487274999987</v>
      </c>
      <c r="P49" s="55" t="s">
        <v>183</v>
      </c>
    </row>
    <row r="50" spans="1:16" s="13" customFormat="1" ht="14.3" x14ac:dyDescent="0.2">
      <c r="A50" s="2" t="s">
        <v>135</v>
      </c>
      <c r="B50" s="14" t="s">
        <v>90</v>
      </c>
      <c r="C50" s="11" t="s">
        <v>12</v>
      </c>
      <c r="D50" s="11">
        <v>1</v>
      </c>
      <c r="E50" s="11" t="s">
        <v>48</v>
      </c>
      <c r="F50" s="11" t="s">
        <v>38</v>
      </c>
      <c r="G50" s="12"/>
      <c r="H50" s="12"/>
      <c r="I50" s="12" t="s">
        <v>95</v>
      </c>
      <c r="J50" s="24">
        <v>3071.7509444444445</v>
      </c>
      <c r="K50" s="25">
        <f t="shared" si="2"/>
        <v>3071.7509444444445</v>
      </c>
      <c r="L50" s="3" t="s">
        <v>100</v>
      </c>
      <c r="M50" s="39">
        <f>'[1]SHEDULE OF WORKS'!$J50</f>
        <v>3192.0294444444444</v>
      </c>
      <c r="N50" s="25">
        <f t="shared" si="0"/>
        <v>3192.0294444444444</v>
      </c>
      <c r="O50" s="51">
        <f t="shared" si="1"/>
        <v>-120.27849999999989</v>
      </c>
      <c r="P50" s="55" t="s">
        <v>183</v>
      </c>
    </row>
    <row r="51" spans="1:16" s="13" customFormat="1" ht="14.3" x14ac:dyDescent="0.2">
      <c r="A51" s="2" t="s">
        <v>136</v>
      </c>
      <c r="B51" s="14" t="s">
        <v>91</v>
      </c>
      <c r="C51" s="11" t="s">
        <v>12</v>
      </c>
      <c r="D51" s="11">
        <v>1</v>
      </c>
      <c r="E51" s="11" t="s">
        <v>72</v>
      </c>
      <c r="F51" s="11" t="s">
        <v>70</v>
      </c>
      <c r="G51" s="12"/>
      <c r="H51" s="12"/>
      <c r="I51" s="12" t="s">
        <v>95</v>
      </c>
      <c r="J51" s="24">
        <v>2412.6744444444448</v>
      </c>
      <c r="K51" s="25">
        <f t="shared" si="2"/>
        <v>2412.6744444444448</v>
      </c>
      <c r="L51" s="3" t="s">
        <v>100</v>
      </c>
      <c r="M51" s="39">
        <f>'[1]SHEDULE OF WORKS'!$J51</f>
        <v>2499.6144444444444</v>
      </c>
      <c r="N51" s="25">
        <f t="shared" si="0"/>
        <v>2499.6144444444444</v>
      </c>
      <c r="O51" s="51">
        <f t="shared" si="1"/>
        <v>-86.9399999999996</v>
      </c>
      <c r="P51" s="55" t="s">
        <v>183</v>
      </c>
    </row>
    <row r="52" spans="1:16" s="13" customFormat="1" ht="14.3" x14ac:dyDescent="0.2">
      <c r="A52" s="2" t="s">
        <v>137</v>
      </c>
      <c r="B52" s="14" t="s">
        <v>92</v>
      </c>
      <c r="C52" s="11" t="s">
        <v>12</v>
      </c>
      <c r="D52" s="11">
        <v>1</v>
      </c>
      <c r="E52" s="11" t="s">
        <v>72</v>
      </c>
      <c r="F52" s="11" t="s">
        <v>79</v>
      </c>
      <c r="G52" s="12"/>
      <c r="H52" s="12"/>
      <c r="I52" s="12" t="s">
        <v>95</v>
      </c>
      <c r="J52" s="24">
        <v>2412.6744444444448</v>
      </c>
      <c r="K52" s="25">
        <f t="shared" si="2"/>
        <v>2412.6744444444448</v>
      </c>
      <c r="L52" s="3" t="s">
        <v>100</v>
      </c>
      <c r="M52" s="39">
        <f>'[1]SHEDULE OF WORKS'!$J52</f>
        <v>2499.6144444444444</v>
      </c>
      <c r="N52" s="25">
        <f t="shared" si="0"/>
        <v>2499.6144444444444</v>
      </c>
      <c r="O52" s="51">
        <f t="shared" si="1"/>
        <v>-86.9399999999996</v>
      </c>
      <c r="P52" s="55" t="s">
        <v>183</v>
      </c>
    </row>
    <row r="53" spans="1:16" s="13" customFormat="1" ht="38.75" x14ac:dyDescent="0.2">
      <c r="A53" s="2" t="s">
        <v>139</v>
      </c>
      <c r="B53" s="14" t="s">
        <v>93</v>
      </c>
      <c r="C53" s="11" t="s">
        <v>12</v>
      </c>
      <c r="D53" s="11">
        <v>1</v>
      </c>
      <c r="E53" s="20" t="s">
        <v>94</v>
      </c>
      <c r="F53" s="11"/>
      <c r="G53" s="12" t="s">
        <v>13</v>
      </c>
      <c r="H53" s="12"/>
      <c r="I53" s="12" t="s">
        <v>97</v>
      </c>
      <c r="J53" s="24">
        <v>3927.2218888888892</v>
      </c>
      <c r="K53" s="25">
        <f t="shared" si="2"/>
        <v>3927.2218888888892</v>
      </c>
      <c r="L53" s="3" t="s">
        <v>96</v>
      </c>
      <c r="M53" s="39">
        <f>'[1]SHEDULE OF WORKS'!$J53</f>
        <v>4067.0388888888892</v>
      </c>
      <c r="N53" s="25">
        <f t="shared" si="0"/>
        <v>4067.0388888888892</v>
      </c>
      <c r="O53" s="51">
        <f t="shared" si="1"/>
        <v>-139.81700000000001</v>
      </c>
      <c r="P53" s="55" t="s">
        <v>183</v>
      </c>
    </row>
    <row r="54" spans="1:16" s="13" customFormat="1" ht="52.3" x14ac:dyDescent="0.2">
      <c r="A54" s="2" t="s">
        <v>141</v>
      </c>
      <c r="B54" s="35" t="s">
        <v>160</v>
      </c>
      <c r="C54" s="29"/>
      <c r="D54" s="29">
        <v>4</v>
      </c>
      <c r="E54" s="29"/>
      <c r="F54" s="29"/>
      <c r="G54" s="12" t="s">
        <v>154</v>
      </c>
      <c r="H54" s="1"/>
      <c r="I54" s="1"/>
      <c r="J54" s="24">
        <v>1500</v>
      </c>
      <c r="K54" s="25">
        <f t="shared" si="2"/>
        <v>6000</v>
      </c>
      <c r="L54" s="3" t="s">
        <v>148</v>
      </c>
      <c r="M54" s="39">
        <f>'[1]SHEDULE OF WORKS'!$J54</f>
        <v>1500</v>
      </c>
      <c r="N54" s="25">
        <f t="shared" si="0"/>
        <v>6000</v>
      </c>
      <c r="O54" s="51">
        <f t="shared" si="1"/>
        <v>0</v>
      </c>
      <c r="P54" s="55" t="s">
        <v>184</v>
      </c>
    </row>
    <row r="55" spans="1:16" s="13" customFormat="1" ht="78.150000000000006" x14ac:dyDescent="0.2">
      <c r="A55" s="2" t="s">
        <v>149</v>
      </c>
      <c r="B55" s="36" t="s">
        <v>156</v>
      </c>
      <c r="C55" s="29" t="s">
        <v>151</v>
      </c>
      <c r="D55" s="11">
        <v>60</v>
      </c>
      <c r="E55" s="29"/>
      <c r="F55" s="29"/>
      <c r="G55" s="12" t="s">
        <v>154</v>
      </c>
      <c r="H55" s="1"/>
      <c r="I55" s="1"/>
      <c r="J55" s="24">
        <v>334.06350000000003</v>
      </c>
      <c r="K55" s="25">
        <f t="shared" si="2"/>
        <v>20043.810000000001</v>
      </c>
      <c r="L55" s="3"/>
      <c r="M55" s="39">
        <f>'[1]SHEDULE OF WORKS'!$J55</f>
        <v>334.06350000000003</v>
      </c>
      <c r="N55" s="25">
        <f t="shared" si="0"/>
        <v>20043.810000000001</v>
      </c>
      <c r="O55" s="51">
        <f t="shared" si="1"/>
        <v>0</v>
      </c>
      <c r="P55" s="55" t="s">
        <v>183</v>
      </c>
    </row>
    <row r="56" spans="1:16" s="13" customFormat="1" ht="91.05" x14ac:dyDescent="0.2">
      <c r="A56" s="2" t="s">
        <v>150</v>
      </c>
      <c r="B56" s="36" t="s">
        <v>155</v>
      </c>
      <c r="C56" s="29" t="s">
        <v>152</v>
      </c>
      <c r="D56" s="11">
        <v>55</v>
      </c>
      <c r="E56" s="29"/>
      <c r="F56" s="29"/>
      <c r="G56" s="12" t="s">
        <v>154</v>
      </c>
      <c r="H56" s="1"/>
      <c r="I56" s="1"/>
      <c r="J56" s="24">
        <v>133.262</v>
      </c>
      <c r="K56" s="25">
        <f t="shared" si="2"/>
        <v>7329.41</v>
      </c>
      <c r="L56" s="3"/>
      <c r="M56" s="39">
        <f>'[1]SHEDULE OF WORKS'!$J56</f>
        <v>133.262</v>
      </c>
      <c r="N56" s="25">
        <f t="shared" si="0"/>
        <v>7329.41</v>
      </c>
      <c r="O56" s="51">
        <f t="shared" si="1"/>
        <v>0</v>
      </c>
      <c r="P56" s="55" t="s">
        <v>183</v>
      </c>
    </row>
    <row r="57" spans="1:16" s="13" customFormat="1" ht="14.3" x14ac:dyDescent="0.2">
      <c r="A57" s="2" t="s">
        <v>153</v>
      </c>
      <c r="B57" s="37" t="s">
        <v>157</v>
      </c>
      <c r="C57" s="11" t="s">
        <v>80</v>
      </c>
      <c r="D57" s="11">
        <v>72</v>
      </c>
      <c r="E57" s="29"/>
      <c r="F57" s="29"/>
      <c r="G57" s="12" t="s">
        <v>154</v>
      </c>
      <c r="H57" s="1"/>
      <c r="I57" s="1"/>
      <c r="J57" s="24">
        <v>43.7</v>
      </c>
      <c r="K57" s="25">
        <f t="shared" si="2"/>
        <v>3146.4</v>
      </c>
      <c r="L57" s="3"/>
      <c r="M57" s="39">
        <f>'[1]SHEDULE OF WORKS'!$J57</f>
        <v>43.7</v>
      </c>
      <c r="N57" s="25">
        <f t="shared" si="0"/>
        <v>3146.4</v>
      </c>
      <c r="O57" s="51">
        <f t="shared" si="1"/>
        <v>0</v>
      </c>
      <c r="P57" s="55" t="s">
        <v>183</v>
      </c>
    </row>
    <row r="58" spans="1:16" ht="14.3" x14ac:dyDescent="0.2">
      <c r="O58" s="51"/>
      <c r="P58" s="55"/>
    </row>
    <row r="59" spans="1:16" ht="14.3" x14ac:dyDescent="0.25">
      <c r="B59" s="43" t="s">
        <v>164</v>
      </c>
      <c r="K59" s="42">
        <f>SUM(K9:K58)</f>
        <v>861398.5575137391</v>
      </c>
      <c r="N59" s="42">
        <f>SUM(N9:N58)</f>
        <v>989107.3572437386</v>
      </c>
      <c r="O59" s="51">
        <f t="shared" si="1"/>
        <v>-127708.7997299995</v>
      </c>
      <c r="P59" s="55"/>
    </row>
    <row r="60" spans="1:16" ht="14.3" x14ac:dyDescent="0.2">
      <c r="B60" s="40"/>
      <c r="O60" s="51"/>
      <c r="P60" s="55"/>
    </row>
    <row r="61" spans="1:16" s="13" customFormat="1" ht="26.5" x14ac:dyDescent="0.2">
      <c r="A61" s="2"/>
      <c r="B61" s="41" t="s">
        <v>163</v>
      </c>
      <c r="C61" s="11"/>
      <c r="D61" s="11">
        <v>1</v>
      </c>
      <c r="E61" s="29"/>
      <c r="F61" s="29"/>
      <c r="G61" s="12"/>
      <c r="H61" s="1"/>
      <c r="I61" s="1"/>
      <c r="J61" s="24">
        <v>75929.850000000006</v>
      </c>
      <c r="K61" s="25">
        <f>D61*J61</f>
        <v>75929.850000000006</v>
      </c>
      <c r="L61" s="3"/>
      <c r="M61" s="39">
        <f>'[1]SHEDULE OF WORKS'!$J61</f>
        <v>75929.850000000006</v>
      </c>
      <c r="N61" s="25">
        <f t="shared" si="0"/>
        <v>75929.850000000006</v>
      </c>
      <c r="O61" s="51">
        <f t="shared" si="1"/>
        <v>0</v>
      </c>
      <c r="P61" s="57" t="s">
        <v>185</v>
      </c>
    </row>
    <row r="62" spans="1:16" x14ac:dyDescent="0.2">
      <c r="P62" s="55"/>
    </row>
    <row r="63" spans="1:16" ht="14.3" thickBot="1" x14ac:dyDescent="0.3">
      <c r="B63" s="43" t="s">
        <v>165</v>
      </c>
      <c r="K63" s="27">
        <f>K59-K61</f>
        <v>785468.70751373912</v>
      </c>
      <c r="L63" s="47"/>
      <c r="N63" s="27">
        <f>N59-N61</f>
        <v>913177.50724373863</v>
      </c>
      <c r="O63" s="52">
        <f>O59-O61</f>
        <v>-127708.7997299995</v>
      </c>
      <c r="P63" s="55"/>
    </row>
    <row r="64" spans="1:16" ht="13.6" thickTop="1" x14ac:dyDescent="0.2"/>
    <row r="65" spans="1:8" x14ac:dyDescent="0.2">
      <c r="A65" s="31" t="s">
        <v>140</v>
      </c>
      <c r="B65" s="32"/>
      <c r="C65" s="33"/>
      <c r="D65" s="33"/>
      <c r="E65" s="33"/>
      <c r="F65" s="33"/>
      <c r="G65" s="30"/>
      <c r="H65" s="30"/>
    </row>
    <row r="66" spans="1:8" x14ac:dyDescent="0.2">
      <c r="A66" s="34" t="s">
        <v>146</v>
      </c>
      <c r="B66" s="32"/>
    </row>
    <row r="67" spans="1:8" x14ac:dyDescent="0.2">
      <c r="A67" s="34" t="s">
        <v>161</v>
      </c>
      <c r="B67" s="32"/>
    </row>
  </sheetData>
  <autoFilter ref="A7:R67" xr:uid="{29AB3E27-0A50-4CC8-82A0-42CD1A9947F9}"/>
  <mergeCells count="1">
    <mergeCell ref="P3:Q3"/>
  </mergeCells>
  <phoneticPr fontId="8" type="noConversion"/>
  <pageMargins left="0.7" right="0.7" top="0.75" bottom="0.75" header="0.3" footer="0.3"/>
  <pageSetup paperSize="8"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SHEDULE OF WORKS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Simon Thorpe</cp:lastModifiedBy>
  <cp:lastPrinted>2020-04-20T11:43:34Z</cp:lastPrinted>
  <dcterms:created xsi:type="dcterms:W3CDTF">2002-11-02T06:54:37Z</dcterms:created>
  <dcterms:modified xsi:type="dcterms:W3CDTF">2020-04-28T10:58:19Z</dcterms:modified>
</cp:coreProperties>
</file>