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Simon\Desktop\RCL temp\Knightsbridge\"/>
    </mc:Choice>
  </mc:AlternateContent>
  <xr:revisionPtr revIDLastSave="0" documentId="8_{06B04F52-36E6-4F81-88DF-8993502FA194}" xr6:coauthVersionLast="45" xr6:coauthVersionMax="45" xr10:uidLastSave="{00000000-0000-0000-0000-000000000000}"/>
  <bookViews>
    <workbookView xWindow="-109" yWindow="-109" windowWidth="26301" windowHeight="14305" tabRatio="920" xr2:uid="{00000000-000D-0000-FFFF-FFFF00000000}"/>
  </bookViews>
  <sheets>
    <sheet name="SHEDULE OF WORKS" sheetId="6" r:id="rId1"/>
    <sheet name="Rev A" sheetId="8" r:id="rId2"/>
  </sheets>
  <definedNames>
    <definedName name="_xlnm._FilterDatabase" localSheetId="0" hidden="1">'SHEDULE OF WORKS'!$A$7:$N$67</definedName>
    <definedName name="_xlnm.Print_Titles" localSheetId="0">'SHEDULE OF WORKS'!$6:$8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3" i="6" l="1"/>
  <c r="O59" i="6"/>
  <c r="M59" i="6"/>
  <c r="M63" i="6" s="1"/>
  <c r="K59" i="6"/>
  <c r="K63" i="6" s="1"/>
  <c r="P57" i="6"/>
  <c r="P56" i="6"/>
  <c r="P55" i="6"/>
  <c r="P54" i="6"/>
  <c r="P53" i="6"/>
  <c r="P52" i="6"/>
  <c r="P51" i="6"/>
  <c r="P50" i="6"/>
  <c r="P49" i="6"/>
  <c r="P48" i="6"/>
  <c r="P47" i="6"/>
  <c r="P46" i="6"/>
  <c r="P45" i="6"/>
  <c r="P44" i="6"/>
  <c r="P43" i="6"/>
  <c r="P42" i="6"/>
  <c r="P41" i="6"/>
  <c r="P40" i="6"/>
  <c r="P39" i="6"/>
  <c r="P38" i="6"/>
  <c r="P37" i="6"/>
  <c r="P36" i="6"/>
  <c r="P35" i="6"/>
  <c r="P34" i="6"/>
  <c r="P33" i="6"/>
  <c r="P32" i="6"/>
  <c r="P31" i="6"/>
  <c r="P59" i="6" s="1"/>
  <c r="P30" i="6"/>
  <c r="P29" i="6"/>
  <c r="P28" i="6"/>
  <c r="P27" i="6"/>
  <c r="P26" i="6"/>
  <c r="P25" i="6"/>
  <c r="P24" i="6"/>
  <c r="P23" i="6"/>
  <c r="P22" i="6"/>
  <c r="P21" i="6"/>
  <c r="P20" i="6"/>
  <c r="P19" i="6"/>
  <c r="P18" i="6"/>
  <c r="P17" i="6"/>
  <c r="P16" i="6"/>
  <c r="P15" i="6"/>
  <c r="P13" i="6"/>
  <c r="P11" i="6"/>
  <c r="P9" i="6"/>
  <c r="N54" i="6" l="1"/>
  <c r="N52" i="6"/>
  <c r="N46" i="6"/>
  <c r="N44" i="6"/>
  <c r="N38" i="6"/>
  <c r="N36" i="6"/>
  <c r="N30" i="6"/>
  <c r="N28" i="6"/>
  <c r="N22" i="6"/>
  <c r="N20" i="6"/>
  <c r="N13" i="6"/>
  <c r="N9" i="6"/>
  <c r="N57" i="6"/>
  <c r="N56" i="6"/>
  <c r="N55" i="6"/>
  <c r="N53" i="6"/>
  <c r="N51" i="6"/>
  <c r="N50" i="6"/>
  <c r="N49" i="6"/>
  <c r="N48" i="6"/>
  <c r="N47" i="6"/>
  <c r="N45" i="6"/>
  <c r="N43" i="6"/>
  <c r="N42" i="6"/>
  <c r="N41" i="6"/>
  <c r="N40" i="6"/>
  <c r="N39" i="6"/>
  <c r="N37" i="6"/>
  <c r="N35" i="6"/>
  <c r="N34" i="6"/>
  <c r="N33" i="6"/>
  <c r="N32" i="6"/>
  <c r="N31" i="6"/>
  <c r="N59" i="6" s="1"/>
  <c r="N29" i="6"/>
  <c r="N27" i="6"/>
  <c r="N26" i="6"/>
  <c r="N25" i="6"/>
  <c r="N24" i="6"/>
  <c r="N23" i="6"/>
  <c r="N21" i="6"/>
  <c r="N19" i="6"/>
  <c r="N18" i="6"/>
  <c r="N17" i="6"/>
  <c r="N16" i="6"/>
  <c r="N15" i="6"/>
  <c r="N11" i="6"/>
  <c r="N61" i="8"/>
  <c r="O61" i="8" s="1"/>
  <c r="K61" i="8"/>
  <c r="N57" i="8"/>
  <c r="K57" i="8"/>
  <c r="N56" i="8"/>
  <c r="K56" i="8"/>
  <c r="N55" i="8"/>
  <c r="K55" i="8"/>
  <c r="N54" i="8"/>
  <c r="K54" i="8"/>
  <c r="N53" i="8"/>
  <c r="K53" i="8"/>
  <c r="N52" i="8"/>
  <c r="K52" i="8"/>
  <c r="N51" i="8"/>
  <c r="K51" i="8"/>
  <c r="N50" i="8"/>
  <c r="K50" i="8"/>
  <c r="N49" i="8"/>
  <c r="K49" i="8"/>
  <c r="N48" i="8"/>
  <c r="K48" i="8"/>
  <c r="N47" i="8"/>
  <c r="K47" i="8"/>
  <c r="N46" i="8"/>
  <c r="K46" i="8"/>
  <c r="N45" i="8"/>
  <c r="K45" i="8"/>
  <c r="N44" i="8"/>
  <c r="K44" i="8"/>
  <c r="N43" i="8"/>
  <c r="K43" i="8"/>
  <c r="N42" i="8"/>
  <c r="K42" i="8"/>
  <c r="N41" i="8"/>
  <c r="K41" i="8"/>
  <c r="N40" i="8"/>
  <c r="K40" i="8"/>
  <c r="N39" i="8"/>
  <c r="K39" i="8"/>
  <c r="N38" i="8"/>
  <c r="K38" i="8"/>
  <c r="N37" i="8"/>
  <c r="K37" i="8"/>
  <c r="N36" i="8"/>
  <c r="K36" i="8"/>
  <c r="N35" i="8"/>
  <c r="K35" i="8"/>
  <c r="N34" i="8"/>
  <c r="K34" i="8"/>
  <c r="N33" i="8"/>
  <c r="K33" i="8"/>
  <c r="N32" i="8"/>
  <c r="K32" i="8"/>
  <c r="N31" i="8"/>
  <c r="K31" i="8"/>
  <c r="N30" i="8"/>
  <c r="K30" i="8"/>
  <c r="N29" i="8"/>
  <c r="K29" i="8"/>
  <c r="N28" i="8"/>
  <c r="K28" i="8"/>
  <c r="N27" i="8"/>
  <c r="K27" i="8"/>
  <c r="N26" i="8"/>
  <c r="K26" i="8"/>
  <c r="N25" i="8"/>
  <c r="K25" i="8"/>
  <c r="N24" i="8"/>
  <c r="K24" i="8"/>
  <c r="N23" i="8"/>
  <c r="K23" i="8"/>
  <c r="N22" i="8"/>
  <c r="K22" i="8"/>
  <c r="N21" i="8"/>
  <c r="K21" i="8"/>
  <c r="N20" i="8"/>
  <c r="K20" i="8"/>
  <c r="N19" i="8"/>
  <c r="K19" i="8"/>
  <c r="N18" i="8"/>
  <c r="K18" i="8"/>
  <c r="N17" i="8"/>
  <c r="K17" i="8"/>
  <c r="N16" i="8"/>
  <c r="K16" i="8"/>
  <c r="N15" i="8"/>
  <c r="K15" i="8"/>
  <c r="N13" i="8"/>
  <c r="O13" i="8" s="1"/>
  <c r="K13" i="8"/>
  <c r="N11" i="8"/>
  <c r="K11" i="8"/>
  <c r="O11" i="8" s="1"/>
  <c r="N9" i="8"/>
  <c r="K9" i="8"/>
  <c r="K59" i="8" s="1"/>
  <c r="O16" i="8" l="1"/>
  <c r="O18" i="8"/>
  <c r="O20" i="8"/>
  <c r="O22" i="8"/>
  <c r="O24" i="8"/>
  <c r="O26" i="8"/>
  <c r="O28" i="8"/>
  <c r="O30" i="8"/>
  <c r="O32" i="8"/>
  <c r="O34" i="8"/>
  <c r="O36" i="8"/>
  <c r="O38" i="8"/>
  <c r="O40" i="8"/>
  <c r="O42" i="8"/>
  <c r="O44" i="8"/>
  <c r="O46" i="8"/>
  <c r="O48" i="8"/>
  <c r="O50" i="8"/>
  <c r="O52" i="8"/>
  <c r="O54" i="8"/>
  <c r="O56" i="8"/>
  <c r="N59" i="8"/>
  <c r="N63" i="8" s="1"/>
  <c r="O15" i="8"/>
  <c r="O17" i="8"/>
  <c r="O19" i="8"/>
  <c r="O21" i="8"/>
  <c r="O23" i="8"/>
  <c r="O25" i="8"/>
  <c r="O27" i="8"/>
  <c r="O29" i="8"/>
  <c r="O31" i="8"/>
  <c r="O33" i="8"/>
  <c r="O35" i="8"/>
  <c r="O37" i="8"/>
  <c r="O39" i="8"/>
  <c r="O41" i="8"/>
  <c r="O43" i="8"/>
  <c r="O45" i="8"/>
  <c r="O47" i="8"/>
  <c r="O49" i="8"/>
  <c r="O51" i="8"/>
  <c r="O53" i="8"/>
  <c r="O55" i="8"/>
  <c r="O57" i="8"/>
  <c r="K63" i="8"/>
  <c r="O9" i="8"/>
  <c r="O59" i="8" l="1"/>
  <c r="O63" i="8" s="1"/>
</calcChain>
</file>

<file path=xl/sharedStrings.xml><?xml version="1.0" encoding="utf-8"?>
<sst xmlns="http://schemas.openxmlformats.org/spreadsheetml/2006/main" count="846" uniqueCount="248">
  <si>
    <t>Nr</t>
  </si>
  <si>
    <t>Drawing</t>
  </si>
  <si>
    <t>Notes</t>
  </si>
  <si>
    <t>Item</t>
  </si>
  <si>
    <t>Rate</t>
  </si>
  <si>
    <t>1</t>
  </si>
  <si>
    <t>2</t>
  </si>
  <si>
    <t>12</t>
  </si>
  <si>
    <t>7</t>
  </si>
  <si>
    <t>Details</t>
  </si>
  <si>
    <t>Spec</t>
  </si>
  <si>
    <t>DR-I-X-2000A &amp; 201A</t>
  </si>
  <si>
    <t>MS-02</t>
  </si>
  <si>
    <t>DR-I-X-1060A</t>
  </si>
  <si>
    <t>Size</t>
  </si>
  <si>
    <t>GA</t>
  </si>
  <si>
    <t>DR-I-X-400A</t>
  </si>
  <si>
    <t>Grd floor reception desk</t>
  </si>
  <si>
    <t>SF-02</t>
  </si>
  <si>
    <t>DR-I-X-300A</t>
  </si>
  <si>
    <t>Grd floor reception wall panels elevation 1</t>
  </si>
  <si>
    <t>DR-I-X-3100A,3001A &amp; 3002A</t>
  </si>
  <si>
    <t>SF-03</t>
  </si>
  <si>
    <t>4800mm X 3592mm</t>
  </si>
  <si>
    <t>Fine details</t>
  </si>
  <si>
    <t>DR-I-X-3100A (1 &amp; 5)</t>
  </si>
  <si>
    <t>DR-I-X-3100A (2) &amp;3002</t>
  </si>
  <si>
    <t>Grd floor reception wall panels elevation 2</t>
  </si>
  <si>
    <t>4800mm X 2560mm</t>
  </si>
  <si>
    <t>5300mm X 1100mm</t>
  </si>
  <si>
    <t>DR-I-X-3100A (2) &amp;3001 (11)</t>
  </si>
  <si>
    <t>4100mm X 2560mm &amp; 1900mm X 3675mm</t>
  </si>
  <si>
    <t>Grd floor reception wall panels elevation 3</t>
  </si>
  <si>
    <t>DR-I-X-1061A</t>
  </si>
  <si>
    <t>Grd floor reception wall panels elevation 4</t>
  </si>
  <si>
    <t>450mm X 2560mm &amp; 600mm X 2560mm</t>
  </si>
  <si>
    <t>DR-I-X-1062A</t>
  </si>
  <si>
    <t>Grd floor reception ceiling panels (seating area)</t>
  </si>
  <si>
    <t>DR-I-X-500A</t>
  </si>
  <si>
    <t>DR-I-X-3100A (2)</t>
  </si>
  <si>
    <t>MDF Boards All finished Aged brushed brass by Metal FX</t>
  </si>
  <si>
    <t>4100mm X 3000mm</t>
  </si>
  <si>
    <t>Grd floor reception ceiling panels (bench area)</t>
  </si>
  <si>
    <t>5300mm X 4100mm</t>
  </si>
  <si>
    <t>Grd floor reception ceiling panels (revolving door area)</t>
  </si>
  <si>
    <t>5300mm X 1900mm</t>
  </si>
  <si>
    <t>Grd floor reception ceiling panels (reception desk)</t>
  </si>
  <si>
    <t>SF-05</t>
  </si>
  <si>
    <t>3500mm X 3500mm</t>
  </si>
  <si>
    <t>MDF Boards All finished Brushed gun metal by Metal FX</t>
  </si>
  <si>
    <t>Grd floor reception ceiling panels (Chandelier area)</t>
  </si>
  <si>
    <t>4800mm X 5300mm</t>
  </si>
  <si>
    <t>1st floor lift lobby wall panels elevation 1</t>
  </si>
  <si>
    <t>DR-I-X-301A</t>
  </si>
  <si>
    <t>PA-04</t>
  </si>
  <si>
    <t>950mm X 2450mm &amp; 950mm X 2450mm</t>
  </si>
  <si>
    <t>1st floor lift lobby wall panels elevation 2</t>
  </si>
  <si>
    <t>2 Nr 1000mm X 2600mm, 2 Nr 900mm X 450mm, 1 Nr 1350mm X 2600mm &amp; 1 Nr 700mm X 2600mm</t>
  </si>
  <si>
    <t xml:space="preserve">4 Nr 1200mm X 2600mm </t>
  </si>
  <si>
    <t>DR-I-X-3001 (7)</t>
  </si>
  <si>
    <t>DR-I-X-1065A</t>
  </si>
  <si>
    <t>DR-I-X-1066A</t>
  </si>
  <si>
    <t>2 Nr 1200mm X 2600mm, 1 Nr 980mm X 500mm &amp; 1 Nr 980mm X 2100mm</t>
  </si>
  <si>
    <t>DR-I-X-1063A</t>
  </si>
  <si>
    <t>1st floor lift lobby wall panels elevation 4</t>
  </si>
  <si>
    <t>1 Nr 700mm X 2600mm</t>
  </si>
  <si>
    <t>DR-I-X-1064</t>
  </si>
  <si>
    <t>2 Nr 250mm X 2600mm, 3 Nr 1050mm X 550mm, 6 Nr 525mm X 1950mm, 1 Nr 500mm X 2600mm, 2 Nr 350mm X 2600mm, 2 Nr 900mm X 2100mm, 2 Nr 900mm X 550mm &amp; 1 Nr 200mm X 2600mm</t>
  </si>
  <si>
    <t>1st floor lift lobby ceilings (coridor area)</t>
  </si>
  <si>
    <t>2 Nr 2000mm X 1300mm</t>
  </si>
  <si>
    <t>DR-I-X-501A</t>
  </si>
  <si>
    <t>1st floor lift lobby ceilings (Lift area)</t>
  </si>
  <si>
    <t>6000mm X 2500mm</t>
  </si>
  <si>
    <t>2nd floor lift lobby ceilings (Lift area)</t>
  </si>
  <si>
    <t>2nd floor lift lobby wall panels elevation 1</t>
  </si>
  <si>
    <t>2nd floor lift lobby wall panels elevation 2</t>
  </si>
  <si>
    <t>2nd floor lift lobby wall panels elevation 4</t>
  </si>
  <si>
    <t>2nd floor lift lobby ceilings (coridor area)</t>
  </si>
  <si>
    <t>DR-I-X-302A</t>
  </si>
  <si>
    <t>DR-I-X-502A</t>
  </si>
  <si>
    <t>MS-01</t>
  </si>
  <si>
    <t>1 Nr 1900mm, 2 Nr 2000mm &amp; 1 Nr 3200mm</t>
  </si>
  <si>
    <t>DR-I-X-201A</t>
  </si>
  <si>
    <t>DR-I-X-202A</t>
  </si>
  <si>
    <t>1st floor finish to RGA historic doors</t>
  </si>
  <si>
    <t>PA-06</t>
  </si>
  <si>
    <t>2nd floor finish to RGA historic doors</t>
  </si>
  <si>
    <t>1st floor lift lobby floor trim</t>
  </si>
  <si>
    <t>2nd floor lift lobby floor trim</t>
  </si>
  <si>
    <t>Supplied as B620 Antique brass from CAT in 5 Nr 2.715M lengths</t>
  </si>
  <si>
    <t>Grd floor reception coffer ceiling trims</t>
  </si>
  <si>
    <t>1st floor reception coffer ceiling trims</t>
  </si>
  <si>
    <t>2nd floor reception coffer ceiling trims</t>
  </si>
  <si>
    <t>Grd floor reception lobby trims elevation 2</t>
  </si>
  <si>
    <t>6 Nr 2700mm, 4 Nr 1400mm, 4 Nr 300mm &amp; 2 Nr 2800mm</t>
  </si>
  <si>
    <t>DR-I-X-5000A (3)</t>
  </si>
  <si>
    <t>Supplied as 10 Nr 3M lengths</t>
  </si>
  <si>
    <t>DR-I-X-3101A (6)</t>
  </si>
  <si>
    <t>3000mm X 3700mm</t>
  </si>
  <si>
    <t>Priced for collection of doors &amp; overpanels and taken to Metal FX for finishing PA-06 to one side and Smooth colour to other to balance.</t>
  </si>
  <si>
    <t>Supplid as 75mm X 2mm MS-02 Metal trim</t>
  </si>
  <si>
    <t>55 - 93 Knightsbridge</t>
  </si>
  <si>
    <t>Value</t>
  </si>
  <si>
    <t>REF</t>
  </si>
  <si>
    <t>3</t>
  </si>
  <si>
    <t>4</t>
  </si>
  <si>
    <t>5</t>
  </si>
  <si>
    <t>6</t>
  </si>
  <si>
    <t>8</t>
  </si>
  <si>
    <t>9</t>
  </si>
  <si>
    <t>10</t>
  </si>
  <si>
    <t>11</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</si>
  <si>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</si>
  <si>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</si>
  <si>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</si>
  <si>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</si>
  <si>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</si>
  <si>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</si>
  <si>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</si>
  <si>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</si>
  <si>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</si>
  <si>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</si>
  <si>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</si>
  <si>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</si>
  <si>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</si>
  <si>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</si>
  <si>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</si>
  <si>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</si>
  <si>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</si>
  <si>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</si>
  <si>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</si>
  <si>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</si>
  <si>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</si>
  <si>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</si>
  <si>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</si>
  <si>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</si>
  <si>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</si>
  <si>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</si>
  <si>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Preliminaries</t>
  </si>
  <si>
    <t>39</t>
  </si>
  <si>
    <t>WE DO NOT HAVE FULL DETAILS THEREFORE SHOULD BE REGARDED AS BUDGETARY UNTIL THESE ARE RECEIVED OR THEY ARE DEVELOPED AT WORKSHOPS</t>
  </si>
  <si>
    <t>40</t>
  </si>
  <si>
    <t>Softwood &amp; MDF sub frame clad with flexable ply to outside and fiberglassed for liquid metal finish by Metal FX. Internal side to be veneered MDF with clear PU finish. All electrical goods &amp; work to be by others.</t>
  </si>
  <si>
    <t>MDF backing board with MDF rails, stiles &amp; panels with hardwood timber moulds all applied to back boards. All finished Brushed white bronze  by Metal FX.</t>
  </si>
  <si>
    <t>MDF boards with hardwood cornice &amp; corner/end piece. All finished Aged brushed brass by Metal FX.</t>
  </si>
  <si>
    <t>MDF boards, skirting &amp; hardwood cornice all finished Aged brushed brass by Metal FX. Metal trims &amp; plaster finish by others.</t>
  </si>
  <si>
    <t>ALTERNATIVE MANUFACTURERS / SUPPLIERS</t>
  </si>
  <si>
    <t xml:space="preserve">MDF boards, metal trims &amp; wallpaper </t>
  </si>
  <si>
    <t>The doorsets as drawn by M &amp; W will not achieve fire certification and/or have buildability issues</t>
  </si>
  <si>
    <t>41</t>
  </si>
  <si>
    <t>42</t>
  </si>
  <si>
    <t>T1-01</t>
  </si>
  <si>
    <t>T1-02</t>
  </si>
  <si>
    <t>43</t>
  </si>
  <si>
    <t>DR-I-X-201A &amp; 202A</t>
  </si>
  <si>
    <r>
      <rPr>
        <b/>
        <sz val="10"/>
        <rFont val="Arial"/>
        <family val="2"/>
      </rPr>
      <t>Ted Todd Cymphoma Border.</t>
    </r>
    <r>
      <rPr>
        <sz val="10"/>
        <rFont val="Arial"/>
        <family val="2"/>
      </rPr>
      <t xml:space="preserve"> 220 x 20mm Oak Plank Brushed Burnished hardwax oiled glued to perimeters of Chevron using Manufacturers approved adhesive; laid on and including 18mm |T &amp; G plywood; secret nailed to New Era S2 Strata Cradle system (total height 142mm) , laid on 1000 gauge polythene</t>
    </r>
  </si>
  <si>
    <r>
      <rPr>
        <b/>
        <sz val="10"/>
        <rFont val="Arial"/>
        <family val="2"/>
      </rPr>
      <t>Ted Todd Cymphoma Chevron Flooring</t>
    </r>
    <r>
      <rPr>
        <sz val="10"/>
        <rFont val="Arial"/>
        <family val="2"/>
      </rPr>
      <t>.</t>
    </r>
    <r>
      <rPr>
        <b/>
        <sz val="10"/>
        <rFont val="Arial"/>
        <family val="2"/>
      </rPr>
      <t xml:space="preserve"> </t>
    </r>
    <r>
      <rPr>
        <sz val="10"/>
        <rFont val="Arial"/>
        <family val="2"/>
      </rPr>
      <t xml:space="preserve"> 450 x 80 x 19mm Smooth Satin Lacquered glued to base using Manufacturers approved adhesive; laid on and including 18mm |T &amp; G plywood; secret nailed to New Era S2 Strata Cradle system (total height 142mm) , laid on 1000 gauge polythene.</t>
    </r>
  </si>
  <si>
    <t>Brass Angle trim</t>
  </si>
  <si>
    <t>Samples</t>
  </si>
  <si>
    <t>Provisional Sum pending final confirmation of requirements</t>
  </si>
  <si>
    <r>
      <rPr>
        <b/>
        <sz val="10"/>
        <rFont val="Arial"/>
        <family val="2"/>
      </rPr>
      <t xml:space="preserve">PROVISIONAL SUM </t>
    </r>
    <r>
      <rPr>
        <sz val="10"/>
        <rFont val="Arial"/>
        <family val="2"/>
      </rPr>
      <t xml:space="preserve">as an </t>
    </r>
    <r>
      <rPr>
        <b/>
        <sz val="10"/>
        <rFont val="Arial"/>
        <family val="2"/>
      </rPr>
      <t>EXTRA OVER</t>
    </r>
    <r>
      <rPr>
        <sz val="10"/>
        <rFont val="Arial"/>
        <family val="2"/>
      </rPr>
      <t xml:space="preserve"> to upgrade Dixon Jones specified doorsets to March &amp; White details and specifications and to incorporate access control</t>
    </r>
  </si>
  <si>
    <t>ON SITE REPAIR COSTS</t>
  </si>
  <si>
    <t>Fixed Price Adjustment</t>
  </si>
  <si>
    <r>
      <t>OMIT RCL's assessment of</t>
    </r>
    <r>
      <rPr>
        <u/>
        <sz val="10"/>
        <rFont val="Arial"/>
        <family val="2"/>
      </rPr>
      <t xml:space="preserve"> Dixon Jones scope as attached</t>
    </r>
  </si>
  <si>
    <t>Total ADDITIONS</t>
  </si>
  <si>
    <t>Extra Over value of SI Nr 2</t>
  </si>
  <si>
    <t>6728/26</t>
  </si>
  <si>
    <t>6728/129</t>
  </si>
  <si>
    <t>6728/130</t>
  </si>
  <si>
    <t>6728/131</t>
  </si>
  <si>
    <t>6728/132</t>
  </si>
  <si>
    <t>6728/133</t>
  </si>
  <si>
    <t>6728/134</t>
  </si>
  <si>
    <t>SF-02 &amp; SF-03</t>
  </si>
  <si>
    <t>6728/135</t>
  </si>
  <si>
    <t>6728/136</t>
  </si>
  <si>
    <t>6728/137</t>
  </si>
  <si>
    <t>6728/138</t>
  </si>
  <si>
    <t>6728/139</t>
  </si>
  <si>
    <t>6728/140</t>
  </si>
  <si>
    <t>6728/141</t>
  </si>
  <si>
    <t>MDF Boards All finished Brushed gun metal by Page lacquer</t>
  </si>
  <si>
    <t>6728/142</t>
  </si>
  <si>
    <t>6728/143</t>
  </si>
  <si>
    <t>6728/144</t>
  </si>
  <si>
    <t>6728/145</t>
  </si>
  <si>
    <t>6728/146</t>
  </si>
  <si>
    <t>6728/147</t>
  </si>
  <si>
    <t>6728/148</t>
  </si>
  <si>
    <t>6728/149</t>
  </si>
  <si>
    <t>6728/150</t>
  </si>
  <si>
    <t>6728/151</t>
  </si>
  <si>
    <t>6728/152</t>
  </si>
  <si>
    <t>6728/153</t>
  </si>
  <si>
    <t>6728/154</t>
  </si>
  <si>
    <t>6728/155</t>
  </si>
  <si>
    <t>6728/156</t>
  </si>
  <si>
    <t>6728/157</t>
  </si>
  <si>
    <t>6728/158</t>
  </si>
  <si>
    <t>6728/159</t>
  </si>
  <si>
    <t>6728/160</t>
  </si>
  <si>
    <t>6728/161</t>
  </si>
  <si>
    <t>6728/162</t>
  </si>
  <si>
    <t>6728/163</t>
  </si>
  <si>
    <t>6728/164</t>
  </si>
  <si>
    <t>6728/165</t>
  </si>
  <si>
    <t>6728/166</t>
  </si>
  <si>
    <t>MDF boards, skirting &amp; hardwood cornice &amp; goal post all finished Aged brushed brass by Metal FX. Plaster finish by others.</t>
  </si>
  <si>
    <t>MDF backing board with MDF rails, stiles &amp; panels with hardwood timber moulds all applied to back boards. All finished Brushed white bronze  OR Aged brushed brass by Metal FX.</t>
  </si>
  <si>
    <r>
      <t xml:space="preserve">March &amp; White scope </t>
    </r>
    <r>
      <rPr>
        <b/>
        <sz val="14"/>
        <color rgb="FFFF0000"/>
        <rFont val="Arial"/>
        <family val="2"/>
      </rPr>
      <t>Rev A</t>
    </r>
  </si>
  <si>
    <t>JMS</t>
  </si>
  <si>
    <r>
      <t xml:space="preserve">March &amp; White scope </t>
    </r>
    <r>
      <rPr>
        <b/>
        <sz val="14"/>
        <color rgb="FFFF0000"/>
        <rFont val="Arial"/>
        <family val="2"/>
      </rPr>
      <t>Rev B</t>
    </r>
  </si>
  <si>
    <t>Rev B</t>
  </si>
  <si>
    <t>JMS have produced a schedule of all panel sizes for all elements</t>
  </si>
  <si>
    <t>Rev A</t>
  </si>
  <si>
    <t>Previous</t>
  </si>
  <si>
    <t>Change</t>
  </si>
  <si>
    <t>SRM comment on previous bid</t>
  </si>
  <si>
    <t>JMS response</t>
  </si>
  <si>
    <t>Measure and tag ok</t>
  </si>
  <si>
    <t>Lift doors area incl in 4100mm measure. Please review</t>
  </si>
  <si>
    <t>Overall area but does not include for lift doors themselves</t>
  </si>
  <si>
    <t>Should be SF-03 see revised quote</t>
  </si>
  <si>
    <t>This is tagged as SF-04, not SF-03. SF-03 skirting. Please review</t>
  </si>
  <si>
    <t>Should be SF-02 see revised quote</t>
  </si>
  <si>
    <t>Door included in SF-03 measure (not necessarily incorrect - just a note)</t>
  </si>
  <si>
    <t>Door face panel included as same finish</t>
  </si>
  <si>
    <t>High measure. Please review</t>
  </si>
  <si>
    <t>See revised quote for correct cost and panel sizes</t>
  </si>
  <si>
    <t>2 nr on this elevation. Further panels picked up below in elevation 2. Please review.</t>
  </si>
  <si>
    <t>RCL to confirm SF-03 allowances around door</t>
  </si>
  <si>
    <t>High measure. Please revisit (2nr SF-03 panels withskirtings throughout)</t>
  </si>
  <si>
    <t>SF-03 skirtings missed?</t>
  </si>
  <si>
    <t>Ok</t>
  </si>
  <si>
    <t>TBC</t>
  </si>
  <si>
    <t>DJA omissions appear reasonable</t>
  </si>
  <si>
    <t>Breakdown needed. Why the uplift? 52 weeks in your contract programme</t>
  </si>
  <si>
    <t>Why required? Can understand if install was years away but all materials will be bought and  fitted this year. Fixed price adjustment already included in CSA (no omission made)</t>
  </si>
  <si>
    <t>Sample requirements listed within spec but understand you would wait for confirmation on most of these</t>
  </si>
  <si>
    <t>RCL response</t>
  </si>
  <si>
    <t>Original</t>
  </si>
  <si>
    <t>B to A</t>
  </si>
  <si>
    <t>B to O</t>
  </si>
  <si>
    <t>Please see marked up drawing. Lift doors not taken for</t>
  </si>
  <si>
    <t>This is the high level panel above SF-04, please refer marked up drawings</t>
  </si>
  <si>
    <t>Original measure 3500mm x 3500mm, production x-010_1 drawing shows 3377mm x 3372mm</t>
  </si>
  <si>
    <t>Original measure 4800mm x 5300mm, production x-010_1 drawing shows 4710mm x 5288mm</t>
  </si>
  <si>
    <t>Please refer to marked up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</si>
</sst>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Red]\(&quot;£&quot;#,##0.00\)"/>
    <numFmt numFmtId="165" formatCode="_-[$£-809]* #,##0.00_-;\-[$£-809]* #,##0.00_-;_-[$£-809]* &quot;-&quot;??_-;_-@_-"/>
  </numFmts>
  <fonts count="21" x14ac:knownFonts="1">
    <font>
      <sz val="10"/>
      <name val="Arial"/>
    </font>
    <font>
      <sz val="11"/>
      <color theme="1"/>
      <name val="Calibri"/>
      <family val="2"/>
      <scheme val="minor"/>
    </font>
    <font>
      <sz val="10"/>
      <name val="Arial"/>
      <family val="2"/>
    </font>
    <font>
      <sz val="10"/>
      <name val="Arial"/>
      <family val="2"/>
    </font>
    <font>
      <sz val="10"/>
      <color theme="1"/>
      <name val="Arial"/>
      <family val="2"/>
    </font>
    <font>
      <b/>
      <sz val="10"/>
      <name val="Arial"/>
      <family val="2"/>
    </font>
    <font>
      <sz val="10"/>
      <color rgb="FFFF0000"/>
      <name val="Arial"/>
      <family val="2"/>
    </font>
    <font>
      <sz val="10"/>
      <name val="Times New Roman"/>
      <family val="1"/>
    </font>
    <font>
      <b/>
      <u/>
      <sz val="11"/>
      <name val="Calibri"/>
      <family val="2"/>
      <scheme val="minor"/>
    </font>
    <font>
      <sz val="8"/>
      <name val="Arial"/>
      <family val="2"/>
    </font>
    <font>
      <b/>
      <sz val="14"/>
      <name val="Arial"/>
      <family val="2"/>
    </font>
    <font>
      <sz val="10"/>
      <name val="Calibri"/>
      <family val="2"/>
      <scheme val="minor"/>
    </font>
    <font>
      <b/>
      <u/>
      <sz val="10"/>
      <name val="Arial"/>
      <family val="2"/>
    </font>
    <font>
      <u/>
      <sz val="10"/>
      <name val="Arial"/>
      <family val="2"/>
    </font>
    <font>
      <b/>
      <sz val="14"/>
      <color rgb="FFFF0000"/>
      <name val="Arial"/>
      <family val="2"/>
    </font>
    <font>
      <b/>
      <sz val="10"/>
      <color rgb="FFFF0000"/>
      <name val="Arial"/>
      <family val="2"/>
    </font>
    <font>
      <b/>
      <u/>
      <sz val="10"/>
      <color rgb="FFFF0000"/>
      <name val="Arial"/>
      <family val="2"/>
    </font>
    <font>
      <strike/>
      <sz val="10"/>
      <color rgb="FFFF0000"/>
      <name val="Arial"/>
      <family val="2"/>
    </font>
    <font>
      <b/>
      <strike/>
      <u/>
      <sz val="11"/>
      <color rgb="FFFF0000"/>
      <name val="Calibri"/>
      <family val="2"/>
      <scheme val="minor"/>
    </font>
    <font>
      <b/>
      <u/>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bottom/>
      <diagonal/>
    </border>
  </borders>
  <cellStyleXfs count="4">
    <xf numFmtId="0" fontId="0" fillId="0" borderId="0"/>
    <xf numFmtId="43" fontId="3" fillId="0" borderId="0" applyFont="0" applyFill="0" applyBorder="0" applyAlignment="0" applyProtection="0"/>
    <xf numFmtId="0" fontId="7" fillId="0" borderId="0"/>
    <xf numFmtId="0" fontId="1" fillId="0" borderId="0"/>
  </cellStyleXfs>
  <cellXfs count="110">
    <xf numFmtId="0" fontId="0" fillId="0" borderId="0" xfId="0"/>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4" xfId="0" applyNumberFormat="1" applyFont="1" applyFill="1" applyBorder="1" applyAlignment="1">
      <alignment horizontal="center" vertical="center"/>
    </xf>
    <xf numFmtId="0" fontId="2" fillId="0" borderId="0" xfId="0" applyFont="1" applyFill="1"/>
    <xf numFmtId="2" fontId="2" fillId="0" borderId="0" xfId="0" applyNumberFormat="1" applyFont="1" applyFill="1" applyBorder="1"/>
    <xf numFmtId="49" fontId="8" fillId="0" borderId="0" xfId="0" applyNumberFormat="1" applyFont="1" applyFill="1" applyAlignment="1">
      <alignment horizontal="center"/>
    </xf>
    <xf numFmtId="2" fontId="8" fillId="0" borderId="0" xfId="0" applyNumberFormat="1" applyFont="1" applyFill="1" applyAlignment="1">
      <alignment horizontal="center"/>
    </xf>
    <xf numFmtId="0" fontId="8" fillId="0" borderId="0" xfId="0" applyFont="1" applyFill="1" applyAlignment="1">
      <alignment horizontal="center"/>
    </xf>
    <xf numFmtId="0" fontId="8" fillId="0" borderId="0" xfId="0" applyFont="1" applyFill="1" applyAlignment="1">
      <alignment wrapText="1"/>
    </xf>
    <xf numFmtId="0" fontId="8" fillId="0" borderId="0" xfId="0" applyFont="1" applyFill="1"/>
    <xf numFmtId="2"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49" fontId="2" fillId="0" borderId="4" xfId="0" applyNumberFormat="1" applyFont="1" applyFill="1" applyBorder="1" applyAlignment="1">
      <alignment horizontal="left" vertical="center"/>
    </xf>
    <xf numFmtId="49" fontId="2" fillId="0" borderId="0" xfId="0" applyNumberFormat="1" applyFont="1" applyFill="1" applyAlignment="1">
      <alignment horizontal="center"/>
    </xf>
    <xf numFmtId="2" fontId="2" fillId="0" borderId="0" xfId="0" applyNumberFormat="1" applyFont="1" applyFill="1" applyAlignment="1">
      <alignment horizontal="center"/>
    </xf>
    <xf numFmtId="0" fontId="2" fillId="0" borderId="0" xfId="0" applyFont="1" applyFill="1" applyAlignment="1">
      <alignment horizontal="center"/>
    </xf>
    <xf numFmtId="2" fontId="2" fillId="0" borderId="0" xfId="0" applyNumberFormat="1" applyFont="1" applyFill="1"/>
    <xf numFmtId="0" fontId="2" fillId="0" borderId="0" xfId="0" applyFont="1" applyFill="1" applyAlignment="1">
      <alignment wrapText="1"/>
    </xf>
    <xf numFmtId="0" fontId="10" fillId="0" borderId="2" xfId="0" applyFont="1" applyFill="1" applyBorder="1" applyAlignment="1">
      <alignment horizontal="left"/>
    </xf>
    <xf numFmtId="2" fontId="2" fillId="0" borderId="0" xfId="0" applyNumberFormat="1" applyFont="1" applyAlignment="1">
      <alignment horizontal="right" vertical="center"/>
    </xf>
    <xf numFmtId="164" fontId="5" fillId="0" borderId="5" xfId="0" applyNumberFormat="1" applyFont="1" applyBorder="1" applyAlignment="1">
      <alignment horizontal="center" wrapText="1"/>
    </xf>
    <xf numFmtId="164" fontId="5" fillId="0" borderId="6" xfId="0" applyNumberFormat="1" applyFont="1" applyBorder="1" applyAlignment="1">
      <alignment horizontal="center" wrapText="1"/>
    </xf>
    <xf numFmtId="43" fontId="11" fillId="0" borderId="7" xfId="1" applyFont="1" applyBorder="1" applyAlignment="1" applyProtection="1">
      <alignment horizontal="right" vertical="center"/>
      <protection locked="0"/>
    </xf>
    <xf numFmtId="165" fontId="11" fillId="0" borderId="8" xfId="1" applyNumberFormat="1" applyFont="1" applyBorder="1" applyAlignment="1" applyProtection="1">
      <alignment horizontal="right" vertical="center"/>
      <protection locked="0"/>
    </xf>
    <xf numFmtId="2" fontId="2" fillId="0" borderId="0" xfId="0" applyNumberFormat="1" applyFont="1" applyFill="1" applyBorder="1" applyAlignment="1">
      <alignment horizontal="right" vertical="center"/>
    </xf>
    <xf numFmtId="165" fontId="2" fillId="0" borderId="9" xfId="0" applyNumberFormat="1" applyFont="1" applyFill="1" applyBorder="1"/>
    <xf numFmtId="0" fontId="10" fillId="0" borderId="1" xfId="0" applyFont="1" applyFill="1" applyBorder="1" applyAlignment="1">
      <alignment horizontal="left"/>
    </xf>
    <xf numFmtId="2" fontId="2" fillId="0" borderId="4" xfId="0" applyNumberFormat="1" applyFont="1" applyBorder="1" applyAlignment="1">
      <alignment horizontal="center" vertical="center"/>
    </xf>
    <xf numFmtId="0" fontId="2" fillId="2" borderId="0" xfId="0" applyFont="1" applyFill="1" applyAlignment="1">
      <alignment horizontal="center"/>
    </xf>
    <xf numFmtId="0" fontId="6" fillId="2" borderId="0" xfId="0" applyFont="1" applyFill="1" applyAlignment="1">
      <alignment horizontal="left"/>
    </xf>
    <xf numFmtId="49" fontId="2" fillId="2" borderId="0" xfId="0" applyNumberFormat="1" applyFont="1" applyFill="1" applyAlignment="1">
      <alignment horizontal="center"/>
    </xf>
    <xf numFmtId="2" fontId="2" fillId="2" borderId="0" xfId="0" applyNumberFormat="1" applyFont="1" applyFill="1" applyAlignment="1">
      <alignment horizontal="center"/>
    </xf>
    <xf numFmtId="49" fontId="6" fillId="2" borderId="0" xfId="0" applyNumberFormat="1" applyFont="1" applyFill="1" applyAlignment="1">
      <alignment horizontal="left"/>
    </xf>
    <xf numFmtId="49" fontId="2" fillId="0" borderId="4" xfId="0" applyNumberFormat="1" applyFont="1" applyBorder="1" applyAlignment="1">
      <alignment horizontal="left" vertical="top" wrapText="1"/>
    </xf>
    <xf numFmtId="0" fontId="2" fillId="0" borderId="4" xfId="0" applyFont="1" applyBorder="1" applyAlignment="1">
      <alignment vertical="top" wrapText="1"/>
    </xf>
    <xf numFmtId="0" fontId="2" fillId="0" borderId="10" xfId="0" applyFont="1" applyBorder="1" applyAlignment="1">
      <alignment vertical="top" wrapText="1"/>
    </xf>
    <xf numFmtId="49" fontId="2" fillId="0" borderId="4" xfId="0" applyNumberFormat="1" applyFont="1" applyBorder="1" applyAlignment="1">
      <alignment horizontal="left" vertical="center"/>
    </xf>
    <xf numFmtId="43" fontId="11" fillId="0" borderId="7" xfId="1" applyFont="1" applyFill="1" applyBorder="1" applyAlignment="1" applyProtection="1">
      <alignment horizontal="right" vertical="center"/>
      <protection locked="0"/>
    </xf>
    <xf numFmtId="49" fontId="2" fillId="0" borderId="3" xfId="0" applyNumberFormat="1" applyFont="1" applyFill="1" applyBorder="1" applyAlignment="1">
      <alignment horizontal="center"/>
    </xf>
    <xf numFmtId="0" fontId="12" fillId="0" borderId="10" xfId="0" applyFont="1" applyBorder="1" applyAlignment="1">
      <alignment vertical="top" wrapText="1"/>
    </xf>
    <xf numFmtId="165" fontId="2" fillId="0" borderId="0" xfId="0" applyNumberFormat="1" applyFont="1" applyFill="1" applyBorder="1"/>
    <xf numFmtId="49" fontId="5" fillId="0" borderId="0" xfId="0" applyNumberFormat="1" applyFont="1" applyFill="1" applyAlignment="1">
      <alignment horizontal="left"/>
    </xf>
    <xf numFmtId="49" fontId="8" fillId="0" borderId="0" xfId="0" applyNumberFormat="1" applyFont="1" applyAlignment="1">
      <alignment horizontal="center"/>
    </xf>
    <xf numFmtId="2" fontId="8" fillId="0" borderId="0" xfId="0" applyNumberFormat="1" applyFont="1" applyAlignment="1">
      <alignment horizontal="center"/>
    </xf>
    <xf numFmtId="0" fontId="8" fillId="0" borderId="0" xfId="0" applyFont="1" applyAlignment="1">
      <alignment horizontal="center"/>
    </xf>
    <xf numFmtId="0" fontId="8" fillId="0" borderId="0" xfId="0" applyFont="1" applyAlignment="1">
      <alignment wrapText="1"/>
    </xf>
    <xf numFmtId="0" fontId="8" fillId="0" borderId="0" xfId="0" applyFont="1"/>
    <xf numFmtId="0" fontId="2" fillId="0" borderId="0" xfId="0" applyFont="1"/>
    <xf numFmtId="2" fontId="2" fillId="0" borderId="0" xfId="0" applyNumberFormat="1" applyFont="1"/>
    <xf numFmtId="0" fontId="2" fillId="0" borderId="4" xfId="0" applyFont="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2" fontId="2"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49"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wrapText="1"/>
    </xf>
    <xf numFmtId="2" fontId="6" fillId="2" borderId="4" xfId="0" applyNumberFormat="1" applyFont="1" applyFill="1" applyBorder="1" applyAlignment="1">
      <alignment horizontal="center" vertical="center"/>
    </xf>
    <xf numFmtId="2" fontId="10" fillId="0" borderId="0" xfId="0" applyNumberFormat="1" applyFont="1" applyFill="1" applyBorder="1" applyAlignment="1">
      <alignment horizontal="left"/>
    </xf>
    <xf numFmtId="2" fontId="2" fillId="0" borderId="10" xfId="0" applyNumberFormat="1" applyFont="1" applyFill="1" applyBorder="1" applyAlignment="1">
      <alignment horizontal="center" vertical="center"/>
    </xf>
    <xf numFmtId="2" fontId="6" fillId="2" borderId="0" xfId="0" applyNumberFormat="1" applyFont="1" applyFill="1" applyAlignment="1">
      <alignment horizontal="left"/>
    </xf>
    <xf numFmtId="165" fontId="11" fillId="0" borderId="8" xfId="1" applyNumberFormat="1" applyFont="1" applyFill="1" applyBorder="1" applyAlignment="1" applyProtection="1">
      <alignment horizontal="right" vertical="center"/>
      <protection locked="0"/>
    </xf>
    <xf numFmtId="2" fontId="16" fillId="0" borderId="3" xfId="0" applyNumberFormat="1" applyFont="1" applyFill="1" applyBorder="1" applyAlignment="1">
      <alignment horizontal="center"/>
    </xf>
    <xf numFmtId="2" fontId="17" fillId="0" borderId="4" xfId="0" applyNumberFormat="1" applyFont="1" applyFill="1" applyBorder="1" applyAlignment="1">
      <alignment horizontal="center" vertical="center"/>
    </xf>
    <xf numFmtId="2" fontId="17" fillId="0" borderId="4" xfId="0" applyNumberFormat="1" applyFont="1" applyFill="1" applyBorder="1" applyAlignment="1">
      <alignment horizontal="center" vertical="center" wrapText="1"/>
    </xf>
    <xf numFmtId="2" fontId="18" fillId="0" borderId="0" xfId="0" applyNumberFormat="1" applyFont="1" applyFill="1" applyAlignment="1">
      <alignment horizontal="center"/>
    </xf>
    <xf numFmtId="0" fontId="4" fillId="0" borderId="0" xfId="0" applyFont="1" applyFill="1" applyAlignment="1">
      <alignment wrapText="1"/>
    </xf>
    <xf numFmtId="0" fontId="19" fillId="0" borderId="0" xfId="0" applyFont="1" applyFill="1" applyAlignment="1">
      <alignment wrapText="1"/>
    </xf>
    <xf numFmtId="0" fontId="4" fillId="0" borderId="4" xfId="0" applyFont="1" applyFill="1" applyBorder="1" applyAlignment="1">
      <alignment vertical="center" wrapText="1"/>
    </xf>
    <xf numFmtId="0" fontId="10" fillId="0" borderId="1" xfId="0" applyFont="1" applyBorder="1" applyAlignment="1">
      <alignment horizontal="left"/>
    </xf>
    <xf numFmtId="8" fontId="2" fillId="0" borderId="0" xfId="0" applyNumberFormat="1" applyFont="1" applyAlignment="1">
      <alignment vertical="center"/>
    </xf>
    <xf numFmtId="0" fontId="10" fillId="0" borderId="2" xfId="0" applyFont="1" applyBorder="1" applyAlignment="1">
      <alignment horizontal="left"/>
    </xf>
    <xf numFmtId="2" fontId="15" fillId="0" borderId="3" xfId="0" applyNumberFormat="1" applyFont="1" applyBorder="1" applyAlignment="1">
      <alignment horizontal="center"/>
    </xf>
    <xf numFmtId="2" fontId="15" fillId="0" borderId="3" xfId="0" applyNumberFormat="1" applyFont="1" applyBorder="1" applyAlignment="1">
      <alignment horizontal="center" vertical="center"/>
    </xf>
    <xf numFmtId="2" fontId="15" fillId="0" borderId="0" xfId="0" applyNumberFormat="1" applyFont="1" applyAlignment="1">
      <alignment horizontal="center" wrapText="1"/>
    </xf>
    <xf numFmtId="8" fontId="20" fillId="0" borderId="0" xfId="0" applyNumberFormat="1" applyFont="1" applyAlignment="1">
      <alignment vertical="center"/>
    </xf>
    <xf numFmtId="0" fontId="20" fillId="3" borderId="0" xfId="0" applyFont="1" applyFill="1" applyAlignment="1">
      <alignment wrapText="1"/>
    </xf>
    <xf numFmtId="0" fontId="8" fillId="2" borderId="0" xfId="0" applyFont="1" applyFill="1"/>
    <xf numFmtId="0" fontId="20" fillId="0" borderId="0" xfId="0" applyFont="1" applyAlignment="1">
      <alignment wrapText="1"/>
    </xf>
    <xf numFmtId="0" fontId="2" fillId="3" borderId="0" xfId="0" applyFont="1" applyFill="1" applyAlignment="1">
      <alignment vertical="center" wrapText="1"/>
    </xf>
    <xf numFmtId="0" fontId="2" fillId="2" borderId="0" xfId="0" applyFont="1" applyFill="1" applyAlignment="1">
      <alignment vertical="center"/>
    </xf>
    <xf numFmtId="8" fontId="20" fillId="0" borderId="0" xfId="0" applyNumberFormat="1" applyFont="1" applyAlignment="1">
      <alignment horizontal="right" vertical="center"/>
    </xf>
    <xf numFmtId="49" fontId="5" fillId="0" borderId="0" xfId="0" applyNumberFormat="1" applyFont="1" applyAlignment="1">
      <alignment horizontal="left"/>
    </xf>
    <xf numFmtId="165" fontId="2" fillId="0" borderId="0" xfId="0" applyNumberFormat="1" applyFont="1"/>
    <xf numFmtId="49" fontId="2" fillId="0" borderId="3" xfId="0" applyNumberFormat="1" applyFont="1" applyBorder="1" applyAlignment="1">
      <alignment horizontal="center"/>
    </xf>
    <xf numFmtId="165" fontId="2" fillId="0" borderId="9" xfId="0" applyNumberFormat="1" applyFont="1" applyBorder="1"/>
    <xf numFmtId="165" fontId="2" fillId="0" borderId="0" xfId="0" applyNumberFormat="1" applyFont="1" applyAlignment="1">
      <alignment wrapText="1"/>
    </xf>
    <xf numFmtId="8" fontId="2" fillId="0" borderId="9" xfId="0" applyNumberFormat="1" applyFont="1" applyBorder="1" applyAlignment="1">
      <alignment vertical="center"/>
    </xf>
    <xf numFmtId="165" fontId="11" fillId="0" borderId="11" xfId="1" applyNumberFormat="1" applyFont="1" applyBorder="1" applyAlignment="1" applyProtection="1">
      <alignment horizontal="right" vertical="center"/>
      <protection locked="0"/>
    </xf>
    <xf numFmtId="40" fontId="2" fillId="0" borderId="0" xfId="0" applyNumberFormat="1" applyFont="1" applyFill="1" applyAlignment="1">
      <alignment horizontal="right"/>
    </xf>
    <xf numFmtId="40" fontId="16" fillId="0" borderId="3" xfId="0" applyNumberFormat="1" applyFont="1" applyFill="1" applyBorder="1" applyAlignment="1">
      <alignment horizontal="center"/>
    </xf>
    <xf numFmtId="40" fontId="8" fillId="0" borderId="0" xfId="0" applyNumberFormat="1" applyFont="1" applyFill="1" applyAlignment="1">
      <alignment horizontal="right"/>
    </xf>
    <xf numFmtId="40" fontId="20" fillId="0" borderId="0" xfId="0" applyNumberFormat="1" applyFont="1" applyFill="1" applyAlignment="1">
      <alignment horizontal="right" vertical="center"/>
    </xf>
    <xf numFmtId="40" fontId="2" fillId="0" borderId="0" xfId="0" applyNumberFormat="1" applyFont="1" applyFill="1" applyAlignment="1">
      <alignment horizontal="right" vertical="center"/>
    </xf>
    <xf numFmtId="0" fontId="15" fillId="2" borderId="0" xfId="0" applyFont="1" applyFill="1" applyAlignment="1">
      <alignment horizontal="center"/>
    </xf>
    <xf numFmtId="0" fontId="0" fillId="0" borderId="0" xfId="0" applyAlignment="1">
      <alignment horizontal="center"/>
    </xf>
    <xf numFmtId="2" fontId="15" fillId="0" borderId="0" xfId="0" applyNumberFormat="1" applyFont="1" applyFill="1" applyAlignment="1">
      <alignment horizontal="center" wrapText="1"/>
    </xf>
    <xf numFmtId="0" fontId="20" fillId="0" borderId="0" xfId="0" applyFont="1" applyFill="1" applyAlignment="1">
      <alignment wrapText="1"/>
    </xf>
    <xf numFmtId="0" fontId="2" fillId="0" borderId="0" xfId="0" applyFont="1" applyFill="1" applyAlignment="1">
      <alignment vertical="center" wrapText="1"/>
    </xf>
    <xf numFmtId="0" fontId="4" fillId="0" borderId="12" xfId="0" applyFont="1" applyFill="1" applyBorder="1" applyAlignment="1">
      <alignment vertical="center" wrapText="1"/>
    </xf>
    <xf numFmtId="40" fontId="2" fillId="0" borderId="0" xfId="0" applyNumberFormat="1" applyFont="1" applyAlignment="1">
      <alignment vertical="center"/>
    </xf>
    <xf numFmtId="40" fontId="20" fillId="0" borderId="0" xfId="0" applyNumberFormat="1" applyFont="1" applyAlignment="1">
      <alignment vertical="center"/>
    </xf>
    <xf numFmtId="40" fontId="2" fillId="0" borderId="0" xfId="0" applyNumberFormat="1" applyFont="1" applyFill="1" applyBorder="1"/>
    <xf numFmtId="2" fontId="4" fillId="0" borderId="4" xfId="0" applyNumberFormat="1" applyFont="1" applyFill="1" applyBorder="1" applyAlignment="1">
      <alignment horizontal="center" vertical="center"/>
    </xf>
    <xf numFmtId="2" fontId="12" fillId="2" borderId="0" xfId="0" applyNumberFormat="1" applyFont="1" applyFill="1" applyAlignment="1">
      <alignment horizontal="center"/>
    </xf>
    <xf numFmtId="2" fontId="8" fillId="2" borderId="0" xfId="0" applyNumberFormat="1" applyFont="1" applyFill="1" applyAlignment="1">
      <alignment horizontal="center"/>
    </xf>
    <xf numFmtId="40" fontId="20" fillId="0" borderId="0" xfId="0" applyNumberFormat="1" applyFont="1" applyFill="1" applyAlignment="1">
      <alignment vertical="center"/>
    </xf>
  </cellXfs>
  <cellStyles count="4">
    <cellStyle name="Comma" xfId="1" builtinId="3"/>
    <cellStyle name="Normal" xfId="0" builtinId="0"/>
    <cellStyle name="Normal 2" xfId="2" xr:uid="{5B28BD85-4E5B-41B3-83E5-9CE18F9E1DE1}"/>
    <cellStyle name="Normal 7 2 2 2" xfId="3" xr:uid="{0AC6FE5E-C466-432E-A613-04426366D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zoomScale="60" zoomScaleNormal="60" workbookViewId="0">
      <pane ySplit="7" topLeftCell="A8" activePane="bottomLeft" state="frozen"/>
      <selection pane="bottomLeft" activeCell="A39" sqref="A39:XFD39"/>
    </sheetView>
  </sheetViews>
  <sheetFormatPr defaultColWidth="9.125" defaultRowHeight="12.9" x14ac:dyDescent="0.2"/>
  <cols>
    <col min="1" max="1" width="12.875" style="15" customWidth="1"/>
    <col min="2" max="2" width="12.875" style="16" customWidth="1"/>
    <col min="3" max="3" width="44.875" style="15" customWidth="1"/>
    <col min="4" max="4" width="14.75" style="16" bestFit="1" customWidth="1"/>
    <col min="5" max="5" width="7.75" style="16" bestFit="1" customWidth="1"/>
    <col min="6" max="6" width="22.75" style="16" customWidth="1"/>
    <col min="7" max="7" width="12.875" style="16" bestFit="1" customWidth="1"/>
    <col min="8" max="8" width="20.625" style="17" bestFit="1" customWidth="1"/>
    <col min="9" max="9" width="26.125" style="17" customWidth="1"/>
    <col min="10" max="10" width="24.75" style="17" customWidth="1"/>
    <col min="11" max="11" width="15.125" style="18" customWidth="1"/>
    <col min="12" max="12" width="39.625" style="69" customWidth="1"/>
    <col min="13" max="13" width="15.125" style="18" customWidth="1"/>
    <col min="14" max="14" width="13" style="92" bestFit="1" customWidth="1"/>
    <col min="15" max="15" width="15.125" style="50" bestFit="1" customWidth="1"/>
    <col min="16" max="16" width="14.375" style="103" customWidth="1"/>
    <col min="17" max="17" width="60.75" style="19" customWidth="1"/>
    <col min="18" max="18" width="64.875" style="49" bestFit="1" customWidth="1"/>
    <col min="19" max="16384" width="9.125" style="4"/>
  </cols>
  <sheetData>
    <row r="1" spans="1:18" ht="17.149999999999999" customHeight="1" x14ac:dyDescent="0.3">
      <c r="A1" s="28" t="s">
        <v>101</v>
      </c>
      <c r="B1" s="61"/>
    </row>
    <row r="2" spans="1:18" ht="17.149999999999999" customHeight="1" x14ac:dyDescent="0.3">
      <c r="A2" s="20"/>
      <c r="B2" s="61"/>
    </row>
    <row r="3" spans="1:18" ht="19.05" customHeight="1" x14ac:dyDescent="0.3">
      <c r="A3" s="20" t="s">
        <v>211</v>
      </c>
      <c r="B3" s="61"/>
      <c r="R3" s="98"/>
    </row>
    <row r="5" spans="1:18" ht="13.6" x14ac:dyDescent="0.25">
      <c r="K5" s="5"/>
      <c r="M5" s="5"/>
      <c r="N5" s="93" t="s">
        <v>216</v>
      </c>
      <c r="P5" s="93" t="s">
        <v>216</v>
      </c>
    </row>
    <row r="6" spans="1:18" ht="13.6" x14ac:dyDescent="0.25">
      <c r="B6" s="107" t="s">
        <v>210</v>
      </c>
      <c r="K6" s="65" t="s">
        <v>212</v>
      </c>
      <c r="M6" s="65" t="s">
        <v>214</v>
      </c>
      <c r="N6" s="93" t="s">
        <v>241</v>
      </c>
      <c r="O6" s="75" t="s">
        <v>240</v>
      </c>
      <c r="P6" s="93" t="s">
        <v>242</v>
      </c>
      <c r="Q6" s="99" t="s">
        <v>217</v>
      </c>
      <c r="R6" s="99" t="s">
        <v>239</v>
      </c>
    </row>
    <row r="7" spans="1:18" s="10" customFormat="1" ht="14.3" x14ac:dyDescent="0.25">
      <c r="A7" s="6" t="s">
        <v>103</v>
      </c>
      <c r="B7" s="108" t="s">
        <v>103</v>
      </c>
      <c r="C7" s="6" t="s">
        <v>3</v>
      </c>
      <c r="D7" s="7" t="s">
        <v>10</v>
      </c>
      <c r="E7" s="7" t="s">
        <v>0</v>
      </c>
      <c r="F7" s="68" t="s">
        <v>14</v>
      </c>
      <c r="G7" s="7" t="s">
        <v>15</v>
      </c>
      <c r="H7" s="8" t="s">
        <v>1</v>
      </c>
      <c r="I7" s="8" t="s">
        <v>9</v>
      </c>
      <c r="J7" s="8" t="s">
        <v>24</v>
      </c>
      <c r="K7" s="23" t="s">
        <v>102</v>
      </c>
      <c r="L7" s="70" t="s">
        <v>2</v>
      </c>
      <c r="M7" s="23" t="s">
        <v>102</v>
      </c>
      <c r="N7" s="94"/>
      <c r="O7" s="23" t="s">
        <v>102</v>
      </c>
      <c r="P7" s="104"/>
      <c r="Q7" s="9"/>
      <c r="R7" s="48"/>
    </row>
    <row r="8" spans="1:18" s="10" customFormat="1" ht="14.3" x14ac:dyDescent="0.25">
      <c r="A8" s="3"/>
      <c r="B8" s="11"/>
      <c r="C8" s="14"/>
      <c r="D8" s="11"/>
      <c r="E8" s="11"/>
      <c r="F8" s="11"/>
      <c r="G8" s="11"/>
      <c r="H8" s="12"/>
      <c r="I8" s="12"/>
      <c r="J8" s="12"/>
      <c r="K8" s="25"/>
      <c r="L8" s="71"/>
      <c r="M8" s="25"/>
      <c r="N8" s="94"/>
      <c r="O8" s="25"/>
      <c r="P8" s="104"/>
      <c r="Q8" s="9"/>
      <c r="R8" s="48"/>
    </row>
    <row r="9" spans="1:18" s="10" customFormat="1" ht="28.55" x14ac:dyDescent="0.25">
      <c r="A9" s="3"/>
      <c r="B9" s="11"/>
      <c r="C9" s="14" t="s">
        <v>138</v>
      </c>
      <c r="D9" s="11"/>
      <c r="E9" s="11">
        <v>1</v>
      </c>
      <c r="F9" s="11"/>
      <c r="G9" s="11"/>
      <c r="H9" s="12"/>
      <c r="I9" s="12"/>
      <c r="J9" s="12"/>
      <c r="K9" s="25">
        <v>98300</v>
      </c>
      <c r="L9" s="71"/>
      <c r="M9" s="25">
        <v>98300</v>
      </c>
      <c r="N9" s="95">
        <f>K9-M9</f>
        <v>0</v>
      </c>
      <c r="O9" s="25">
        <v>98300</v>
      </c>
      <c r="P9" s="104">
        <f>K9-O9</f>
        <v>0</v>
      </c>
      <c r="Q9" s="100" t="s">
        <v>236</v>
      </c>
      <c r="R9" s="80"/>
    </row>
    <row r="10" spans="1:18" s="10" customFormat="1" ht="14.3" x14ac:dyDescent="0.25">
      <c r="A10" s="3"/>
      <c r="B10" s="11"/>
      <c r="C10" s="14"/>
      <c r="D10" s="11"/>
      <c r="E10" s="11"/>
      <c r="F10" s="11"/>
      <c r="G10" s="11"/>
      <c r="H10" s="12"/>
      <c r="I10" s="12"/>
      <c r="J10" s="12"/>
      <c r="K10" s="25"/>
      <c r="L10" s="71"/>
      <c r="M10" s="25"/>
      <c r="N10" s="95"/>
      <c r="O10" s="25"/>
      <c r="P10" s="104"/>
      <c r="Q10" s="100"/>
      <c r="R10" s="48"/>
    </row>
    <row r="11" spans="1:18" s="10" customFormat="1" ht="42.8" x14ac:dyDescent="0.25">
      <c r="A11" s="3"/>
      <c r="B11" s="11"/>
      <c r="C11" s="14" t="s">
        <v>162</v>
      </c>
      <c r="D11" s="11"/>
      <c r="E11" s="11">
        <v>1</v>
      </c>
      <c r="F11" s="11"/>
      <c r="G11" s="11"/>
      <c r="H11" s="12"/>
      <c r="I11" s="12"/>
      <c r="J11" s="12"/>
      <c r="K11" s="25">
        <v>46500</v>
      </c>
      <c r="L11" s="71"/>
      <c r="M11" s="25">
        <v>46500</v>
      </c>
      <c r="N11" s="95">
        <f>K11-M11</f>
        <v>0</v>
      </c>
      <c r="O11" s="25">
        <v>46500</v>
      </c>
      <c r="P11" s="104">
        <f>K11-O11</f>
        <v>0</v>
      </c>
      <c r="Q11" s="100" t="s">
        <v>237</v>
      </c>
      <c r="R11" s="80"/>
    </row>
    <row r="12" spans="1:18" s="10" customFormat="1" ht="14.3" x14ac:dyDescent="0.25">
      <c r="A12" s="3"/>
      <c r="B12" s="11"/>
      <c r="C12" s="14"/>
      <c r="D12" s="11"/>
      <c r="E12" s="11"/>
      <c r="F12" s="11"/>
      <c r="G12" s="11"/>
      <c r="H12" s="12"/>
      <c r="I12" s="12"/>
      <c r="J12" s="12"/>
      <c r="K12" s="25"/>
      <c r="L12" s="71"/>
      <c r="M12" s="25"/>
      <c r="N12" s="95"/>
      <c r="O12" s="25"/>
      <c r="P12" s="104"/>
      <c r="Q12" s="100"/>
      <c r="R12" s="48"/>
    </row>
    <row r="13" spans="1:18" s="10" customFormat="1" ht="28.55" x14ac:dyDescent="0.25">
      <c r="A13" s="3"/>
      <c r="B13" s="11"/>
      <c r="C13" s="14" t="s">
        <v>158</v>
      </c>
      <c r="D13" s="11"/>
      <c r="E13" s="11">
        <v>1</v>
      </c>
      <c r="F13" s="11"/>
      <c r="G13" s="11"/>
      <c r="H13" s="12"/>
      <c r="I13" s="12"/>
      <c r="J13" s="12"/>
      <c r="K13" s="25">
        <v>20000</v>
      </c>
      <c r="L13" s="71" t="s">
        <v>159</v>
      </c>
      <c r="M13" s="25">
        <v>20000</v>
      </c>
      <c r="N13" s="95">
        <f>K13-M13</f>
        <v>0</v>
      </c>
      <c r="O13" s="25">
        <v>20000</v>
      </c>
      <c r="P13" s="104">
        <f>K13-O13</f>
        <v>0</v>
      </c>
      <c r="Q13" s="100" t="s">
        <v>238</v>
      </c>
      <c r="R13" s="80"/>
    </row>
    <row r="14" spans="1:18" s="10" customFormat="1" ht="14.3" x14ac:dyDescent="0.25">
      <c r="A14" s="3"/>
      <c r="B14" s="11"/>
      <c r="C14" s="14"/>
      <c r="D14" s="11"/>
      <c r="E14" s="11"/>
      <c r="F14" s="11"/>
      <c r="G14" s="11"/>
      <c r="H14" s="12"/>
      <c r="I14" s="12"/>
      <c r="J14" s="12"/>
      <c r="K14" s="25"/>
      <c r="L14" s="71"/>
      <c r="M14" s="25"/>
      <c r="N14" s="95"/>
      <c r="O14" s="25"/>
      <c r="P14" s="104"/>
      <c r="Q14" s="100"/>
      <c r="R14" s="48"/>
    </row>
    <row r="15" spans="1:18" s="13" customFormat="1" ht="64.55" x14ac:dyDescent="0.25">
      <c r="A15" s="3" t="s">
        <v>5</v>
      </c>
      <c r="B15" s="11" t="s">
        <v>166</v>
      </c>
      <c r="C15" s="38" t="s">
        <v>17</v>
      </c>
      <c r="D15" s="29"/>
      <c r="E15" s="29">
        <v>1</v>
      </c>
      <c r="F15" s="29"/>
      <c r="G15" s="29" t="s">
        <v>16</v>
      </c>
      <c r="H15" s="2" t="s">
        <v>11</v>
      </c>
      <c r="I15" s="2"/>
      <c r="J15" s="2"/>
      <c r="K15" s="25">
        <v>38176.594026472223</v>
      </c>
      <c r="L15" s="71" t="s">
        <v>142</v>
      </c>
      <c r="M15" s="25">
        <v>38176.594026472223</v>
      </c>
      <c r="N15" s="95">
        <f t="shared" ref="N15:N57" si="0">K15-M15</f>
        <v>0</v>
      </c>
      <c r="O15" s="25">
        <v>38176.594026472223</v>
      </c>
      <c r="P15" s="104">
        <f t="shared" ref="P15:P57" si="1">K15-O15</f>
        <v>0</v>
      </c>
      <c r="Q15" s="100"/>
      <c r="R15" s="52"/>
    </row>
    <row r="16" spans="1:18" s="13" customFormat="1" ht="51.65" x14ac:dyDescent="0.2">
      <c r="A16" s="3" t="s">
        <v>6</v>
      </c>
      <c r="B16" s="11" t="s">
        <v>167</v>
      </c>
      <c r="C16" s="14" t="s">
        <v>20</v>
      </c>
      <c r="D16" s="11" t="s">
        <v>18</v>
      </c>
      <c r="E16" s="11">
        <v>1</v>
      </c>
      <c r="F16" s="66" t="s">
        <v>23</v>
      </c>
      <c r="G16" s="11" t="s">
        <v>19</v>
      </c>
      <c r="H16" s="12" t="s">
        <v>13</v>
      </c>
      <c r="I16" s="12" t="s">
        <v>21</v>
      </c>
      <c r="J16" s="12" t="s">
        <v>25</v>
      </c>
      <c r="K16" s="64">
        <v>23063.301111111112</v>
      </c>
      <c r="L16" s="71" t="s">
        <v>143</v>
      </c>
      <c r="M16" s="25">
        <v>26265.758380911113</v>
      </c>
      <c r="N16" s="95">
        <f t="shared" si="0"/>
        <v>-3202.4572698000011</v>
      </c>
      <c r="O16" s="25">
        <v>23063.303240911115</v>
      </c>
      <c r="P16" s="104">
        <f t="shared" si="1"/>
        <v>-2.1298000028764363E-3</v>
      </c>
      <c r="Q16" s="101" t="s">
        <v>219</v>
      </c>
      <c r="R16" s="52"/>
    </row>
    <row r="17" spans="1:18" s="13" customFormat="1" ht="38.75" x14ac:dyDescent="0.2">
      <c r="A17" s="3" t="s">
        <v>104</v>
      </c>
      <c r="B17" s="11" t="s">
        <v>168</v>
      </c>
      <c r="C17" s="14" t="s">
        <v>20</v>
      </c>
      <c r="D17" s="11" t="s">
        <v>22</v>
      </c>
      <c r="E17" s="11">
        <v>1</v>
      </c>
      <c r="F17" s="67" t="s">
        <v>31</v>
      </c>
      <c r="G17" s="11" t="s">
        <v>19</v>
      </c>
      <c r="H17" s="12" t="s">
        <v>13</v>
      </c>
      <c r="I17" s="12" t="s">
        <v>21</v>
      </c>
      <c r="J17" s="12" t="s">
        <v>26</v>
      </c>
      <c r="K17" s="64">
        <v>39533.055500000002</v>
      </c>
      <c r="L17" s="71" t="s">
        <v>144</v>
      </c>
      <c r="M17" s="64">
        <v>22590.319514999999</v>
      </c>
      <c r="N17" s="95">
        <f t="shared" si="0"/>
        <v>16942.735985000003</v>
      </c>
      <c r="O17" s="64">
        <v>39533.060904999998</v>
      </c>
      <c r="P17" s="104">
        <f t="shared" si="1"/>
        <v>-5.4049999962444417E-3</v>
      </c>
      <c r="Q17" s="101" t="s">
        <v>220</v>
      </c>
      <c r="R17" s="13" t="s">
        <v>243</v>
      </c>
    </row>
    <row r="18" spans="1:18" s="13" customFormat="1" ht="38.75" x14ac:dyDescent="0.2">
      <c r="A18" s="3" t="s">
        <v>105</v>
      </c>
      <c r="B18" s="11" t="s">
        <v>169</v>
      </c>
      <c r="C18" s="14" t="s">
        <v>27</v>
      </c>
      <c r="D18" s="11" t="s">
        <v>22</v>
      </c>
      <c r="E18" s="11">
        <v>1</v>
      </c>
      <c r="F18" s="66" t="s">
        <v>28</v>
      </c>
      <c r="G18" s="11" t="s">
        <v>19</v>
      </c>
      <c r="H18" s="12" t="s">
        <v>13</v>
      </c>
      <c r="I18" s="12" t="s">
        <v>21</v>
      </c>
      <c r="J18" s="12" t="s">
        <v>25</v>
      </c>
      <c r="K18" s="64">
        <v>20589.071</v>
      </c>
      <c r="L18" s="71" t="s">
        <v>207</v>
      </c>
      <c r="M18" s="64">
        <v>19340.306700000001</v>
      </c>
      <c r="N18" s="95">
        <f t="shared" si="0"/>
        <v>1248.7642999999989</v>
      </c>
      <c r="O18" s="64">
        <v>20589.065065999999</v>
      </c>
      <c r="P18" s="104">
        <f t="shared" si="1"/>
        <v>5.9340000007068738E-3</v>
      </c>
      <c r="Q18" s="101" t="s">
        <v>219</v>
      </c>
      <c r="R18" s="52"/>
    </row>
    <row r="19" spans="1:18" s="13" customFormat="1" ht="51.65" x14ac:dyDescent="0.2">
      <c r="A19" s="3" t="s">
        <v>106</v>
      </c>
      <c r="B19" s="11" t="s">
        <v>170</v>
      </c>
      <c r="C19" s="14" t="s">
        <v>27</v>
      </c>
      <c r="D19" s="11" t="s">
        <v>18</v>
      </c>
      <c r="E19" s="11">
        <v>1</v>
      </c>
      <c r="F19" s="66" t="s">
        <v>29</v>
      </c>
      <c r="G19" s="11" t="s">
        <v>19</v>
      </c>
      <c r="H19" s="12" t="s">
        <v>13</v>
      </c>
      <c r="I19" s="12" t="s">
        <v>21</v>
      </c>
      <c r="J19" s="12" t="s">
        <v>30</v>
      </c>
      <c r="K19" s="64">
        <v>19264.1675</v>
      </c>
      <c r="L19" s="71" t="s">
        <v>143</v>
      </c>
      <c r="M19" s="25">
        <v>21809.021866000003</v>
      </c>
      <c r="N19" s="95">
        <f t="shared" si="0"/>
        <v>-2544.8543660000032</v>
      </c>
      <c r="O19" s="25">
        <v>19264.1675</v>
      </c>
      <c r="P19" s="104">
        <f t="shared" si="1"/>
        <v>0</v>
      </c>
      <c r="Q19" s="101" t="s">
        <v>223</v>
      </c>
      <c r="R19" s="13" t="s">
        <v>244</v>
      </c>
    </row>
    <row r="20" spans="1:18" s="13" customFormat="1" ht="38.75" x14ac:dyDescent="0.2">
      <c r="A20" s="3" t="s">
        <v>107</v>
      </c>
      <c r="B20" s="11" t="s">
        <v>171</v>
      </c>
      <c r="C20" s="14" t="s">
        <v>32</v>
      </c>
      <c r="D20" s="11" t="s">
        <v>22</v>
      </c>
      <c r="E20" s="11">
        <v>1</v>
      </c>
      <c r="F20" s="67" t="s">
        <v>31</v>
      </c>
      <c r="G20" s="11" t="s">
        <v>19</v>
      </c>
      <c r="H20" s="12" t="s">
        <v>33</v>
      </c>
      <c r="I20" s="12" t="s">
        <v>21</v>
      </c>
      <c r="J20" s="12" t="s">
        <v>30</v>
      </c>
      <c r="K20" s="64">
        <v>50233.932000000001</v>
      </c>
      <c r="L20" s="71" t="s">
        <v>144</v>
      </c>
      <c r="M20" s="25">
        <v>24315.995025</v>
      </c>
      <c r="N20" s="95">
        <f t="shared" si="0"/>
        <v>25917.936975000001</v>
      </c>
      <c r="O20" s="25">
        <v>50233.934299999994</v>
      </c>
      <c r="P20" s="104">
        <f t="shared" si="1"/>
        <v>-2.2999999928288162E-3</v>
      </c>
      <c r="Q20" s="101" t="s">
        <v>219</v>
      </c>
      <c r="R20" s="52"/>
    </row>
    <row r="21" spans="1:18" s="13" customFormat="1" ht="64.55" x14ac:dyDescent="0.2">
      <c r="A21" s="3" t="s">
        <v>8</v>
      </c>
      <c r="B21" s="11" t="s">
        <v>172</v>
      </c>
      <c r="C21" s="14" t="s">
        <v>32</v>
      </c>
      <c r="D21" s="106" t="s">
        <v>173</v>
      </c>
      <c r="E21" s="11">
        <v>1</v>
      </c>
      <c r="F21" s="66" t="s">
        <v>23</v>
      </c>
      <c r="G21" s="11" t="s">
        <v>19</v>
      </c>
      <c r="H21" s="12" t="s">
        <v>33</v>
      </c>
      <c r="I21" s="12" t="s">
        <v>21</v>
      </c>
      <c r="J21" s="12" t="s">
        <v>25</v>
      </c>
      <c r="K21" s="64">
        <v>24403.575000000001</v>
      </c>
      <c r="L21" s="71" t="s">
        <v>208</v>
      </c>
      <c r="M21" s="25">
        <v>35063.924869800001</v>
      </c>
      <c r="N21" s="95">
        <f t="shared" si="0"/>
        <v>-10660.3498698</v>
      </c>
      <c r="O21" s="25">
        <v>24403.5771298</v>
      </c>
      <c r="P21" s="104">
        <f t="shared" si="1"/>
        <v>-2.1297999992384575E-3</v>
      </c>
      <c r="Q21" s="101" t="s">
        <v>219</v>
      </c>
      <c r="R21" s="52"/>
    </row>
    <row r="22" spans="1:18" s="13" customFormat="1" ht="38.75" x14ac:dyDescent="0.2">
      <c r="A22" s="3" t="s">
        <v>108</v>
      </c>
      <c r="B22" s="11" t="s">
        <v>174</v>
      </c>
      <c r="C22" s="14" t="s">
        <v>34</v>
      </c>
      <c r="D22" s="11" t="s">
        <v>22</v>
      </c>
      <c r="E22" s="11">
        <v>1</v>
      </c>
      <c r="F22" s="67" t="s">
        <v>35</v>
      </c>
      <c r="G22" s="11" t="s">
        <v>19</v>
      </c>
      <c r="H22" s="12" t="s">
        <v>33</v>
      </c>
      <c r="I22" s="12" t="s">
        <v>21</v>
      </c>
      <c r="J22" s="12" t="s">
        <v>30</v>
      </c>
      <c r="K22" s="64">
        <v>10151.257</v>
      </c>
      <c r="L22" s="71" t="s">
        <v>145</v>
      </c>
      <c r="M22" s="25">
        <v>5705.2851250000003</v>
      </c>
      <c r="N22" s="95">
        <f t="shared" si="0"/>
        <v>4445.9718749999993</v>
      </c>
      <c r="O22" s="25">
        <v>10151.258150000001</v>
      </c>
      <c r="P22" s="104">
        <f t="shared" si="1"/>
        <v>-1.1500000018713763E-3</v>
      </c>
      <c r="Q22" s="101" t="s">
        <v>219</v>
      </c>
      <c r="R22" s="52"/>
    </row>
    <row r="23" spans="1:18" s="13" customFormat="1" ht="38.75" x14ac:dyDescent="0.2">
      <c r="A23" s="3" t="s">
        <v>109</v>
      </c>
      <c r="B23" s="11" t="s">
        <v>175</v>
      </c>
      <c r="C23" s="14" t="s">
        <v>20</v>
      </c>
      <c r="D23" s="11" t="s">
        <v>22</v>
      </c>
      <c r="E23" s="11">
        <v>1</v>
      </c>
      <c r="F23" s="66" t="s">
        <v>98</v>
      </c>
      <c r="G23" s="11" t="s">
        <v>19</v>
      </c>
      <c r="H23" s="12" t="s">
        <v>36</v>
      </c>
      <c r="I23" s="12" t="s">
        <v>21</v>
      </c>
      <c r="J23" s="12" t="s">
        <v>30</v>
      </c>
      <c r="K23" s="64">
        <v>32962.978999999999</v>
      </c>
      <c r="L23" s="71" t="s">
        <v>144</v>
      </c>
      <c r="M23" s="25">
        <v>18462.572650000002</v>
      </c>
      <c r="N23" s="95">
        <f t="shared" si="0"/>
        <v>14500.406349999997</v>
      </c>
      <c r="O23" s="25">
        <v>32962.979000000007</v>
      </c>
      <c r="P23" s="104">
        <f t="shared" si="1"/>
        <v>0</v>
      </c>
      <c r="Q23" s="101" t="s">
        <v>225</v>
      </c>
      <c r="R23" s="13" t="s">
        <v>226</v>
      </c>
    </row>
    <row r="24" spans="1:18" s="13" customFormat="1" ht="38.75" x14ac:dyDescent="0.2">
      <c r="A24" s="3" t="s">
        <v>110</v>
      </c>
      <c r="B24" s="11" t="s">
        <v>176</v>
      </c>
      <c r="C24" s="14" t="s">
        <v>27</v>
      </c>
      <c r="D24" s="11" t="s">
        <v>22</v>
      </c>
      <c r="E24" s="11">
        <v>1</v>
      </c>
      <c r="F24" s="66" t="s">
        <v>98</v>
      </c>
      <c r="G24" s="11" t="s">
        <v>19</v>
      </c>
      <c r="H24" s="12" t="s">
        <v>36</v>
      </c>
      <c r="I24" s="12" t="s">
        <v>21</v>
      </c>
      <c r="J24" s="12" t="s">
        <v>30</v>
      </c>
      <c r="K24" s="64">
        <v>32538.629000000001</v>
      </c>
      <c r="L24" s="71" t="s">
        <v>144</v>
      </c>
      <c r="M24" s="25">
        <v>19165.000700000001</v>
      </c>
      <c r="N24" s="95">
        <f t="shared" si="0"/>
        <v>13373.6283</v>
      </c>
      <c r="O24" s="25">
        <v>32538.629000000008</v>
      </c>
      <c r="P24" s="104">
        <f t="shared" si="1"/>
        <v>0</v>
      </c>
      <c r="Q24" s="101" t="s">
        <v>219</v>
      </c>
      <c r="R24" s="52"/>
    </row>
    <row r="25" spans="1:18" s="13" customFormat="1" ht="25.85" x14ac:dyDescent="0.2">
      <c r="A25" s="3" t="s">
        <v>111</v>
      </c>
      <c r="B25" s="11" t="s">
        <v>177</v>
      </c>
      <c r="C25" s="14" t="s">
        <v>37</v>
      </c>
      <c r="D25" s="11" t="s">
        <v>22</v>
      </c>
      <c r="E25" s="11">
        <v>1</v>
      </c>
      <c r="F25" s="66" t="s">
        <v>41</v>
      </c>
      <c r="G25" s="11" t="s">
        <v>38</v>
      </c>
      <c r="H25" s="12"/>
      <c r="I25" s="12"/>
      <c r="J25" s="12" t="s">
        <v>39</v>
      </c>
      <c r="K25" s="64">
        <v>21350.854575000001</v>
      </c>
      <c r="L25" s="71" t="s">
        <v>40</v>
      </c>
      <c r="M25" s="25">
        <v>21350.854575000001</v>
      </c>
      <c r="N25" s="95">
        <f t="shared" si="0"/>
        <v>0</v>
      </c>
      <c r="O25" s="25">
        <v>38257.722750000008</v>
      </c>
      <c r="P25" s="104">
        <f t="shared" si="1"/>
        <v>-16906.868175000007</v>
      </c>
      <c r="Q25" s="101" t="s">
        <v>227</v>
      </c>
      <c r="R25" s="52"/>
    </row>
    <row r="26" spans="1:18" s="13" customFormat="1" ht="25.85" x14ac:dyDescent="0.2">
      <c r="A26" s="3" t="s">
        <v>7</v>
      </c>
      <c r="B26" s="11" t="s">
        <v>178</v>
      </c>
      <c r="C26" s="14" t="s">
        <v>42</v>
      </c>
      <c r="D26" s="11" t="s">
        <v>22</v>
      </c>
      <c r="E26" s="11">
        <v>1</v>
      </c>
      <c r="F26" s="66" t="s">
        <v>43</v>
      </c>
      <c r="G26" s="11" t="s">
        <v>38</v>
      </c>
      <c r="H26" s="12"/>
      <c r="I26" s="12"/>
      <c r="J26" s="12" t="s">
        <v>39</v>
      </c>
      <c r="K26" s="64">
        <v>34023.679327777776</v>
      </c>
      <c r="L26" s="71" t="s">
        <v>40</v>
      </c>
      <c r="M26" s="25">
        <v>34023.679327777776</v>
      </c>
      <c r="N26" s="95">
        <f t="shared" si="0"/>
        <v>0</v>
      </c>
      <c r="O26" s="25">
        <v>52367.424777777764</v>
      </c>
      <c r="P26" s="104">
        <f t="shared" si="1"/>
        <v>-18343.745449999988</v>
      </c>
      <c r="Q26" s="101" t="s">
        <v>227</v>
      </c>
      <c r="R26" s="52"/>
    </row>
    <row r="27" spans="1:18" s="13" customFormat="1" ht="25.85" x14ac:dyDescent="0.2">
      <c r="A27" s="3" t="s">
        <v>112</v>
      </c>
      <c r="B27" s="11" t="s">
        <v>179</v>
      </c>
      <c r="C27" s="14" t="s">
        <v>44</v>
      </c>
      <c r="D27" s="11" t="s">
        <v>22</v>
      </c>
      <c r="E27" s="11">
        <v>1</v>
      </c>
      <c r="F27" s="66" t="s">
        <v>45</v>
      </c>
      <c r="G27" s="11" t="s">
        <v>38</v>
      </c>
      <c r="H27" s="12"/>
      <c r="I27" s="12"/>
      <c r="J27" s="12" t="s">
        <v>39</v>
      </c>
      <c r="K27" s="64">
        <v>16384.744088888889</v>
      </c>
      <c r="L27" s="71" t="s">
        <v>40</v>
      </c>
      <c r="M27" s="25">
        <v>16384.744088888889</v>
      </c>
      <c r="N27" s="95">
        <f t="shared" si="0"/>
        <v>0</v>
      </c>
      <c r="O27" s="25">
        <v>25123.768888888884</v>
      </c>
      <c r="P27" s="104">
        <f t="shared" si="1"/>
        <v>-8739.0247999999956</v>
      </c>
      <c r="Q27" s="101" t="s">
        <v>227</v>
      </c>
      <c r="R27" s="52"/>
    </row>
    <row r="28" spans="1:18" s="13" customFormat="1" ht="25.85" x14ac:dyDescent="0.2">
      <c r="A28" s="3" t="s">
        <v>113</v>
      </c>
      <c r="B28" s="11" t="s">
        <v>180</v>
      </c>
      <c r="C28" s="14" t="s">
        <v>46</v>
      </c>
      <c r="D28" s="11" t="s">
        <v>47</v>
      </c>
      <c r="E28" s="11">
        <v>1</v>
      </c>
      <c r="F28" s="66" t="s">
        <v>48</v>
      </c>
      <c r="G28" s="11" t="s">
        <v>38</v>
      </c>
      <c r="H28" s="12"/>
      <c r="I28" s="12"/>
      <c r="J28" s="12" t="s">
        <v>39</v>
      </c>
      <c r="K28" s="64">
        <v>19893.075666666668</v>
      </c>
      <c r="L28" s="71" t="s">
        <v>181</v>
      </c>
      <c r="M28" s="25">
        <v>25278.054166666669</v>
      </c>
      <c r="N28" s="95">
        <f t="shared" si="0"/>
        <v>-5384.9785000000011</v>
      </c>
      <c r="O28" s="25">
        <v>19893.075666666668</v>
      </c>
      <c r="P28" s="104">
        <f t="shared" si="1"/>
        <v>0</v>
      </c>
      <c r="Q28" s="101" t="s">
        <v>227</v>
      </c>
      <c r="R28" s="101" t="s">
        <v>245</v>
      </c>
    </row>
    <row r="29" spans="1:18" s="13" customFormat="1" ht="25.85" x14ac:dyDescent="0.2">
      <c r="A29" s="3" t="s">
        <v>114</v>
      </c>
      <c r="B29" s="11" t="s">
        <v>182</v>
      </c>
      <c r="C29" s="14" t="s">
        <v>50</v>
      </c>
      <c r="D29" s="11" t="s">
        <v>47</v>
      </c>
      <c r="E29" s="11">
        <v>1</v>
      </c>
      <c r="F29" s="66" t="s">
        <v>51</v>
      </c>
      <c r="G29" s="11" t="s">
        <v>38</v>
      </c>
      <c r="H29" s="12"/>
      <c r="I29" s="12"/>
      <c r="J29" s="12" t="s">
        <v>39</v>
      </c>
      <c r="K29" s="64">
        <v>39869.158333333326</v>
      </c>
      <c r="L29" s="71" t="s">
        <v>181</v>
      </c>
      <c r="M29" s="25">
        <v>50998.421333333332</v>
      </c>
      <c r="N29" s="95">
        <f t="shared" si="0"/>
        <v>-11129.263000000006</v>
      </c>
      <c r="O29" s="25">
        <v>39869.158333333326</v>
      </c>
      <c r="P29" s="104">
        <f t="shared" si="1"/>
        <v>0</v>
      </c>
      <c r="Q29" s="101" t="s">
        <v>227</v>
      </c>
      <c r="R29" s="101" t="s">
        <v>246</v>
      </c>
    </row>
    <row r="30" spans="1:18" s="13" customFormat="1" ht="38.75" x14ac:dyDescent="0.2">
      <c r="A30" s="3" t="s">
        <v>115</v>
      </c>
      <c r="B30" s="11" t="s">
        <v>183</v>
      </c>
      <c r="C30" s="14" t="s">
        <v>52</v>
      </c>
      <c r="D30" s="11" t="s">
        <v>22</v>
      </c>
      <c r="E30" s="11">
        <v>1</v>
      </c>
      <c r="F30" s="67" t="s">
        <v>58</v>
      </c>
      <c r="G30" s="11" t="s">
        <v>53</v>
      </c>
      <c r="H30" s="12" t="s">
        <v>63</v>
      </c>
      <c r="I30" s="12"/>
      <c r="J30" s="12" t="s">
        <v>30</v>
      </c>
      <c r="K30" s="64">
        <v>20891.342175000002</v>
      </c>
      <c r="L30" s="71" t="s">
        <v>144</v>
      </c>
      <c r="M30" s="25">
        <v>20891.342175000002</v>
      </c>
      <c r="N30" s="95">
        <f t="shared" si="0"/>
        <v>0</v>
      </c>
      <c r="O30" s="25">
        <v>35887.8361</v>
      </c>
      <c r="P30" s="104">
        <f t="shared" si="1"/>
        <v>-14996.493924999999</v>
      </c>
      <c r="Q30" s="101" t="s">
        <v>229</v>
      </c>
      <c r="R30" s="52"/>
    </row>
    <row r="31" spans="1:18" s="13" customFormat="1" ht="25.85" x14ac:dyDescent="0.2">
      <c r="A31" s="3" t="s">
        <v>116</v>
      </c>
      <c r="B31" s="11" t="s">
        <v>184</v>
      </c>
      <c r="C31" s="14" t="s">
        <v>52</v>
      </c>
      <c r="D31" s="11" t="s">
        <v>54</v>
      </c>
      <c r="E31" s="11">
        <v>1</v>
      </c>
      <c r="F31" s="67" t="s">
        <v>55</v>
      </c>
      <c r="G31" s="11" t="s">
        <v>53</v>
      </c>
      <c r="H31" s="12" t="s">
        <v>63</v>
      </c>
      <c r="I31" s="12"/>
      <c r="J31" s="12" t="s">
        <v>59</v>
      </c>
      <c r="K31" s="64">
        <v>4081.77</v>
      </c>
      <c r="L31" s="71" t="s">
        <v>147</v>
      </c>
      <c r="M31" s="64">
        <v>4359.4947499999998</v>
      </c>
      <c r="N31" s="95">
        <f t="shared" si="0"/>
        <v>-277.72474999999986</v>
      </c>
      <c r="O31" s="64">
        <v>4081.7697499999995</v>
      </c>
      <c r="P31" s="109">
        <f t="shared" si="1"/>
        <v>2.5000000050567905E-4</v>
      </c>
      <c r="Q31" s="101" t="s">
        <v>219</v>
      </c>
    </row>
    <row r="32" spans="1:18" s="13" customFormat="1" ht="51.65" x14ac:dyDescent="0.2">
      <c r="A32" s="3" t="s">
        <v>117</v>
      </c>
      <c r="B32" s="11" t="s">
        <v>185</v>
      </c>
      <c r="C32" s="14" t="s">
        <v>56</v>
      </c>
      <c r="D32" s="11" t="s">
        <v>22</v>
      </c>
      <c r="E32" s="11">
        <v>1</v>
      </c>
      <c r="F32" s="67" t="s">
        <v>57</v>
      </c>
      <c r="G32" s="11" t="s">
        <v>53</v>
      </c>
      <c r="H32" s="12" t="s">
        <v>63</v>
      </c>
      <c r="I32" s="12"/>
      <c r="J32" s="12" t="s">
        <v>30</v>
      </c>
      <c r="K32" s="64">
        <v>22095.835499999997</v>
      </c>
      <c r="L32" s="71" t="s">
        <v>144</v>
      </c>
      <c r="M32" s="25">
        <v>22095.835499999997</v>
      </c>
      <c r="N32" s="95">
        <f t="shared" si="0"/>
        <v>0</v>
      </c>
      <c r="O32" s="25">
        <v>36435.162500000006</v>
      </c>
      <c r="P32" s="104">
        <f t="shared" si="1"/>
        <v>-14339.327000000008</v>
      </c>
      <c r="Q32" s="101" t="s">
        <v>227</v>
      </c>
      <c r="R32" s="52"/>
    </row>
    <row r="33" spans="1:18" s="13" customFormat="1" ht="38.75" x14ac:dyDescent="0.2">
      <c r="A33" s="3" t="s">
        <v>118</v>
      </c>
      <c r="B33" s="11" t="s">
        <v>186</v>
      </c>
      <c r="C33" s="14" t="s">
        <v>56</v>
      </c>
      <c r="D33" s="11" t="s">
        <v>54</v>
      </c>
      <c r="E33" s="11">
        <v>1</v>
      </c>
      <c r="F33" s="67" t="s">
        <v>62</v>
      </c>
      <c r="G33" s="11" t="s">
        <v>53</v>
      </c>
      <c r="H33" s="12" t="s">
        <v>63</v>
      </c>
      <c r="I33" s="12"/>
      <c r="J33" s="12" t="s">
        <v>59</v>
      </c>
      <c r="K33" s="64">
        <v>6119.4605000000001</v>
      </c>
      <c r="L33" s="71" t="s">
        <v>147</v>
      </c>
      <c r="M33" s="25">
        <v>6119.4584875</v>
      </c>
      <c r="N33" s="95">
        <f t="shared" si="0"/>
        <v>2.0125000000916771E-3</v>
      </c>
      <c r="O33" s="25">
        <v>6119.4584875</v>
      </c>
      <c r="P33" s="104">
        <f t="shared" si="1"/>
        <v>2.0125000000916771E-3</v>
      </c>
      <c r="Q33" s="101" t="s">
        <v>219</v>
      </c>
      <c r="R33" s="52"/>
    </row>
    <row r="34" spans="1:18" s="13" customFormat="1" ht="38.75" x14ac:dyDescent="0.2">
      <c r="A34" s="3" t="s">
        <v>119</v>
      </c>
      <c r="B34" s="11" t="s">
        <v>187</v>
      </c>
      <c r="C34" s="14" t="s">
        <v>64</v>
      </c>
      <c r="D34" s="11" t="s">
        <v>22</v>
      </c>
      <c r="E34" s="11">
        <v>1</v>
      </c>
      <c r="F34" s="66" t="s">
        <v>65</v>
      </c>
      <c r="G34" s="11" t="s">
        <v>53</v>
      </c>
      <c r="H34" s="12" t="s">
        <v>66</v>
      </c>
      <c r="I34" s="12"/>
      <c r="J34" s="12" t="s">
        <v>30</v>
      </c>
      <c r="K34" s="64">
        <v>5263.3314999999993</v>
      </c>
      <c r="L34" s="71" t="s">
        <v>144</v>
      </c>
      <c r="M34" s="25">
        <v>3140.159525</v>
      </c>
      <c r="N34" s="95">
        <f t="shared" si="0"/>
        <v>2123.1719749999993</v>
      </c>
      <c r="O34" s="25">
        <v>5263.3314999999993</v>
      </c>
      <c r="P34" s="104">
        <f t="shared" si="1"/>
        <v>0</v>
      </c>
      <c r="Q34" s="101" t="s">
        <v>230</v>
      </c>
      <c r="R34" s="83" t="s">
        <v>247</v>
      </c>
    </row>
    <row r="35" spans="1:18" s="13" customFormat="1" ht="103.25" x14ac:dyDescent="0.2">
      <c r="A35" s="3" t="s">
        <v>120</v>
      </c>
      <c r="B35" s="11" t="s">
        <v>188</v>
      </c>
      <c r="C35" s="14" t="s">
        <v>64</v>
      </c>
      <c r="D35" s="11" t="s">
        <v>54</v>
      </c>
      <c r="E35" s="11">
        <v>1</v>
      </c>
      <c r="F35" s="67" t="s">
        <v>67</v>
      </c>
      <c r="G35" s="11" t="s">
        <v>53</v>
      </c>
      <c r="H35" s="12" t="s">
        <v>66</v>
      </c>
      <c r="I35" s="12"/>
      <c r="J35" s="12" t="s">
        <v>59</v>
      </c>
      <c r="K35" s="64">
        <v>23080.6495</v>
      </c>
      <c r="L35" s="71" t="s">
        <v>147</v>
      </c>
      <c r="M35" s="25">
        <v>23080.645474999998</v>
      </c>
      <c r="N35" s="95">
        <f t="shared" si="0"/>
        <v>4.0250000020023435E-3</v>
      </c>
      <c r="O35" s="25">
        <v>23080.645474999998</v>
      </c>
      <c r="P35" s="104">
        <f t="shared" si="1"/>
        <v>4.0250000020023435E-3</v>
      </c>
      <c r="Q35" s="101" t="s">
        <v>219</v>
      </c>
      <c r="R35" s="52"/>
    </row>
    <row r="36" spans="1:18" s="13" customFormat="1" ht="25.85" x14ac:dyDescent="0.2">
      <c r="A36" s="3" t="s">
        <v>121</v>
      </c>
      <c r="B36" s="11" t="s">
        <v>189</v>
      </c>
      <c r="C36" s="14" t="s">
        <v>68</v>
      </c>
      <c r="D36" s="11" t="s">
        <v>22</v>
      </c>
      <c r="E36" s="11">
        <v>1</v>
      </c>
      <c r="F36" s="66" t="s">
        <v>69</v>
      </c>
      <c r="G36" s="11" t="s">
        <v>70</v>
      </c>
      <c r="H36" s="12"/>
      <c r="I36" s="12"/>
      <c r="J36" s="12" t="s">
        <v>95</v>
      </c>
      <c r="K36" s="64">
        <v>15759.948833333334</v>
      </c>
      <c r="L36" s="71" t="s">
        <v>49</v>
      </c>
      <c r="M36" s="25">
        <v>14361.267083333336</v>
      </c>
      <c r="N36" s="95">
        <f t="shared" si="0"/>
        <v>1398.6817499999979</v>
      </c>
      <c r="O36" s="25">
        <v>15759.948833333336</v>
      </c>
      <c r="P36" s="104">
        <f t="shared" si="1"/>
        <v>0</v>
      </c>
      <c r="Q36" s="101" t="s">
        <v>219</v>
      </c>
      <c r="R36" s="52"/>
    </row>
    <row r="37" spans="1:18" s="13" customFormat="1" ht="25.85" x14ac:dyDescent="0.2">
      <c r="A37" s="3" t="s">
        <v>122</v>
      </c>
      <c r="B37" s="11" t="s">
        <v>190</v>
      </c>
      <c r="C37" s="14" t="s">
        <v>71</v>
      </c>
      <c r="D37" s="11" t="s">
        <v>47</v>
      </c>
      <c r="E37" s="11">
        <v>1</v>
      </c>
      <c r="F37" s="66" t="s">
        <v>72</v>
      </c>
      <c r="G37" s="11" t="s">
        <v>70</v>
      </c>
      <c r="H37" s="12"/>
      <c r="I37" s="12"/>
      <c r="J37" s="12" t="s">
        <v>95</v>
      </c>
      <c r="K37" s="64">
        <v>20225.177777777775</v>
      </c>
      <c r="L37" s="71" t="s">
        <v>181</v>
      </c>
      <c r="M37" s="25">
        <v>27346.759777777777</v>
      </c>
      <c r="N37" s="95">
        <f t="shared" si="0"/>
        <v>-7121.5820000000022</v>
      </c>
      <c r="O37" s="25">
        <v>20225.177777777775</v>
      </c>
      <c r="P37" s="104">
        <f t="shared" si="1"/>
        <v>0</v>
      </c>
      <c r="Q37" s="101" t="s">
        <v>219</v>
      </c>
      <c r="R37" s="52"/>
    </row>
    <row r="38" spans="1:18" s="13" customFormat="1" ht="38.75" x14ac:dyDescent="0.2">
      <c r="A38" s="3" t="s">
        <v>123</v>
      </c>
      <c r="B38" s="11" t="s">
        <v>191</v>
      </c>
      <c r="C38" s="14" t="s">
        <v>74</v>
      </c>
      <c r="D38" s="11" t="s">
        <v>22</v>
      </c>
      <c r="E38" s="11">
        <v>1</v>
      </c>
      <c r="F38" s="67" t="s">
        <v>58</v>
      </c>
      <c r="G38" s="11" t="s">
        <v>78</v>
      </c>
      <c r="H38" s="12" t="s">
        <v>60</v>
      </c>
      <c r="I38" s="26"/>
      <c r="J38" s="12" t="s">
        <v>30</v>
      </c>
      <c r="K38" s="25">
        <v>20891.342175000002</v>
      </c>
      <c r="L38" s="71" t="s">
        <v>144</v>
      </c>
      <c r="M38" s="25">
        <v>20891.342175000002</v>
      </c>
      <c r="N38" s="95">
        <f t="shared" si="0"/>
        <v>0</v>
      </c>
      <c r="O38" s="25">
        <v>35887.8361</v>
      </c>
      <c r="P38" s="104">
        <f t="shared" si="1"/>
        <v>-14996.493924999999</v>
      </c>
      <c r="Q38" s="101" t="s">
        <v>231</v>
      </c>
      <c r="R38" s="52"/>
    </row>
    <row r="39" spans="1:18" s="13" customFormat="1" ht="25.85" x14ac:dyDescent="0.2">
      <c r="A39" s="3" t="s">
        <v>124</v>
      </c>
      <c r="B39" s="11" t="s">
        <v>192</v>
      </c>
      <c r="C39" s="14" t="s">
        <v>74</v>
      </c>
      <c r="D39" s="11" t="s">
        <v>54</v>
      </c>
      <c r="E39" s="11">
        <v>1</v>
      </c>
      <c r="F39" s="67" t="s">
        <v>55</v>
      </c>
      <c r="G39" s="11" t="s">
        <v>78</v>
      </c>
      <c r="H39" s="12" t="s">
        <v>60</v>
      </c>
      <c r="I39" s="26"/>
      <c r="J39" s="12" t="s">
        <v>59</v>
      </c>
      <c r="K39" s="64">
        <v>4081.7754999999997</v>
      </c>
      <c r="L39" s="71" t="s">
        <v>147</v>
      </c>
      <c r="M39" s="64">
        <v>4359.4947499999998</v>
      </c>
      <c r="N39" s="95">
        <f t="shared" si="0"/>
        <v>-277.7192500000001</v>
      </c>
      <c r="O39" s="64">
        <v>4081.7697499999995</v>
      </c>
      <c r="P39" s="109">
        <f t="shared" si="1"/>
        <v>5.7500000002619345E-3</v>
      </c>
      <c r="Q39" s="101" t="s">
        <v>219</v>
      </c>
    </row>
    <row r="40" spans="1:18" s="13" customFormat="1" ht="51.65" x14ac:dyDescent="0.2">
      <c r="A40" s="3" t="s">
        <v>125</v>
      </c>
      <c r="B40" s="11" t="s">
        <v>193</v>
      </c>
      <c r="C40" s="14" t="s">
        <v>75</v>
      </c>
      <c r="D40" s="11" t="s">
        <v>22</v>
      </c>
      <c r="E40" s="11">
        <v>1</v>
      </c>
      <c r="F40" s="67" t="s">
        <v>57</v>
      </c>
      <c r="G40" s="11" t="s">
        <v>78</v>
      </c>
      <c r="H40" s="12" t="s">
        <v>60</v>
      </c>
      <c r="I40" s="26"/>
      <c r="J40" s="12" t="s">
        <v>30</v>
      </c>
      <c r="K40" s="64">
        <v>36435.162499999999</v>
      </c>
      <c r="L40" s="71" t="s">
        <v>144</v>
      </c>
      <c r="M40" s="25">
        <v>22095.835499999997</v>
      </c>
      <c r="N40" s="95">
        <f t="shared" si="0"/>
        <v>14339.327000000001</v>
      </c>
      <c r="O40" s="25">
        <v>36435.162500000006</v>
      </c>
      <c r="P40" s="104">
        <f t="shared" si="1"/>
        <v>0</v>
      </c>
      <c r="Q40" s="101"/>
      <c r="R40" s="52"/>
    </row>
    <row r="41" spans="1:18" s="13" customFormat="1" ht="38.75" x14ac:dyDescent="0.2">
      <c r="A41" s="3" t="s">
        <v>126</v>
      </c>
      <c r="B41" s="11" t="s">
        <v>194</v>
      </c>
      <c r="C41" s="14" t="s">
        <v>75</v>
      </c>
      <c r="D41" s="11" t="s">
        <v>54</v>
      </c>
      <c r="E41" s="11">
        <v>1</v>
      </c>
      <c r="F41" s="67" t="s">
        <v>62</v>
      </c>
      <c r="G41" s="11" t="s">
        <v>78</v>
      </c>
      <c r="H41" s="12" t="s">
        <v>60</v>
      </c>
      <c r="I41" s="26"/>
      <c r="J41" s="12" t="s">
        <v>59</v>
      </c>
      <c r="K41" s="64">
        <v>6119.4584875</v>
      </c>
      <c r="L41" s="71" t="s">
        <v>147</v>
      </c>
      <c r="M41" s="25">
        <v>6119.4584875</v>
      </c>
      <c r="N41" s="95">
        <f t="shared" si="0"/>
        <v>0</v>
      </c>
      <c r="O41" s="25">
        <v>6119.4584875</v>
      </c>
      <c r="P41" s="104">
        <f t="shared" si="1"/>
        <v>0</v>
      </c>
      <c r="Q41" s="101" t="s">
        <v>219</v>
      </c>
      <c r="R41" s="52"/>
    </row>
    <row r="42" spans="1:18" s="13" customFormat="1" ht="38.75" x14ac:dyDescent="0.2">
      <c r="A42" s="3" t="s">
        <v>127</v>
      </c>
      <c r="B42" s="11" t="s">
        <v>195</v>
      </c>
      <c r="C42" s="14" t="s">
        <v>76</v>
      </c>
      <c r="D42" s="11" t="s">
        <v>22</v>
      </c>
      <c r="E42" s="11">
        <v>1</v>
      </c>
      <c r="F42" s="66" t="s">
        <v>65</v>
      </c>
      <c r="G42" s="11" t="s">
        <v>78</v>
      </c>
      <c r="H42" s="12" t="s">
        <v>61</v>
      </c>
      <c r="I42" s="26"/>
      <c r="J42" s="12" t="s">
        <v>30</v>
      </c>
      <c r="K42" s="64">
        <v>5263.3314999999993</v>
      </c>
      <c r="L42" s="71" t="s">
        <v>144</v>
      </c>
      <c r="M42" s="25">
        <v>3140.159525</v>
      </c>
      <c r="N42" s="95">
        <f t="shared" si="0"/>
        <v>2123.1719749999993</v>
      </c>
      <c r="O42" s="25">
        <v>5263.3314999999993</v>
      </c>
      <c r="P42" s="104">
        <f t="shared" si="1"/>
        <v>0</v>
      </c>
      <c r="Q42" s="101" t="s">
        <v>232</v>
      </c>
      <c r="R42" s="83" t="s">
        <v>247</v>
      </c>
    </row>
    <row r="43" spans="1:18" s="13" customFormat="1" ht="103.25" x14ac:dyDescent="0.2">
      <c r="A43" s="3" t="s">
        <v>128</v>
      </c>
      <c r="B43" s="11" t="s">
        <v>196</v>
      </c>
      <c r="C43" s="14" t="s">
        <v>76</v>
      </c>
      <c r="D43" s="11" t="s">
        <v>54</v>
      </c>
      <c r="E43" s="11">
        <v>1</v>
      </c>
      <c r="F43" s="67" t="s">
        <v>67</v>
      </c>
      <c r="G43" s="11" t="s">
        <v>78</v>
      </c>
      <c r="H43" s="12" t="s">
        <v>61</v>
      </c>
      <c r="I43" s="26"/>
      <c r="J43" s="12" t="s">
        <v>59</v>
      </c>
      <c r="K43" s="64">
        <v>23080.6495</v>
      </c>
      <c r="L43" s="71" t="s">
        <v>147</v>
      </c>
      <c r="M43" s="25">
        <v>23080.645474999998</v>
      </c>
      <c r="N43" s="95">
        <f t="shared" si="0"/>
        <v>4.0250000020023435E-3</v>
      </c>
      <c r="O43" s="25">
        <v>23080.645474999998</v>
      </c>
      <c r="P43" s="104">
        <f t="shared" si="1"/>
        <v>4.0250000020023435E-3</v>
      </c>
      <c r="Q43" s="101" t="s">
        <v>219</v>
      </c>
      <c r="R43" s="52"/>
    </row>
    <row r="44" spans="1:18" s="13" customFormat="1" ht="25.85" x14ac:dyDescent="0.2">
      <c r="A44" s="3" t="s">
        <v>129</v>
      </c>
      <c r="B44" s="11" t="s">
        <v>197</v>
      </c>
      <c r="C44" s="14" t="s">
        <v>77</v>
      </c>
      <c r="D44" s="11" t="s">
        <v>22</v>
      </c>
      <c r="E44" s="11">
        <v>1</v>
      </c>
      <c r="F44" s="66" t="s">
        <v>69</v>
      </c>
      <c r="G44" s="11" t="s">
        <v>79</v>
      </c>
      <c r="H44" s="12"/>
      <c r="I44" s="26"/>
      <c r="J44" s="12" t="s">
        <v>95</v>
      </c>
      <c r="K44" s="64">
        <v>15759.948833333334</v>
      </c>
      <c r="L44" s="71" t="s">
        <v>49</v>
      </c>
      <c r="M44" s="25">
        <v>14361.267083333336</v>
      </c>
      <c r="N44" s="95">
        <f t="shared" si="0"/>
        <v>1398.6817499999979</v>
      </c>
      <c r="O44" s="25">
        <v>15759.948833333336</v>
      </c>
      <c r="P44" s="104">
        <f t="shared" si="1"/>
        <v>0</v>
      </c>
      <c r="Q44" s="101" t="s">
        <v>219</v>
      </c>
      <c r="R44" s="52"/>
    </row>
    <row r="45" spans="1:18" s="13" customFormat="1" ht="25.85" x14ac:dyDescent="0.2">
      <c r="A45" s="3" t="s">
        <v>130</v>
      </c>
      <c r="B45" s="11" t="s">
        <v>198</v>
      </c>
      <c r="C45" s="14" t="s">
        <v>73</v>
      </c>
      <c r="D45" s="11" t="s">
        <v>47</v>
      </c>
      <c r="E45" s="11">
        <v>1</v>
      </c>
      <c r="F45" s="66" t="s">
        <v>72</v>
      </c>
      <c r="G45" s="11" t="s">
        <v>79</v>
      </c>
      <c r="H45" s="12"/>
      <c r="I45" s="26"/>
      <c r="J45" s="12" t="s">
        <v>95</v>
      </c>
      <c r="K45" s="64">
        <v>20225.177777777775</v>
      </c>
      <c r="L45" s="71" t="s">
        <v>181</v>
      </c>
      <c r="M45" s="25">
        <v>27346.759777777777</v>
      </c>
      <c r="N45" s="95">
        <f t="shared" si="0"/>
        <v>-7121.5820000000022</v>
      </c>
      <c r="O45" s="25">
        <v>20225.177777777775</v>
      </c>
      <c r="P45" s="104">
        <f t="shared" si="1"/>
        <v>0</v>
      </c>
      <c r="Q45" s="101" t="s">
        <v>219</v>
      </c>
      <c r="R45" s="52"/>
    </row>
    <row r="46" spans="1:18" s="13" customFormat="1" ht="25.85" x14ac:dyDescent="0.2">
      <c r="A46" s="3" t="s">
        <v>131</v>
      </c>
      <c r="B46" s="11" t="s">
        <v>199</v>
      </c>
      <c r="C46" s="14" t="s">
        <v>87</v>
      </c>
      <c r="D46" s="11" t="s">
        <v>80</v>
      </c>
      <c r="E46" s="11">
        <v>1</v>
      </c>
      <c r="F46" s="67" t="s">
        <v>81</v>
      </c>
      <c r="G46" s="11" t="s">
        <v>82</v>
      </c>
      <c r="H46" s="12"/>
      <c r="I46" s="12"/>
      <c r="J46" s="12"/>
      <c r="K46" s="64">
        <v>721.83934722222216</v>
      </c>
      <c r="L46" s="71" t="s">
        <v>89</v>
      </c>
      <c r="M46" s="25">
        <v>721.83934722222216</v>
      </c>
      <c r="N46" s="95">
        <f t="shared" si="0"/>
        <v>0</v>
      </c>
      <c r="O46" s="25">
        <v>721.83934722222216</v>
      </c>
      <c r="P46" s="104">
        <f t="shared" si="1"/>
        <v>0</v>
      </c>
      <c r="Q46" s="101" t="s">
        <v>219</v>
      </c>
      <c r="R46" s="52"/>
    </row>
    <row r="47" spans="1:18" s="13" customFormat="1" ht="25.85" x14ac:dyDescent="0.2">
      <c r="A47" s="3" t="s">
        <v>132</v>
      </c>
      <c r="B47" s="11" t="s">
        <v>200</v>
      </c>
      <c r="C47" s="14" t="s">
        <v>88</v>
      </c>
      <c r="D47" s="11" t="s">
        <v>80</v>
      </c>
      <c r="E47" s="11">
        <v>1</v>
      </c>
      <c r="F47" s="67" t="s">
        <v>81</v>
      </c>
      <c r="G47" s="11" t="s">
        <v>83</v>
      </c>
      <c r="H47" s="12"/>
      <c r="I47" s="12"/>
      <c r="J47" s="12"/>
      <c r="K47" s="64">
        <v>721.83934722222216</v>
      </c>
      <c r="L47" s="71" t="s">
        <v>89</v>
      </c>
      <c r="M47" s="25">
        <v>721.83934722222216</v>
      </c>
      <c r="N47" s="95">
        <f t="shared" si="0"/>
        <v>0</v>
      </c>
      <c r="O47" s="25">
        <v>721.83934722222216</v>
      </c>
      <c r="P47" s="104">
        <f t="shared" si="1"/>
        <v>0</v>
      </c>
      <c r="Q47" s="101" t="s">
        <v>219</v>
      </c>
      <c r="R47" s="52"/>
    </row>
    <row r="48" spans="1:18" s="13" customFormat="1" ht="51.65" x14ac:dyDescent="0.2">
      <c r="A48" s="3" t="s">
        <v>133</v>
      </c>
      <c r="B48" s="11" t="s">
        <v>201</v>
      </c>
      <c r="C48" s="14" t="s">
        <v>84</v>
      </c>
      <c r="D48" s="11" t="s">
        <v>85</v>
      </c>
      <c r="E48" s="11">
        <v>1</v>
      </c>
      <c r="F48" s="66"/>
      <c r="G48" s="11" t="s">
        <v>53</v>
      </c>
      <c r="H48" s="12" t="s">
        <v>63</v>
      </c>
      <c r="I48" s="12"/>
      <c r="J48" s="12"/>
      <c r="K48" s="64">
        <v>6975.6929999999993</v>
      </c>
      <c r="L48" s="71" t="s">
        <v>99</v>
      </c>
      <c r="M48" s="25">
        <v>12545.239599999999</v>
      </c>
      <c r="N48" s="95">
        <f t="shared" si="0"/>
        <v>-5569.5465999999997</v>
      </c>
      <c r="O48" s="25">
        <v>6975.6908725000003</v>
      </c>
      <c r="P48" s="104">
        <f t="shared" si="1"/>
        <v>2.1274999990055221E-3</v>
      </c>
      <c r="Q48" s="101" t="s">
        <v>233</v>
      </c>
      <c r="R48" s="52"/>
    </row>
    <row r="49" spans="1:18" s="13" customFormat="1" ht="51.65" x14ac:dyDescent="0.2">
      <c r="A49" s="3" t="s">
        <v>134</v>
      </c>
      <c r="B49" s="11" t="s">
        <v>202</v>
      </c>
      <c r="C49" s="14" t="s">
        <v>86</v>
      </c>
      <c r="D49" s="11" t="s">
        <v>85</v>
      </c>
      <c r="E49" s="11">
        <v>1</v>
      </c>
      <c r="F49" s="66"/>
      <c r="G49" s="11" t="s">
        <v>78</v>
      </c>
      <c r="H49" s="12" t="s">
        <v>60</v>
      </c>
      <c r="I49" s="12"/>
      <c r="J49" s="12"/>
      <c r="K49" s="64">
        <v>6975.6929999999993</v>
      </c>
      <c r="L49" s="71" t="s">
        <v>99</v>
      </c>
      <c r="M49" s="25">
        <v>12545.239599999999</v>
      </c>
      <c r="N49" s="95">
        <f t="shared" si="0"/>
        <v>-5569.5465999999997</v>
      </c>
      <c r="O49" s="25">
        <v>6975.6908725000003</v>
      </c>
      <c r="P49" s="104">
        <f t="shared" si="1"/>
        <v>2.1274999990055221E-3</v>
      </c>
      <c r="Q49" s="101" t="s">
        <v>233</v>
      </c>
      <c r="R49" s="52"/>
    </row>
    <row r="50" spans="1:18" s="13" customFormat="1" ht="14.3" x14ac:dyDescent="0.2">
      <c r="A50" s="3" t="s">
        <v>135</v>
      </c>
      <c r="B50" s="11" t="s">
        <v>203</v>
      </c>
      <c r="C50" s="14" t="s">
        <v>90</v>
      </c>
      <c r="D50" s="11" t="s">
        <v>12</v>
      </c>
      <c r="E50" s="11">
        <v>1</v>
      </c>
      <c r="F50" s="66" t="s">
        <v>48</v>
      </c>
      <c r="G50" s="11" t="s">
        <v>38</v>
      </c>
      <c r="H50" s="12"/>
      <c r="I50" s="12"/>
      <c r="J50" s="12" t="s">
        <v>95</v>
      </c>
      <c r="K50" s="64">
        <v>3192.0294444444444</v>
      </c>
      <c r="L50" s="71" t="s">
        <v>100</v>
      </c>
      <c r="M50" s="25">
        <v>3071.7509444444445</v>
      </c>
      <c r="N50" s="95">
        <f t="shared" si="0"/>
        <v>120.27849999999989</v>
      </c>
      <c r="O50" s="25">
        <v>3192.0294444444444</v>
      </c>
      <c r="P50" s="104">
        <f t="shared" si="1"/>
        <v>0</v>
      </c>
      <c r="Q50" s="101" t="s">
        <v>233</v>
      </c>
      <c r="R50" s="52"/>
    </row>
    <row r="51" spans="1:18" s="13" customFormat="1" ht="14.3" x14ac:dyDescent="0.2">
      <c r="A51" s="3" t="s">
        <v>136</v>
      </c>
      <c r="B51" s="11" t="s">
        <v>204</v>
      </c>
      <c r="C51" s="14" t="s">
        <v>91</v>
      </c>
      <c r="D51" s="11" t="s">
        <v>12</v>
      </c>
      <c r="E51" s="11">
        <v>1</v>
      </c>
      <c r="F51" s="66" t="s">
        <v>72</v>
      </c>
      <c r="G51" s="11" t="s">
        <v>70</v>
      </c>
      <c r="H51" s="12"/>
      <c r="I51" s="12"/>
      <c r="J51" s="12" t="s">
        <v>95</v>
      </c>
      <c r="K51" s="64">
        <v>2499.6144444444444</v>
      </c>
      <c r="L51" s="71" t="s">
        <v>100</v>
      </c>
      <c r="M51" s="25">
        <v>2412.6744444444448</v>
      </c>
      <c r="N51" s="95">
        <f t="shared" si="0"/>
        <v>86.9399999999996</v>
      </c>
      <c r="O51" s="25">
        <v>2499.6144444444444</v>
      </c>
      <c r="P51" s="104">
        <f t="shared" si="1"/>
        <v>0</v>
      </c>
      <c r="Q51" s="101" t="s">
        <v>233</v>
      </c>
      <c r="R51" s="52"/>
    </row>
    <row r="52" spans="1:18" s="13" customFormat="1" ht="14.3" x14ac:dyDescent="0.2">
      <c r="A52" s="3" t="s">
        <v>137</v>
      </c>
      <c r="B52" s="11" t="s">
        <v>205</v>
      </c>
      <c r="C52" s="14" t="s">
        <v>92</v>
      </c>
      <c r="D52" s="11" t="s">
        <v>12</v>
      </c>
      <c r="E52" s="11">
        <v>1</v>
      </c>
      <c r="F52" s="66" t="s">
        <v>72</v>
      </c>
      <c r="G52" s="11" t="s">
        <v>79</v>
      </c>
      <c r="H52" s="12"/>
      <c r="I52" s="12"/>
      <c r="J52" s="12" t="s">
        <v>95</v>
      </c>
      <c r="K52" s="64">
        <v>2499.6144444444444</v>
      </c>
      <c r="L52" s="71" t="s">
        <v>100</v>
      </c>
      <c r="M52" s="25">
        <v>2412.6744444444448</v>
      </c>
      <c r="N52" s="95">
        <f t="shared" si="0"/>
        <v>86.9399999999996</v>
      </c>
      <c r="O52" s="25">
        <v>2499.6144444444444</v>
      </c>
      <c r="P52" s="104">
        <f t="shared" si="1"/>
        <v>0</v>
      </c>
      <c r="Q52" s="101" t="s">
        <v>233</v>
      </c>
      <c r="R52" s="52"/>
    </row>
    <row r="53" spans="1:18" s="13" customFormat="1" ht="38.75" x14ac:dyDescent="0.2">
      <c r="A53" s="3" t="s">
        <v>139</v>
      </c>
      <c r="B53" s="11" t="s">
        <v>206</v>
      </c>
      <c r="C53" s="14" t="s">
        <v>93</v>
      </c>
      <c r="D53" s="11" t="s">
        <v>12</v>
      </c>
      <c r="E53" s="11">
        <v>1</v>
      </c>
      <c r="F53" s="67" t="s">
        <v>94</v>
      </c>
      <c r="G53" s="11"/>
      <c r="H53" s="12" t="s">
        <v>13</v>
      </c>
      <c r="I53" s="12"/>
      <c r="J53" s="12" t="s">
        <v>97</v>
      </c>
      <c r="K53" s="64">
        <v>4067.0388888888892</v>
      </c>
      <c r="L53" s="71" t="s">
        <v>96</v>
      </c>
      <c r="M53" s="25">
        <v>3927.2218888888892</v>
      </c>
      <c r="N53" s="95">
        <f t="shared" si="0"/>
        <v>139.81700000000001</v>
      </c>
      <c r="O53" s="25">
        <v>4067.0388888888892</v>
      </c>
      <c r="P53" s="104">
        <f t="shared" si="1"/>
        <v>0</v>
      </c>
      <c r="Q53" s="101" t="s">
        <v>233</v>
      </c>
      <c r="R53" s="52"/>
    </row>
    <row r="54" spans="1:18" s="13" customFormat="1" ht="52.3" x14ac:dyDescent="0.2">
      <c r="A54" s="3" t="s">
        <v>141</v>
      </c>
      <c r="B54" s="11"/>
      <c r="C54" s="35" t="s">
        <v>160</v>
      </c>
      <c r="D54" s="29"/>
      <c r="E54" s="29">
        <v>4</v>
      </c>
      <c r="F54" s="29"/>
      <c r="G54" s="29"/>
      <c r="H54" s="12" t="s">
        <v>154</v>
      </c>
      <c r="I54" s="2"/>
      <c r="J54" s="2"/>
      <c r="K54" s="25">
        <v>6000</v>
      </c>
      <c r="L54" s="71" t="s">
        <v>148</v>
      </c>
      <c r="M54" s="25">
        <v>6000</v>
      </c>
      <c r="N54" s="95">
        <f t="shared" si="0"/>
        <v>0</v>
      </c>
      <c r="O54" s="25">
        <v>6000</v>
      </c>
      <c r="P54" s="104">
        <f t="shared" si="1"/>
        <v>0</v>
      </c>
      <c r="Q54" s="101" t="s">
        <v>234</v>
      </c>
      <c r="R54" s="52"/>
    </row>
    <row r="55" spans="1:18" s="13" customFormat="1" ht="78.150000000000006" x14ac:dyDescent="0.2">
      <c r="A55" s="3" t="s">
        <v>149</v>
      </c>
      <c r="B55" s="11"/>
      <c r="C55" s="36" t="s">
        <v>156</v>
      </c>
      <c r="D55" s="29" t="s">
        <v>151</v>
      </c>
      <c r="E55" s="11">
        <v>60</v>
      </c>
      <c r="F55" s="29"/>
      <c r="G55" s="29"/>
      <c r="H55" s="12" t="s">
        <v>154</v>
      </c>
      <c r="I55" s="2"/>
      <c r="J55" s="2"/>
      <c r="K55" s="25">
        <v>20043.810000000001</v>
      </c>
      <c r="L55" s="71"/>
      <c r="M55" s="25">
        <v>20043.810000000001</v>
      </c>
      <c r="N55" s="95">
        <f t="shared" si="0"/>
        <v>0</v>
      </c>
      <c r="O55" s="25">
        <v>20043.810000000001</v>
      </c>
      <c r="P55" s="104">
        <f t="shared" si="1"/>
        <v>0</v>
      </c>
      <c r="Q55" s="101" t="s">
        <v>233</v>
      </c>
      <c r="R55" s="52"/>
    </row>
    <row r="56" spans="1:18" s="13" customFormat="1" ht="91.05" x14ac:dyDescent="0.2">
      <c r="A56" s="3" t="s">
        <v>150</v>
      </c>
      <c r="B56" s="11"/>
      <c r="C56" s="36" t="s">
        <v>155</v>
      </c>
      <c r="D56" s="29" t="s">
        <v>152</v>
      </c>
      <c r="E56" s="11">
        <v>55</v>
      </c>
      <c r="F56" s="29"/>
      <c r="G56" s="29"/>
      <c r="H56" s="12" t="s">
        <v>154</v>
      </c>
      <c r="I56" s="2"/>
      <c r="J56" s="2"/>
      <c r="K56" s="25">
        <v>7329.41</v>
      </c>
      <c r="L56" s="71"/>
      <c r="M56" s="25">
        <v>7329.41</v>
      </c>
      <c r="N56" s="95">
        <f t="shared" si="0"/>
        <v>0</v>
      </c>
      <c r="O56" s="25">
        <v>7329.41</v>
      </c>
      <c r="P56" s="104">
        <f t="shared" si="1"/>
        <v>0</v>
      </c>
      <c r="Q56" s="101" t="s">
        <v>233</v>
      </c>
      <c r="R56" s="52"/>
    </row>
    <row r="57" spans="1:18" s="13" customFormat="1" ht="14.3" x14ac:dyDescent="0.2">
      <c r="A57" s="3" t="s">
        <v>153</v>
      </c>
      <c r="B57" s="62"/>
      <c r="C57" s="37" t="s">
        <v>157</v>
      </c>
      <c r="D57" s="11" t="s">
        <v>80</v>
      </c>
      <c r="E57" s="11">
        <v>72</v>
      </c>
      <c r="F57" s="29"/>
      <c r="G57" s="29"/>
      <c r="H57" s="12" t="s">
        <v>154</v>
      </c>
      <c r="I57" s="2"/>
      <c r="J57" s="2"/>
      <c r="K57" s="25">
        <v>3146.4</v>
      </c>
      <c r="L57" s="71"/>
      <c r="M57" s="25">
        <v>3146.4</v>
      </c>
      <c r="N57" s="95">
        <f t="shared" si="0"/>
        <v>0</v>
      </c>
      <c r="O57" s="25">
        <v>3146.4</v>
      </c>
      <c r="P57" s="104">
        <f t="shared" si="1"/>
        <v>0</v>
      </c>
      <c r="Q57" s="101" t="s">
        <v>233</v>
      </c>
      <c r="R57" s="52"/>
    </row>
    <row r="58" spans="1:18" ht="14.3" x14ac:dyDescent="0.2">
      <c r="M58" s="91"/>
      <c r="P58" s="104"/>
      <c r="Q58" s="101"/>
    </row>
    <row r="59" spans="1:18" ht="13.6" x14ac:dyDescent="0.25">
      <c r="C59" s="43" t="s">
        <v>164</v>
      </c>
      <c r="K59" s="42">
        <f>SUM(K9:K58)</f>
        <v>900785.41710563877</v>
      </c>
      <c r="M59" s="42">
        <f>SUM(M9:M58)</f>
        <v>861398.5575137391</v>
      </c>
      <c r="N59" s="42">
        <f>SUM(N9:N58)</f>
        <v>39386.859591899978</v>
      </c>
      <c r="O59" s="42">
        <f>SUM(O9:O58)</f>
        <v>989107.3572437386</v>
      </c>
      <c r="P59" s="105">
        <f>SUM(P9:P58)</f>
        <v>-88321.940138099992</v>
      </c>
      <c r="Q59" s="101"/>
    </row>
    <row r="60" spans="1:18" x14ac:dyDescent="0.2">
      <c r="C60" s="40"/>
      <c r="O60" s="18"/>
      <c r="P60" s="92"/>
      <c r="Q60" s="101"/>
    </row>
    <row r="61" spans="1:18" s="13" customFormat="1" ht="26.5" x14ac:dyDescent="0.2">
      <c r="A61" s="3"/>
      <c r="B61" s="62"/>
      <c r="C61" s="41" t="s">
        <v>163</v>
      </c>
      <c r="D61" s="11"/>
      <c r="E61" s="11">
        <v>1</v>
      </c>
      <c r="F61" s="29"/>
      <c r="G61" s="29"/>
      <c r="H61" s="12"/>
      <c r="I61" s="2"/>
      <c r="J61" s="2"/>
      <c r="K61" s="25">
        <v>75929.850000000006</v>
      </c>
      <c r="L61" s="102"/>
      <c r="M61" s="25">
        <v>75929.850000000006</v>
      </c>
      <c r="N61" s="96"/>
      <c r="O61" s="25">
        <v>75929.850000000006</v>
      </c>
      <c r="P61" s="96"/>
      <c r="Q61" s="101" t="s">
        <v>235</v>
      </c>
      <c r="R61" s="52"/>
    </row>
    <row r="62" spans="1:18" x14ac:dyDescent="0.2">
      <c r="O62" s="18"/>
      <c r="P62" s="92"/>
      <c r="Q62" s="101"/>
    </row>
    <row r="63" spans="1:18" ht="14.3" thickBot="1" x14ac:dyDescent="0.3">
      <c r="C63" s="43" t="s">
        <v>165</v>
      </c>
      <c r="K63" s="27">
        <f>K59-K61</f>
        <v>824855.56710563879</v>
      </c>
      <c r="M63" s="27">
        <f>M59-M61</f>
        <v>785468.70751373912</v>
      </c>
      <c r="O63" s="27">
        <f>O59-O61</f>
        <v>913177.50724373863</v>
      </c>
      <c r="P63" s="92"/>
      <c r="Q63" s="101"/>
    </row>
    <row r="64" spans="1:18" ht="13.6" thickTop="1" x14ac:dyDescent="0.2"/>
    <row r="65" spans="1:15" x14ac:dyDescent="0.2">
      <c r="A65" s="31" t="s">
        <v>140</v>
      </c>
      <c r="B65" s="63"/>
      <c r="C65" s="32"/>
      <c r="D65" s="33"/>
      <c r="E65" s="33"/>
      <c r="F65" s="33"/>
      <c r="G65" s="33"/>
      <c r="H65" s="30"/>
      <c r="I65" s="30"/>
    </row>
    <row r="66" spans="1:15" x14ac:dyDescent="0.2">
      <c r="A66" s="34" t="s">
        <v>146</v>
      </c>
      <c r="B66" s="63"/>
      <c r="C66" s="32"/>
    </row>
    <row r="67" spans="1:15" x14ac:dyDescent="0.2">
      <c r="A67" s="34" t="s">
        <v>161</v>
      </c>
      <c r="B67" s="63"/>
      <c r="C67" s="32"/>
    </row>
    <row r="68" spans="1:15" x14ac:dyDescent="0.2">
      <c r="O68" s="92"/>
    </row>
    <row r="69" spans="1:15" x14ac:dyDescent="0.2">
      <c r="O69" s="92"/>
    </row>
    <row r="70" spans="1:15" x14ac:dyDescent="0.2">
      <c r="O70" s="92"/>
    </row>
    <row r="71" spans="1:15" x14ac:dyDescent="0.2">
      <c r="O71" s="92"/>
    </row>
    <row r="72" spans="1:15" x14ac:dyDescent="0.2">
      <c r="O72" s="92"/>
    </row>
    <row r="73" spans="1:15" x14ac:dyDescent="0.2">
      <c r="O73" s="92"/>
    </row>
    <row r="74" spans="1:15" x14ac:dyDescent="0.2">
      <c r="O74" s="92"/>
    </row>
    <row r="75" spans="1:15" x14ac:dyDescent="0.2">
      <c r="O75" s="92"/>
    </row>
    <row r="76" spans="1:15" x14ac:dyDescent="0.2">
      <c r="O76" s="92"/>
    </row>
  </sheetData>
  <autoFilter ref="A7:N67" xr:uid="{B3B3E766-8305-434B-BC2D-FAC3C5948493}"/>
  <phoneticPr fontId="9" type="noConversion"/>
  <pageMargins left="0.70866141732283472" right="0.70866141732283472" top="0.74803149606299213" bottom="0.74803149606299213" header="0.31496062992125984" footer="0.31496062992125984"/>
  <pageSetup paperSize="8" scale="44"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2C3D-05AC-469F-A4F5-B47ABCA6D5B3}">
  <dimension ref="A1:Q67"/>
  <sheetViews>
    <sheetView topLeftCell="G1" zoomScale="70" zoomScaleNormal="70" workbookViewId="0">
      <selection activeCell="M1" sqref="M1:O1048576"/>
    </sheetView>
  </sheetViews>
  <sheetFormatPr defaultColWidth="9.125" defaultRowHeight="12.9" x14ac:dyDescent="0.2"/>
  <cols>
    <col min="1" max="1" width="12.875" style="56" customWidth="1"/>
    <col min="2" max="2" width="44.875" style="56" customWidth="1"/>
    <col min="3" max="3" width="14.75" style="57" bestFit="1" customWidth="1"/>
    <col min="4" max="4" width="7.75" style="57" bestFit="1" customWidth="1"/>
    <col min="5" max="5" width="22.75" style="57" customWidth="1"/>
    <col min="6" max="6" width="12.875" style="57" bestFit="1" customWidth="1"/>
    <col min="7" max="7" width="20.625" style="58" bestFit="1" customWidth="1"/>
    <col min="8" max="8" width="26.125" style="58" customWidth="1"/>
    <col min="9" max="9" width="24.75" style="58" customWidth="1"/>
    <col min="10" max="10" width="12" style="50" customWidth="1"/>
    <col min="11" max="11" width="15.125" style="50" bestFit="1" customWidth="1"/>
    <col min="12" max="12" width="39.625" style="59" customWidth="1"/>
    <col min="13" max="13" width="12" style="50" customWidth="1"/>
    <col min="14" max="14" width="15.125" style="50" bestFit="1" customWidth="1"/>
    <col min="15" max="15" width="14.375" style="73" customWidth="1"/>
    <col min="16" max="16" width="60.75" style="59" customWidth="1"/>
    <col min="17" max="17" width="60.75" style="49" customWidth="1"/>
    <col min="18" max="16384" width="9.125" style="49"/>
  </cols>
  <sheetData>
    <row r="1" spans="1:17" ht="17.149999999999999" customHeight="1" x14ac:dyDescent="0.3">
      <c r="A1" s="72" t="s">
        <v>101</v>
      </c>
    </row>
    <row r="2" spans="1:17" ht="17.149999999999999" customHeight="1" x14ac:dyDescent="0.3">
      <c r="A2" s="74"/>
    </row>
    <row r="3" spans="1:17" ht="19.05" customHeight="1" x14ac:dyDescent="0.3">
      <c r="A3" s="74" t="s">
        <v>209</v>
      </c>
      <c r="P3" s="97" t="s">
        <v>213</v>
      </c>
      <c r="Q3" s="98"/>
    </row>
    <row r="6" spans="1:17" ht="13.6" x14ac:dyDescent="0.25">
      <c r="J6" s="75" t="s">
        <v>214</v>
      </c>
      <c r="K6" s="75" t="s">
        <v>214</v>
      </c>
      <c r="M6" s="75" t="s">
        <v>215</v>
      </c>
      <c r="N6" s="75" t="s">
        <v>215</v>
      </c>
      <c r="O6" s="76" t="s">
        <v>216</v>
      </c>
      <c r="P6" s="77" t="s">
        <v>217</v>
      </c>
      <c r="Q6" s="77" t="s">
        <v>218</v>
      </c>
    </row>
    <row r="7" spans="1:17" s="48" customFormat="1" ht="14.3" x14ac:dyDescent="0.25">
      <c r="A7" s="44" t="s">
        <v>103</v>
      </c>
      <c r="B7" s="44" t="s">
        <v>3</v>
      </c>
      <c r="C7" s="45" t="s">
        <v>10</v>
      </c>
      <c r="D7" s="45" t="s">
        <v>0</v>
      </c>
      <c r="E7" s="45" t="s">
        <v>14</v>
      </c>
      <c r="F7" s="45" t="s">
        <v>15</v>
      </c>
      <c r="G7" s="46" t="s">
        <v>1</v>
      </c>
      <c r="H7" s="46" t="s">
        <v>9</v>
      </c>
      <c r="I7" s="46" t="s">
        <v>24</v>
      </c>
      <c r="J7" s="22" t="s">
        <v>4</v>
      </c>
      <c r="K7" s="23" t="s">
        <v>102</v>
      </c>
      <c r="L7" s="47" t="s">
        <v>2</v>
      </c>
      <c r="M7" s="22" t="s">
        <v>4</v>
      </c>
      <c r="N7" s="23" t="s">
        <v>102</v>
      </c>
      <c r="O7" s="78"/>
      <c r="P7" s="47"/>
    </row>
    <row r="8" spans="1:17" s="48" customFormat="1" ht="14.3" x14ac:dyDescent="0.25">
      <c r="A8" s="2"/>
      <c r="B8" s="38"/>
      <c r="C8" s="29"/>
      <c r="D8" s="29"/>
      <c r="E8" s="29"/>
      <c r="F8" s="29"/>
      <c r="G8" s="1"/>
      <c r="H8" s="1"/>
      <c r="I8" s="1"/>
      <c r="J8" s="24"/>
      <c r="K8" s="25"/>
      <c r="L8" s="51"/>
      <c r="M8" s="24"/>
      <c r="N8" s="25"/>
      <c r="O8" s="78"/>
      <c r="P8" s="47"/>
    </row>
    <row r="9" spans="1:17" s="48" customFormat="1" ht="28.55" x14ac:dyDescent="0.25">
      <c r="A9" s="2"/>
      <c r="B9" s="38" t="s">
        <v>138</v>
      </c>
      <c r="C9" s="29"/>
      <c r="D9" s="29">
        <v>1</v>
      </c>
      <c r="E9" s="29"/>
      <c r="F9" s="29"/>
      <c r="G9" s="1"/>
      <c r="H9" s="1"/>
      <c r="I9" s="1"/>
      <c r="J9" s="39">
        <v>98300</v>
      </c>
      <c r="K9" s="25">
        <f>D9*J9</f>
        <v>98300</v>
      </c>
      <c r="L9" s="51"/>
      <c r="M9" s="39">
        <v>98300</v>
      </c>
      <c r="N9" s="25">
        <f>D9*M9</f>
        <v>98300</v>
      </c>
      <c r="O9" s="78">
        <f>K9-N9</f>
        <v>0</v>
      </c>
      <c r="P9" s="79" t="s">
        <v>236</v>
      </c>
      <c r="Q9" s="80"/>
    </row>
    <row r="10" spans="1:17" s="48" customFormat="1" ht="14.3" x14ac:dyDescent="0.25">
      <c r="A10" s="2"/>
      <c r="B10" s="38"/>
      <c r="C10" s="29"/>
      <c r="D10" s="29"/>
      <c r="E10" s="29"/>
      <c r="F10" s="29"/>
      <c r="G10" s="1"/>
      <c r="H10" s="1"/>
      <c r="I10" s="1"/>
      <c r="J10" s="39"/>
      <c r="K10" s="25"/>
      <c r="L10" s="51"/>
      <c r="M10" s="39"/>
      <c r="N10" s="25"/>
      <c r="O10" s="78"/>
      <c r="P10" s="81"/>
    </row>
    <row r="11" spans="1:17" s="48" customFormat="1" ht="42.8" x14ac:dyDescent="0.25">
      <c r="A11" s="2"/>
      <c r="B11" s="38" t="s">
        <v>162</v>
      </c>
      <c r="C11" s="29"/>
      <c r="D11" s="29">
        <v>1</v>
      </c>
      <c r="E11" s="29"/>
      <c r="F11" s="29"/>
      <c r="G11" s="1"/>
      <c r="H11" s="1"/>
      <c r="I11" s="1"/>
      <c r="J11" s="39">
        <v>46500</v>
      </c>
      <c r="K11" s="25">
        <f>D11*J11</f>
        <v>46500</v>
      </c>
      <c r="L11" s="51"/>
      <c r="M11" s="39">
        <v>46500</v>
      </c>
      <c r="N11" s="25">
        <f t="shared" ref="N11:N61" si="0">D11*M11</f>
        <v>46500</v>
      </c>
      <c r="O11" s="78">
        <f t="shared" ref="O11:O61" si="1">K11-N11</f>
        <v>0</v>
      </c>
      <c r="P11" s="79" t="s">
        <v>237</v>
      </c>
      <c r="Q11" s="80"/>
    </row>
    <row r="12" spans="1:17" s="48" customFormat="1" ht="14.3" x14ac:dyDescent="0.25">
      <c r="A12" s="2"/>
      <c r="B12" s="38"/>
      <c r="C12" s="29"/>
      <c r="D12" s="29"/>
      <c r="E12" s="29"/>
      <c r="F12" s="29"/>
      <c r="G12" s="1"/>
      <c r="H12" s="1"/>
      <c r="I12" s="1"/>
      <c r="J12" s="39"/>
      <c r="K12" s="25"/>
      <c r="L12" s="51"/>
      <c r="M12" s="39"/>
      <c r="N12" s="25"/>
      <c r="O12" s="78"/>
      <c r="P12" s="81"/>
    </row>
    <row r="13" spans="1:17" s="48" customFormat="1" ht="28.55" x14ac:dyDescent="0.25">
      <c r="A13" s="2"/>
      <c r="B13" s="38" t="s">
        <v>158</v>
      </c>
      <c r="C13" s="29"/>
      <c r="D13" s="29">
        <v>1</v>
      </c>
      <c r="E13" s="29"/>
      <c r="F13" s="29"/>
      <c r="G13" s="1"/>
      <c r="H13" s="1"/>
      <c r="I13" s="1"/>
      <c r="J13" s="39">
        <v>20000</v>
      </c>
      <c r="K13" s="25">
        <f>D13*J13</f>
        <v>20000</v>
      </c>
      <c r="L13" s="51" t="s">
        <v>159</v>
      </c>
      <c r="M13" s="39">
        <v>20000</v>
      </c>
      <c r="N13" s="25">
        <f t="shared" si="0"/>
        <v>20000</v>
      </c>
      <c r="O13" s="78">
        <f t="shared" si="1"/>
        <v>0</v>
      </c>
      <c r="P13" s="79" t="s">
        <v>238</v>
      </c>
      <c r="Q13" s="80"/>
    </row>
    <row r="14" spans="1:17" s="48" customFormat="1" ht="14.3" x14ac:dyDescent="0.25">
      <c r="A14" s="2"/>
      <c r="B14" s="38"/>
      <c r="C14" s="29"/>
      <c r="D14" s="29"/>
      <c r="E14" s="29"/>
      <c r="F14" s="29"/>
      <c r="G14" s="1"/>
      <c r="H14" s="1"/>
      <c r="I14" s="1"/>
      <c r="J14" s="24"/>
      <c r="K14" s="25"/>
      <c r="L14" s="51"/>
      <c r="M14" s="39"/>
      <c r="N14" s="25"/>
      <c r="O14" s="78"/>
      <c r="P14" s="81"/>
    </row>
    <row r="15" spans="1:17" s="52" customFormat="1" ht="64.55" x14ac:dyDescent="0.25">
      <c r="A15" s="2" t="s">
        <v>5</v>
      </c>
      <c r="B15" s="38" t="s">
        <v>17</v>
      </c>
      <c r="C15" s="29"/>
      <c r="D15" s="29">
        <v>1</v>
      </c>
      <c r="E15" s="29"/>
      <c r="F15" s="29" t="s">
        <v>16</v>
      </c>
      <c r="G15" s="2" t="s">
        <v>11</v>
      </c>
      <c r="H15" s="2"/>
      <c r="I15" s="2"/>
      <c r="J15" s="24">
        <v>38176.594026472223</v>
      </c>
      <c r="K15" s="25">
        <f t="shared" ref="K15:K57" si="2">D15*J15</f>
        <v>38176.594026472223</v>
      </c>
      <c r="L15" s="51" t="s">
        <v>142</v>
      </c>
      <c r="M15" s="39">
        <v>38176.594026472223</v>
      </c>
      <c r="N15" s="25">
        <f t="shared" si="0"/>
        <v>38176.594026472223</v>
      </c>
      <c r="O15" s="78">
        <f t="shared" si="1"/>
        <v>0</v>
      </c>
      <c r="P15" s="81"/>
    </row>
    <row r="16" spans="1:17" s="52" customFormat="1" ht="51.65" x14ac:dyDescent="0.2">
      <c r="A16" s="2" t="s">
        <v>6</v>
      </c>
      <c r="B16" s="38" t="s">
        <v>20</v>
      </c>
      <c r="C16" s="29" t="s">
        <v>18</v>
      </c>
      <c r="D16" s="29">
        <v>1</v>
      </c>
      <c r="E16" s="29" t="s">
        <v>23</v>
      </c>
      <c r="F16" s="29" t="s">
        <v>19</v>
      </c>
      <c r="G16" s="1" t="s">
        <v>13</v>
      </c>
      <c r="H16" s="1" t="s">
        <v>21</v>
      </c>
      <c r="I16" s="1" t="s">
        <v>25</v>
      </c>
      <c r="J16" s="24">
        <v>26265.758380911113</v>
      </c>
      <c r="K16" s="25">
        <f t="shared" si="2"/>
        <v>26265.758380911113</v>
      </c>
      <c r="L16" s="51" t="s">
        <v>143</v>
      </c>
      <c r="M16" s="39">
        <v>23063.303240911115</v>
      </c>
      <c r="N16" s="25">
        <f t="shared" si="0"/>
        <v>23063.303240911115</v>
      </c>
      <c r="O16" s="78">
        <f t="shared" si="1"/>
        <v>3202.4551399999982</v>
      </c>
      <c r="P16" s="53" t="s">
        <v>219</v>
      </c>
    </row>
    <row r="17" spans="1:17" s="52" customFormat="1" ht="38.75" x14ac:dyDescent="0.2">
      <c r="A17" s="2" t="s">
        <v>104</v>
      </c>
      <c r="B17" s="38" t="s">
        <v>20</v>
      </c>
      <c r="C17" s="29" t="s">
        <v>22</v>
      </c>
      <c r="D17" s="29">
        <v>1</v>
      </c>
      <c r="E17" s="54" t="s">
        <v>31</v>
      </c>
      <c r="F17" s="29" t="s">
        <v>19</v>
      </c>
      <c r="G17" s="1" t="s">
        <v>13</v>
      </c>
      <c r="H17" s="1" t="s">
        <v>21</v>
      </c>
      <c r="I17" s="1" t="s">
        <v>26</v>
      </c>
      <c r="J17" s="24">
        <v>22590.319514999999</v>
      </c>
      <c r="K17" s="25">
        <f t="shared" si="2"/>
        <v>22590.319514999999</v>
      </c>
      <c r="L17" s="51" t="s">
        <v>144</v>
      </c>
      <c r="M17" s="39">
        <v>39533.060904999998</v>
      </c>
      <c r="N17" s="25">
        <f t="shared" si="0"/>
        <v>39533.060904999998</v>
      </c>
      <c r="O17" s="78">
        <f t="shared" si="1"/>
        <v>-16942.741389999999</v>
      </c>
      <c r="P17" s="82" t="s">
        <v>220</v>
      </c>
      <c r="Q17" s="83" t="s">
        <v>221</v>
      </c>
    </row>
    <row r="18" spans="1:17" s="52" customFormat="1" ht="38.75" x14ac:dyDescent="0.2">
      <c r="A18" s="2" t="s">
        <v>105</v>
      </c>
      <c r="B18" s="38" t="s">
        <v>27</v>
      </c>
      <c r="C18" s="60" t="s">
        <v>22</v>
      </c>
      <c r="D18" s="29">
        <v>1</v>
      </c>
      <c r="E18" s="29" t="s">
        <v>28</v>
      </c>
      <c r="F18" s="29" t="s">
        <v>19</v>
      </c>
      <c r="G18" s="1" t="s">
        <v>13</v>
      </c>
      <c r="H18" s="1" t="s">
        <v>21</v>
      </c>
      <c r="I18" s="1" t="s">
        <v>25</v>
      </c>
      <c r="J18" s="24">
        <v>19340.306700000001</v>
      </c>
      <c r="K18" s="25">
        <f t="shared" si="2"/>
        <v>19340.306700000001</v>
      </c>
      <c r="L18" s="55" t="s">
        <v>207</v>
      </c>
      <c r="M18" s="39">
        <v>20589.065065999999</v>
      </c>
      <c r="N18" s="25">
        <f t="shared" si="0"/>
        <v>20589.065065999999</v>
      </c>
      <c r="O18" s="78">
        <f t="shared" si="1"/>
        <v>-1248.7583659999982</v>
      </c>
      <c r="P18" s="53" t="s">
        <v>219</v>
      </c>
      <c r="Q18" s="83" t="s">
        <v>222</v>
      </c>
    </row>
    <row r="19" spans="1:17" s="52" customFormat="1" ht="51.65" x14ac:dyDescent="0.2">
      <c r="A19" s="2" t="s">
        <v>106</v>
      </c>
      <c r="B19" s="38" t="s">
        <v>27</v>
      </c>
      <c r="C19" s="60" t="s">
        <v>18</v>
      </c>
      <c r="D19" s="29">
        <v>1</v>
      </c>
      <c r="E19" s="29" t="s">
        <v>29</v>
      </c>
      <c r="F19" s="29" t="s">
        <v>19</v>
      </c>
      <c r="G19" s="1" t="s">
        <v>13</v>
      </c>
      <c r="H19" s="1" t="s">
        <v>21</v>
      </c>
      <c r="I19" s="1" t="s">
        <v>30</v>
      </c>
      <c r="J19" s="24">
        <v>21809.021866000003</v>
      </c>
      <c r="K19" s="25">
        <f t="shared" si="2"/>
        <v>21809.021866000003</v>
      </c>
      <c r="L19" s="55" t="s">
        <v>143</v>
      </c>
      <c r="M19" s="39">
        <v>19264.1675</v>
      </c>
      <c r="N19" s="25">
        <f t="shared" si="0"/>
        <v>19264.1675</v>
      </c>
      <c r="O19" s="78">
        <f t="shared" si="1"/>
        <v>2544.8543660000032</v>
      </c>
      <c r="P19" s="82" t="s">
        <v>223</v>
      </c>
      <c r="Q19" s="83" t="s">
        <v>224</v>
      </c>
    </row>
    <row r="20" spans="1:17" s="52" customFormat="1" ht="38.75" x14ac:dyDescent="0.2">
      <c r="A20" s="2" t="s">
        <v>107</v>
      </c>
      <c r="B20" s="38" t="s">
        <v>32</v>
      </c>
      <c r="C20" s="29" t="s">
        <v>22</v>
      </c>
      <c r="D20" s="29">
        <v>1</v>
      </c>
      <c r="E20" s="54" t="s">
        <v>31</v>
      </c>
      <c r="F20" s="29" t="s">
        <v>19</v>
      </c>
      <c r="G20" s="1" t="s">
        <v>33</v>
      </c>
      <c r="H20" s="1" t="s">
        <v>21</v>
      </c>
      <c r="I20" s="1" t="s">
        <v>30</v>
      </c>
      <c r="J20" s="24">
        <v>24315.995025</v>
      </c>
      <c r="K20" s="25">
        <f t="shared" si="2"/>
        <v>24315.995025</v>
      </c>
      <c r="L20" s="51" t="s">
        <v>144</v>
      </c>
      <c r="M20" s="39">
        <v>50233.934299999994</v>
      </c>
      <c r="N20" s="25">
        <f t="shared" si="0"/>
        <v>50233.934299999994</v>
      </c>
      <c r="O20" s="78">
        <f t="shared" si="1"/>
        <v>-25917.939274999993</v>
      </c>
      <c r="P20" s="53" t="s">
        <v>219</v>
      </c>
    </row>
    <row r="21" spans="1:17" s="52" customFormat="1" ht="64.55" x14ac:dyDescent="0.2">
      <c r="A21" s="2" t="s">
        <v>8</v>
      </c>
      <c r="B21" s="38" t="s">
        <v>32</v>
      </c>
      <c r="C21" s="60" t="s">
        <v>173</v>
      </c>
      <c r="D21" s="29">
        <v>1</v>
      </c>
      <c r="E21" s="29" t="s">
        <v>23</v>
      </c>
      <c r="F21" s="29" t="s">
        <v>19</v>
      </c>
      <c r="G21" s="1" t="s">
        <v>33</v>
      </c>
      <c r="H21" s="1" t="s">
        <v>21</v>
      </c>
      <c r="I21" s="1" t="s">
        <v>25</v>
      </c>
      <c r="J21" s="24">
        <v>35063.924869800001</v>
      </c>
      <c r="K21" s="25">
        <f t="shared" si="2"/>
        <v>35063.924869800001</v>
      </c>
      <c r="L21" s="55" t="s">
        <v>208</v>
      </c>
      <c r="M21" s="39">
        <v>24403.5771298</v>
      </c>
      <c r="N21" s="25">
        <f t="shared" si="0"/>
        <v>24403.5771298</v>
      </c>
      <c r="O21" s="78">
        <f t="shared" si="1"/>
        <v>10660.347740000001</v>
      </c>
      <c r="P21" s="53" t="s">
        <v>219</v>
      </c>
    </row>
    <row r="22" spans="1:17" s="52" customFormat="1" ht="38.75" x14ac:dyDescent="0.2">
      <c r="A22" s="2" t="s">
        <v>108</v>
      </c>
      <c r="B22" s="38" t="s">
        <v>34</v>
      </c>
      <c r="C22" s="29" t="s">
        <v>22</v>
      </c>
      <c r="D22" s="29">
        <v>1</v>
      </c>
      <c r="E22" s="54" t="s">
        <v>35</v>
      </c>
      <c r="F22" s="29" t="s">
        <v>19</v>
      </c>
      <c r="G22" s="1" t="s">
        <v>33</v>
      </c>
      <c r="H22" s="1" t="s">
        <v>21</v>
      </c>
      <c r="I22" s="1" t="s">
        <v>30</v>
      </c>
      <c r="J22" s="24">
        <v>5705.2851250000003</v>
      </c>
      <c r="K22" s="25">
        <f t="shared" si="2"/>
        <v>5705.2851250000003</v>
      </c>
      <c r="L22" s="51" t="s">
        <v>145</v>
      </c>
      <c r="M22" s="39">
        <v>10151.258150000001</v>
      </c>
      <c r="N22" s="25">
        <f t="shared" si="0"/>
        <v>10151.258150000001</v>
      </c>
      <c r="O22" s="78">
        <f t="shared" si="1"/>
        <v>-4445.9730250000011</v>
      </c>
      <c r="P22" s="53" t="s">
        <v>219</v>
      </c>
    </row>
    <row r="23" spans="1:17" s="52" customFormat="1" ht="38.75" x14ac:dyDescent="0.2">
      <c r="A23" s="2" t="s">
        <v>109</v>
      </c>
      <c r="B23" s="38" t="s">
        <v>20</v>
      </c>
      <c r="C23" s="29" t="s">
        <v>22</v>
      </c>
      <c r="D23" s="29">
        <v>1</v>
      </c>
      <c r="E23" s="29" t="s">
        <v>98</v>
      </c>
      <c r="F23" s="29" t="s">
        <v>19</v>
      </c>
      <c r="G23" s="1" t="s">
        <v>36</v>
      </c>
      <c r="H23" s="1" t="s">
        <v>21</v>
      </c>
      <c r="I23" s="1" t="s">
        <v>30</v>
      </c>
      <c r="J23" s="24">
        <v>18462.572650000002</v>
      </c>
      <c r="K23" s="25">
        <f t="shared" si="2"/>
        <v>18462.572650000002</v>
      </c>
      <c r="L23" s="51" t="s">
        <v>144</v>
      </c>
      <c r="M23" s="39">
        <v>32962.979000000007</v>
      </c>
      <c r="N23" s="25">
        <f t="shared" si="0"/>
        <v>32962.979000000007</v>
      </c>
      <c r="O23" s="78">
        <f t="shared" si="1"/>
        <v>-14500.406350000005</v>
      </c>
      <c r="P23" s="82" t="s">
        <v>225</v>
      </c>
      <c r="Q23" s="83" t="s">
        <v>226</v>
      </c>
    </row>
    <row r="24" spans="1:17" s="52" customFormat="1" ht="38.75" x14ac:dyDescent="0.2">
      <c r="A24" s="2" t="s">
        <v>110</v>
      </c>
      <c r="B24" s="38" t="s">
        <v>27</v>
      </c>
      <c r="C24" s="29" t="s">
        <v>22</v>
      </c>
      <c r="D24" s="29">
        <v>1</v>
      </c>
      <c r="E24" s="29" t="s">
        <v>98</v>
      </c>
      <c r="F24" s="29" t="s">
        <v>19</v>
      </c>
      <c r="G24" s="1" t="s">
        <v>36</v>
      </c>
      <c r="H24" s="1" t="s">
        <v>21</v>
      </c>
      <c r="I24" s="1" t="s">
        <v>30</v>
      </c>
      <c r="J24" s="24">
        <v>19165.000700000001</v>
      </c>
      <c r="K24" s="25">
        <f t="shared" si="2"/>
        <v>19165.000700000001</v>
      </c>
      <c r="L24" s="51" t="s">
        <v>144</v>
      </c>
      <c r="M24" s="39">
        <v>32538.629000000008</v>
      </c>
      <c r="N24" s="25">
        <f t="shared" si="0"/>
        <v>32538.629000000008</v>
      </c>
      <c r="O24" s="78">
        <f t="shared" si="1"/>
        <v>-13373.628300000008</v>
      </c>
      <c r="P24" s="53" t="s">
        <v>219</v>
      </c>
    </row>
    <row r="25" spans="1:17" s="52" customFormat="1" ht="25.85" x14ac:dyDescent="0.2">
      <c r="A25" s="2" t="s">
        <v>111</v>
      </c>
      <c r="B25" s="38" t="s">
        <v>37</v>
      </c>
      <c r="C25" s="29" t="s">
        <v>22</v>
      </c>
      <c r="D25" s="29">
        <v>1</v>
      </c>
      <c r="E25" s="29" t="s">
        <v>41</v>
      </c>
      <c r="F25" s="29" t="s">
        <v>38</v>
      </c>
      <c r="G25" s="1"/>
      <c r="H25" s="1"/>
      <c r="I25" s="1" t="s">
        <v>39</v>
      </c>
      <c r="J25" s="24">
        <v>21350.854575000001</v>
      </c>
      <c r="K25" s="25">
        <f t="shared" si="2"/>
        <v>21350.854575000001</v>
      </c>
      <c r="L25" s="51" t="s">
        <v>40</v>
      </c>
      <c r="M25" s="39">
        <v>38257.722750000008</v>
      </c>
      <c r="N25" s="25">
        <f t="shared" si="0"/>
        <v>38257.722750000008</v>
      </c>
      <c r="O25" s="78">
        <f t="shared" si="1"/>
        <v>-16906.868175000007</v>
      </c>
      <c r="P25" s="82" t="s">
        <v>227</v>
      </c>
      <c r="Q25" s="83" t="s">
        <v>228</v>
      </c>
    </row>
    <row r="26" spans="1:17" s="52" customFormat="1" ht="25.85" x14ac:dyDescent="0.2">
      <c r="A26" s="2" t="s">
        <v>7</v>
      </c>
      <c r="B26" s="38" t="s">
        <v>42</v>
      </c>
      <c r="C26" s="29" t="s">
        <v>22</v>
      </c>
      <c r="D26" s="29">
        <v>1</v>
      </c>
      <c r="E26" s="29" t="s">
        <v>43</v>
      </c>
      <c r="F26" s="29" t="s">
        <v>38</v>
      </c>
      <c r="G26" s="1"/>
      <c r="H26" s="1"/>
      <c r="I26" s="1" t="s">
        <v>39</v>
      </c>
      <c r="J26" s="24">
        <v>34023.679327777776</v>
      </c>
      <c r="K26" s="25">
        <f t="shared" si="2"/>
        <v>34023.679327777776</v>
      </c>
      <c r="L26" s="51" t="s">
        <v>40</v>
      </c>
      <c r="M26" s="39">
        <v>52367.424777777764</v>
      </c>
      <c r="N26" s="25">
        <f t="shared" si="0"/>
        <v>52367.424777777764</v>
      </c>
      <c r="O26" s="78">
        <f t="shared" si="1"/>
        <v>-18343.745449999988</v>
      </c>
      <c r="P26" s="82" t="s">
        <v>227</v>
      </c>
      <c r="Q26" s="83" t="s">
        <v>228</v>
      </c>
    </row>
    <row r="27" spans="1:17" s="52" customFormat="1" ht="25.85" x14ac:dyDescent="0.2">
      <c r="A27" s="2" t="s">
        <v>112</v>
      </c>
      <c r="B27" s="38" t="s">
        <v>44</v>
      </c>
      <c r="C27" s="29" t="s">
        <v>22</v>
      </c>
      <c r="D27" s="29">
        <v>1</v>
      </c>
      <c r="E27" s="29" t="s">
        <v>45</v>
      </c>
      <c r="F27" s="29" t="s">
        <v>38</v>
      </c>
      <c r="G27" s="1"/>
      <c r="H27" s="1"/>
      <c r="I27" s="1" t="s">
        <v>39</v>
      </c>
      <c r="J27" s="24">
        <v>16384.744088888889</v>
      </c>
      <c r="K27" s="25">
        <f t="shared" si="2"/>
        <v>16384.744088888889</v>
      </c>
      <c r="L27" s="51" t="s">
        <v>40</v>
      </c>
      <c r="M27" s="39">
        <v>25123.768888888884</v>
      </c>
      <c r="N27" s="25">
        <f t="shared" si="0"/>
        <v>25123.768888888884</v>
      </c>
      <c r="O27" s="78">
        <f t="shared" si="1"/>
        <v>-8739.0247999999956</v>
      </c>
      <c r="P27" s="82" t="s">
        <v>227</v>
      </c>
      <c r="Q27" s="83" t="s">
        <v>228</v>
      </c>
    </row>
    <row r="28" spans="1:17" s="52" customFormat="1" ht="25.85" x14ac:dyDescent="0.2">
      <c r="A28" s="2" t="s">
        <v>113</v>
      </c>
      <c r="B28" s="38" t="s">
        <v>46</v>
      </c>
      <c r="C28" s="29" t="s">
        <v>47</v>
      </c>
      <c r="D28" s="29">
        <v>1</v>
      </c>
      <c r="E28" s="29" t="s">
        <v>48</v>
      </c>
      <c r="F28" s="29" t="s">
        <v>38</v>
      </c>
      <c r="G28" s="1"/>
      <c r="H28" s="1"/>
      <c r="I28" s="1" t="s">
        <v>39</v>
      </c>
      <c r="J28" s="24">
        <v>25278.054166666669</v>
      </c>
      <c r="K28" s="25">
        <f t="shared" si="2"/>
        <v>25278.054166666669</v>
      </c>
      <c r="L28" s="55" t="s">
        <v>181</v>
      </c>
      <c r="M28" s="39">
        <v>19893.075666666668</v>
      </c>
      <c r="N28" s="25">
        <f t="shared" si="0"/>
        <v>19893.075666666668</v>
      </c>
      <c r="O28" s="78">
        <f t="shared" si="1"/>
        <v>5384.9785000000011</v>
      </c>
      <c r="P28" s="82" t="s">
        <v>227</v>
      </c>
      <c r="Q28" s="83" t="s">
        <v>228</v>
      </c>
    </row>
    <row r="29" spans="1:17" s="52" customFormat="1" ht="25.85" x14ac:dyDescent="0.2">
      <c r="A29" s="2" t="s">
        <v>114</v>
      </c>
      <c r="B29" s="38" t="s">
        <v>50</v>
      </c>
      <c r="C29" s="29" t="s">
        <v>47</v>
      </c>
      <c r="D29" s="29">
        <v>1</v>
      </c>
      <c r="E29" s="29" t="s">
        <v>51</v>
      </c>
      <c r="F29" s="29" t="s">
        <v>38</v>
      </c>
      <c r="G29" s="1"/>
      <c r="H29" s="1"/>
      <c r="I29" s="1" t="s">
        <v>39</v>
      </c>
      <c r="J29" s="24">
        <v>50998.421333333332</v>
      </c>
      <c r="K29" s="25">
        <f t="shared" si="2"/>
        <v>50998.421333333332</v>
      </c>
      <c r="L29" s="55" t="s">
        <v>181</v>
      </c>
      <c r="M29" s="39">
        <v>39869.158333333326</v>
      </c>
      <c r="N29" s="25">
        <f t="shared" si="0"/>
        <v>39869.158333333326</v>
      </c>
      <c r="O29" s="78">
        <f t="shared" si="1"/>
        <v>11129.263000000006</v>
      </c>
      <c r="P29" s="82" t="s">
        <v>227</v>
      </c>
      <c r="Q29" s="83" t="s">
        <v>228</v>
      </c>
    </row>
    <row r="30" spans="1:17" s="52" customFormat="1" ht="38.75" x14ac:dyDescent="0.2">
      <c r="A30" s="2" t="s">
        <v>115</v>
      </c>
      <c r="B30" s="38" t="s">
        <v>52</v>
      </c>
      <c r="C30" s="29" t="s">
        <v>22</v>
      </c>
      <c r="D30" s="29">
        <v>1</v>
      </c>
      <c r="E30" s="54" t="s">
        <v>58</v>
      </c>
      <c r="F30" s="29" t="s">
        <v>53</v>
      </c>
      <c r="G30" s="1" t="s">
        <v>63</v>
      </c>
      <c r="H30" s="1"/>
      <c r="I30" s="1" t="s">
        <v>30</v>
      </c>
      <c r="J30" s="24">
        <v>20891.342175000002</v>
      </c>
      <c r="K30" s="25">
        <f t="shared" si="2"/>
        <v>20891.342175000002</v>
      </c>
      <c r="L30" s="51" t="s">
        <v>144</v>
      </c>
      <c r="M30" s="39">
        <v>35887.8361</v>
      </c>
      <c r="N30" s="25">
        <f t="shared" si="0"/>
        <v>35887.8361</v>
      </c>
      <c r="O30" s="78">
        <f t="shared" si="1"/>
        <v>-14996.493924999999</v>
      </c>
      <c r="P30" s="82" t="s">
        <v>229</v>
      </c>
      <c r="Q30" s="83" t="s">
        <v>228</v>
      </c>
    </row>
    <row r="31" spans="1:17" s="52" customFormat="1" ht="25.85" x14ac:dyDescent="0.2">
      <c r="A31" s="2" t="s">
        <v>116</v>
      </c>
      <c r="B31" s="38" t="s">
        <v>52</v>
      </c>
      <c r="C31" s="29" t="s">
        <v>54</v>
      </c>
      <c r="D31" s="29">
        <v>1</v>
      </c>
      <c r="E31" s="54" t="s">
        <v>55</v>
      </c>
      <c r="F31" s="29" t="s">
        <v>53</v>
      </c>
      <c r="G31" s="1" t="s">
        <v>63</v>
      </c>
      <c r="H31" s="1"/>
      <c r="I31" s="1" t="s">
        <v>59</v>
      </c>
      <c r="J31" s="24">
        <v>4359.4947499999998</v>
      </c>
      <c r="K31" s="25">
        <f t="shared" si="2"/>
        <v>4359.4947499999998</v>
      </c>
      <c r="L31" s="51" t="s">
        <v>147</v>
      </c>
      <c r="M31" s="39">
        <v>4081.7697499999995</v>
      </c>
      <c r="N31" s="25">
        <f t="shared" si="0"/>
        <v>4081.7697499999995</v>
      </c>
      <c r="O31" s="78">
        <f t="shared" si="1"/>
        <v>277.72500000000036</v>
      </c>
      <c r="P31" s="53" t="s">
        <v>219</v>
      </c>
    </row>
    <row r="32" spans="1:17" s="52" customFormat="1" ht="51.65" x14ac:dyDescent="0.2">
      <c r="A32" s="2" t="s">
        <v>117</v>
      </c>
      <c r="B32" s="38" t="s">
        <v>56</v>
      </c>
      <c r="C32" s="29" t="s">
        <v>22</v>
      </c>
      <c r="D32" s="29">
        <v>1</v>
      </c>
      <c r="E32" s="54" t="s">
        <v>57</v>
      </c>
      <c r="F32" s="29" t="s">
        <v>53</v>
      </c>
      <c r="G32" s="1" t="s">
        <v>63</v>
      </c>
      <c r="H32" s="1"/>
      <c r="I32" s="1" t="s">
        <v>30</v>
      </c>
      <c r="J32" s="24">
        <v>22095.835499999997</v>
      </c>
      <c r="K32" s="25">
        <f t="shared" si="2"/>
        <v>22095.835499999997</v>
      </c>
      <c r="L32" s="51" t="s">
        <v>144</v>
      </c>
      <c r="M32" s="39">
        <v>36435.162500000006</v>
      </c>
      <c r="N32" s="25">
        <f t="shared" si="0"/>
        <v>36435.162500000006</v>
      </c>
      <c r="O32" s="78">
        <f t="shared" si="1"/>
        <v>-14339.327000000008</v>
      </c>
      <c r="P32" s="82" t="s">
        <v>227</v>
      </c>
      <c r="Q32" s="83" t="s">
        <v>228</v>
      </c>
    </row>
    <row r="33" spans="1:17" s="52" customFormat="1" ht="38.75" x14ac:dyDescent="0.2">
      <c r="A33" s="2" t="s">
        <v>118</v>
      </c>
      <c r="B33" s="38" t="s">
        <v>56</v>
      </c>
      <c r="C33" s="29" t="s">
        <v>54</v>
      </c>
      <c r="D33" s="29">
        <v>1</v>
      </c>
      <c r="E33" s="54" t="s">
        <v>62</v>
      </c>
      <c r="F33" s="29" t="s">
        <v>53</v>
      </c>
      <c r="G33" s="1" t="s">
        <v>63</v>
      </c>
      <c r="H33" s="1"/>
      <c r="I33" s="1" t="s">
        <v>59</v>
      </c>
      <c r="J33" s="24">
        <v>6119.4584875</v>
      </c>
      <c r="K33" s="25">
        <f t="shared" si="2"/>
        <v>6119.4584875</v>
      </c>
      <c r="L33" s="51" t="s">
        <v>147</v>
      </c>
      <c r="M33" s="39">
        <v>6119.4584875</v>
      </c>
      <c r="N33" s="25">
        <f t="shared" si="0"/>
        <v>6119.4584875</v>
      </c>
      <c r="O33" s="78">
        <f t="shared" si="1"/>
        <v>0</v>
      </c>
      <c r="P33" s="53" t="s">
        <v>219</v>
      </c>
    </row>
    <row r="34" spans="1:17" s="52" customFormat="1" ht="38.75" x14ac:dyDescent="0.2">
      <c r="A34" s="2" t="s">
        <v>119</v>
      </c>
      <c r="B34" s="38" t="s">
        <v>64</v>
      </c>
      <c r="C34" s="29" t="s">
        <v>22</v>
      </c>
      <c r="D34" s="29">
        <v>1</v>
      </c>
      <c r="E34" s="29" t="s">
        <v>65</v>
      </c>
      <c r="F34" s="29" t="s">
        <v>53</v>
      </c>
      <c r="G34" s="1" t="s">
        <v>66</v>
      </c>
      <c r="H34" s="1"/>
      <c r="I34" s="1" t="s">
        <v>30</v>
      </c>
      <c r="J34" s="24">
        <v>3140.159525</v>
      </c>
      <c r="K34" s="25">
        <f t="shared" si="2"/>
        <v>3140.159525</v>
      </c>
      <c r="L34" s="51" t="s">
        <v>144</v>
      </c>
      <c r="M34" s="39">
        <v>5263.3314999999993</v>
      </c>
      <c r="N34" s="25">
        <f t="shared" si="0"/>
        <v>5263.3314999999993</v>
      </c>
      <c r="O34" s="78">
        <f t="shared" si="1"/>
        <v>-2123.1719749999993</v>
      </c>
      <c r="P34" s="82" t="s">
        <v>230</v>
      </c>
      <c r="Q34" s="83" t="s">
        <v>228</v>
      </c>
    </row>
    <row r="35" spans="1:17" s="52" customFormat="1" ht="103.25" x14ac:dyDescent="0.2">
      <c r="A35" s="2" t="s">
        <v>120</v>
      </c>
      <c r="B35" s="38" t="s">
        <v>64</v>
      </c>
      <c r="C35" s="29" t="s">
        <v>54</v>
      </c>
      <c r="D35" s="29">
        <v>1</v>
      </c>
      <c r="E35" s="54" t="s">
        <v>67</v>
      </c>
      <c r="F35" s="29" t="s">
        <v>53</v>
      </c>
      <c r="G35" s="1" t="s">
        <v>66</v>
      </c>
      <c r="H35" s="1"/>
      <c r="I35" s="1" t="s">
        <v>59</v>
      </c>
      <c r="J35" s="24">
        <v>23080.645474999998</v>
      </c>
      <c r="K35" s="25">
        <f t="shared" si="2"/>
        <v>23080.645474999998</v>
      </c>
      <c r="L35" s="51" t="s">
        <v>147</v>
      </c>
      <c r="M35" s="39">
        <v>23080.645474999998</v>
      </c>
      <c r="N35" s="25">
        <f t="shared" si="0"/>
        <v>23080.645474999998</v>
      </c>
      <c r="O35" s="84">
        <f t="shared" si="1"/>
        <v>0</v>
      </c>
      <c r="P35" s="53" t="s">
        <v>219</v>
      </c>
    </row>
    <row r="36" spans="1:17" s="52" customFormat="1" ht="25.85" x14ac:dyDescent="0.2">
      <c r="A36" s="2" t="s">
        <v>121</v>
      </c>
      <c r="B36" s="38" t="s">
        <v>68</v>
      </c>
      <c r="C36" s="29" t="s">
        <v>22</v>
      </c>
      <c r="D36" s="29">
        <v>1</v>
      </c>
      <c r="E36" s="29" t="s">
        <v>69</v>
      </c>
      <c r="F36" s="29" t="s">
        <v>70</v>
      </c>
      <c r="G36" s="1"/>
      <c r="H36" s="1"/>
      <c r="I36" s="1" t="s">
        <v>95</v>
      </c>
      <c r="J36" s="24">
        <v>14361.267083333336</v>
      </c>
      <c r="K36" s="25">
        <f t="shared" si="2"/>
        <v>14361.267083333336</v>
      </c>
      <c r="L36" s="51" t="s">
        <v>49</v>
      </c>
      <c r="M36" s="39">
        <v>15759.948833333336</v>
      </c>
      <c r="N36" s="25">
        <f t="shared" si="0"/>
        <v>15759.948833333336</v>
      </c>
      <c r="O36" s="78">
        <f t="shared" si="1"/>
        <v>-1398.6817499999997</v>
      </c>
      <c r="P36" s="53" t="s">
        <v>219</v>
      </c>
    </row>
    <row r="37" spans="1:17" s="52" customFormat="1" ht="25.85" x14ac:dyDescent="0.2">
      <c r="A37" s="2" t="s">
        <v>122</v>
      </c>
      <c r="B37" s="38" t="s">
        <v>71</v>
      </c>
      <c r="C37" s="29" t="s">
        <v>47</v>
      </c>
      <c r="D37" s="29">
        <v>1</v>
      </c>
      <c r="E37" s="29" t="s">
        <v>72</v>
      </c>
      <c r="F37" s="29" t="s">
        <v>70</v>
      </c>
      <c r="G37" s="1"/>
      <c r="H37" s="1"/>
      <c r="I37" s="1" t="s">
        <v>95</v>
      </c>
      <c r="J37" s="24">
        <v>27346.759777777777</v>
      </c>
      <c r="K37" s="25">
        <f t="shared" si="2"/>
        <v>27346.759777777777</v>
      </c>
      <c r="L37" s="55" t="s">
        <v>181</v>
      </c>
      <c r="M37" s="39">
        <v>20225.177777777775</v>
      </c>
      <c r="N37" s="25">
        <f t="shared" si="0"/>
        <v>20225.177777777775</v>
      </c>
      <c r="O37" s="78">
        <f t="shared" si="1"/>
        <v>7121.5820000000022</v>
      </c>
      <c r="P37" s="53" t="s">
        <v>219</v>
      </c>
    </row>
    <row r="38" spans="1:17" s="52" customFormat="1" ht="38.75" x14ac:dyDescent="0.2">
      <c r="A38" s="2" t="s">
        <v>123</v>
      </c>
      <c r="B38" s="38" t="s">
        <v>74</v>
      </c>
      <c r="C38" s="29" t="s">
        <v>22</v>
      </c>
      <c r="D38" s="29">
        <v>1</v>
      </c>
      <c r="E38" s="54" t="s">
        <v>58</v>
      </c>
      <c r="F38" s="29" t="s">
        <v>78</v>
      </c>
      <c r="G38" s="1" t="s">
        <v>60</v>
      </c>
      <c r="H38" s="21"/>
      <c r="I38" s="1" t="s">
        <v>30</v>
      </c>
      <c r="J38" s="24">
        <v>20891.342175000002</v>
      </c>
      <c r="K38" s="25">
        <f t="shared" si="2"/>
        <v>20891.342175000002</v>
      </c>
      <c r="L38" s="51" t="s">
        <v>144</v>
      </c>
      <c r="M38" s="39">
        <v>35887.8361</v>
      </c>
      <c r="N38" s="25">
        <f t="shared" si="0"/>
        <v>35887.8361</v>
      </c>
      <c r="O38" s="78">
        <f t="shared" si="1"/>
        <v>-14996.493924999999</v>
      </c>
      <c r="P38" s="82" t="s">
        <v>231</v>
      </c>
      <c r="Q38" s="83" t="s">
        <v>228</v>
      </c>
    </row>
    <row r="39" spans="1:17" s="52" customFormat="1" ht="25.85" x14ac:dyDescent="0.2">
      <c r="A39" s="2" t="s">
        <v>124</v>
      </c>
      <c r="B39" s="38" t="s">
        <v>74</v>
      </c>
      <c r="C39" s="29" t="s">
        <v>54</v>
      </c>
      <c r="D39" s="29">
        <v>1</v>
      </c>
      <c r="E39" s="54" t="s">
        <v>55</v>
      </c>
      <c r="F39" s="29" t="s">
        <v>78</v>
      </c>
      <c r="G39" s="1" t="s">
        <v>60</v>
      </c>
      <c r="H39" s="21"/>
      <c r="I39" s="1" t="s">
        <v>59</v>
      </c>
      <c r="J39" s="24">
        <v>4359.4947499999998</v>
      </c>
      <c r="K39" s="25">
        <f t="shared" si="2"/>
        <v>4359.4947499999998</v>
      </c>
      <c r="L39" s="51" t="s">
        <v>147</v>
      </c>
      <c r="M39" s="39">
        <v>4081.7697499999995</v>
      </c>
      <c r="N39" s="25">
        <f t="shared" si="0"/>
        <v>4081.7697499999995</v>
      </c>
      <c r="O39" s="78">
        <f t="shared" si="1"/>
        <v>277.72500000000036</v>
      </c>
      <c r="P39" s="53" t="s">
        <v>219</v>
      </c>
    </row>
    <row r="40" spans="1:17" s="52" customFormat="1" ht="51.65" x14ac:dyDescent="0.2">
      <c r="A40" s="2" t="s">
        <v>125</v>
      </c>
      <c r="B40" s="38" t="s">
        <v>75</v>
      </c>
      <c r="C40" s="29" t="s">
        <v>22</v>
      </c>
      <c r="D40" s="29">
        <v>1</v>
      </c>
      <c r="E40" s="54" t="s">
        <v>57</v>
      </c>
      <c r="F40" s="29" t="s">
        <v>78</v>
      </c>
      <c r="G40" s="1" t="s">
        <v>60</v>
      </c>
      <c r="H40" s="21"/>
      <c r="I40" s="1" t="s">
        <v>30</v>
      </c>
      <c r="J40" s="24">
        <v>22095.835499999997</v>
      </c>
      <c r="K40" s="25">
        <f t="shared" si="2"/>
        <v>22095.835499999997</v>
      </c>
      <c r="L40" s="51" t="s">
        <v>144</v>
      </c>
      <c r="M40" s="39">
        <v>36435.162500000006</v>
      </c>
      <c r="N40" s="25">
        <f t="shared" si="0"/>
        <v>36435.162500000006</v>
      </c>
      <c r="O40" s="78">
        <f t="shared" si="1"/>
        <v>-14339.327000000008</v>
      </c>
      <c r="P40" s="53"/>
    </row>
    <row r="41" spans="1:17" s="52" customFormat="1" ht="38.75" x14ac:dyDescent="0.2">
      <c r="A41" s="2" t="s">
        <v>126</v>
      </c>
      <c r="B41" s="38" t="s">
        <v>75</v>
      </c>
      <c r="C41" s="29" t="s">
        <v>54</v>
      </c>
      <c r="D41" s="29">
        <v>1</v>
      </c>
      <c r="E41" s="54" t="s">
        <v>62</v>
      </c>
      <c r="F41" s="29" t="s">
        <v>78</v>
      </c>
      <c r="G41" s="1" t="s">
        <v>60</v>
      </c>
      <c r="H41" s="21"/>
      <c r="I41" s="1" t="s">
        <v>59</v>
      </c>
      <c r="J41" s="24">
        <v>6119.4584875</v>
      </c>
      <c r="K41" s="25">
        <f t="shared" si="2"/>
        <v>6119.4584875</v>
      </c>
      <c r="L41" s="51" t="s">
        <v>147</v>
      </c>
      <c r="M41" s="39">
        <v>6119.4584875</v>
      </c>
      <c r="N41" s="25">
        <f t="shared" si="0"/>
        <v>6119.4584875</v>
      </c>
      <c r="O41" s="78">
        <f t="shared" si="1"/>
        <v>0</v>
      </c>
      <c r="P41" s="53" t="s">
        <v>219</v>
      </c>
    </row>
    <row r="42" spans="1:17" s="52" customFormat="1" ht="38.75" x14ac:dyDescent="0.2">
      <c r="A42" s="2" t="s">
        <v>127</v>
      </c>
      <c r="B42" s="38" t="s">
        <v>76</v>
      </c>
      <c r="C42" s="29" t="s">
        <v>22</v>
      </c>
      <c r="D42" s="29">
        <v>1</v>
      </c>
      <c r="E42" s="29" t="s">
        <v>65</v>
      </c>
      <c r="F42" s="29" t="s">
        <v>78</v>
      </c>
      <c r="G42" s="1" t="s">
        <v>61</v>
      </c>
      <c r="H42" s="21"/>
      <c r="I42" s="1" t="s">
        <v>30</v>
      </c>
      <c r="J42" s="24">
        <v>3140.159525</v>
      </c>
      <c r="K42" s="25">
        <f t="shared" si="2"/>
        <v>3140.159525</v>
      </c>
      <c r="L42" s="51" t="s">
        <v>144</v>
      </c>
      <c r="M42" s="39">
        <v>5263.3314999999993</v>
      </c>
      <c r="N42" s="25">
        <f t="shared" si="0"/>
        <v>5263.3314999999993</v>
      </c>
      <c r="O42" s="78">
        <f t="shared" si="1"/>
        <v>-2123.1719749999993</v>
      </c>
      <c r="P42" s="82" t="s">
        <v>232</v>
      </c>
      <c r="Q42" s="83" t="s">
        <v>228</v>
      </c>
    </row>
    <row r="43" spans="1:17" s="52" customFormat="1" ht="103.25" x14ac:dyDescent="0.2">
      <c r="A43" s="2" t="s">
        <v>128</v>
      </c>
      <c r="B43" s="38" t="s">
        <v>76</v>
      </c>
      <c r="C43" s="29" t="s">
        <v>54</v>
      </c>
      <c r="D43" s="29">
        <v>1</v>
      </c>
      <c r="E43" s="54" t="s">
        <v>67</v>
      </c>
      <c r="F43" s="29" t="s">
        <v>78</v>
      </c>
      <c r="G43" s="1" t="s">
        <v>61</v>
      </c>
      <c r="H43" s="21"/>
      <c r="I43" s="1" t="s">
        <v>59</v>
      </c>
      <c r="J43" s="24">
        <v>23080.645474999998</v>
      </c>
      <c r="K43" s="25">
        <f t="shared" si="2"/>
        <v>23080.645474999998</v>
      </c>
      <c r="L43" s="51" t="s">
        <v>147</v>
      </c>
      <c r="M43" s="39">
        <v>23080.645474999998</v>
      </c>
      <c r="N43" s="25">
        <f t="shared" si="0"/>
        <v>23080.645474999998</v>
      </c>
      <c r="O43" s="78">
        <f t="shared" si="1"/>
        <v>0</v>
      </c>
      <c r="P43" s="53" t="s">
        <v>219</v>
      </c>
    </row>
    <row r="44" spans="1:17" s="52" customFormat="1" ht="25.85" x14ac:dyDescent="0.2">
      <c r="A44" s="2" t="s">
        <v>129</v>
      </c>
      <c r="B44" s="38" t="s">
        <v>77</v>
      </c>
      <c r="C44" s="29" t="s">
        <v>22</v>
      </c>
      <c r="D44" s="29">
        <v>1</v>
      </c>
      <c r="E44" s="29" t="s">
        <v>69</v>
      </c>
      <c r="F44" s="29" t="s">
        <v>79</v>
      </c>
      <c r="G44" s="1"/>
      <c r="H44" s="21"/>
      <c r="I44" s="1" t="s">
        <v>95</v>
      </c>
      <c r="J44" s="24">
        <v>14361.267083333336</v>
      </c>
      <c r="K44" s="25">
        <f t="shared" si="2"/>
        <v>14361.267083333336</v>
      </c>
      <c r="L44" s="51" t="s">
        <v>49</v>
      </c>
      <c r="M44" s="39">
        <v>15759.948833333336</v>
      </c>
      <c r="N44" s="25">
        <f t="shared" si="0"/>
        <v>15759.948833333336</v>
      </c>
      <c r="O44" s="78">
        <f t="shared" si="1"/>
        <v>-1398.6817499999997</v>
      </c>
      <c r="P44" s="53" t="s">
        <v>219</v>
      </c>
    </row>
    <row r="45" spans="1:17" s="52" customFormat="1" ht="25.85" x14ac:dyDescent="0.2">
      <c r="A45" s="2" t="s">
        <v>130</v>
      </c>
      <c r="B45" s="38" t="s">
        <v>73</v>
      </c>
      <c r="C45" s="29" t="s">
        <v>47</v>
      </c>
      <c r="D45" s="29">
        <v>1</v>
      </c>
      <c r="E45" s="29" t="s">
        <v>72</v>
      </c>
      <c r="F45" s="29" t="s">
        <v>79</v>
      </c>
      <c r="G45" s="1"/>
      <c r="H45" s="21"/>
      <c r="I45" s="1" t="s">
        <v>95</v>
      </c>
      <c r="J45" s="24">
        <v>27346.759777777777</v>
      </c>
      <c r="K45" s="25">
        <f t="shared" si="2"/>
        <v>27346.759777777777</v>
      </c>
      <c r="L45" s="55" t="s">
        <v>181</v>
      </c>
      <c r="M45" s="39">
        <v>20225.177777777775</v>
      </c>
      <c r="N45" s="25">
        <f t="shared" si="0"/>
        <v>20225.177777777775</v>
      </c>
      <c r="O45" s="78">
        <f t="shared" si="1"/>
        <v>7121.5820000000022</v>
      </c>
      <c r="P45" s="53" t="s">
        <v>219</v>
      </c>
    </row>
    <row r="46" spans="1:17" s="52" customFormat="1" ht="25.85" x14ac:dyDescent="0.2">
      <c r="A46" s="2" t="s">
        <v>131</v>
      </c>
      <c r="B46" s="38" t="s">
        <v>87</v>
      </c>
      <c r="C46" s="29" t="s">
        <v>80</v>
      </c>
      <c r="D46" s="29">
        <v>1</v>
      </c>
      <c r="E46" s="54" t="s">
        <v>81</v>
      </c>
      <c r="F46" s="29" t="s">
        <v>82</v>
      </c>
      <c r="G46" s="1"/>
      <c r="H46" s="1"/>
      <c r="I46" s="1"/>
      <c r="J46" s="24">
        <v>721.83934722222216</v>
      </c>
      <c r="K46" s="25">
        <f t="shared" si="2"/>
        <v>721.83934722222216</v>
      </c>
      <c r="L46" s="51" t="s">
        <v>89</v>
      </c>
      <c r="M46" s="39">
        <v>721.83934722222216</v>
      </c>
      <c r="N46" s="25">
        <f t="shared" si="0"/>
        <v>721.83934722222216</v>
      </c>
      <c r="O46" s="78">
        <f t="shared" si="1"/>
        <v>0</v>
      </c>
      <c r="P46" s="53" t="s">
        <v>219</v>
      </c>
    </row>
    <row r="47" spans="1:17" s="52" customFormat="1" ht="25.85" x14ac:dyDescent="0.2">
      <c r="A47" s="2" t="s">
        <v>132</v>
      </c>
      <c r="B47" s="38" t="s">
        <v>88</v>
      </c>
      <c r="C47" s="29" t="s">
        <v>80</v>
      </c>
      <c r="D47" s="29">
        <v>1</v>
      </c>
      <c r="E47" s="54" t="s">
        <v>81</v>
      </c>
      <c r="F47" s="29" t="s">
        <v>83</v>
      </c>
      <c r="G47" s="1"/>
      <c r="H47" s="1"/>
      <c r="I47" s="1"/>
      <c r="J47" s="24">
        <v>721.83934722222216</v>
      </c>
      <c r="K47" s="25">
        <f t="shared" si="2"/>
        <v>721.83934722222216</v>
      </c>
      <c r="L47" s="51" t="s">
        <v>89</v>
      </c>
      <c r="M47" s="39">
        <v>721.83934722222216</v>
      </c>
      <c r="N47" s="25">
        <f t="shared" si="0"/>
        <v>721.83934722222216</v>
      </c>
      <c r="O47" s="78">
        <f t="shared" si="1"/>
        <v>0</v>
      </c>
      <c r="P47" s="53" t="s">
        <v>219</v>
      </c>
    </row>
    <row r="48" spans="1:17" s="52" customFormat="1" ht="51.65" x14ac:dyDescent="0.2">
      <c r="A48" s="2" t="s">
        <v>133</v>
      </c>
      <c r="B48" s="38" t="s">
        <v>84</v>
      </c>
      <c r="C48" s="29" t="s">
        <v>85</v>
      </c>
      <c r="D48" s="29">
        <v>1</v>
      </c>
      <c r="E48" s="29"/>
      <c r="F48" s="29" t="s">
        <v>53</v>
      </c>
      <c r="G48" s="1" t="s">
        <v>63</v>
      </c>
      <c r="H48" s="1"/>
      <c r="I48" s="1"/>
      <c r="J48" s="24">
        <v>12545.239599999999</v>
      </c>
      <c r="K48" s="25">
        <f t="shared" si="2"/>
        <v>12545.239599999999</v>
      </c>
      <c r="L48" s="51" t="s">
        <v>99</v>
      </c>
      <c r="M48" s="39">
        <v>6975.6908725000003</v>
      </c>
      <c r="N48" s="25">
        <f t="shared" si="0"/>
        <v>6975.6908725000003</v>
      </c>
      <c r="O48" s="78">
        <f t="shared" si="1"/>
        <v>5569.5487274999987</v>
      </c>
      <c r="P48" s="53" t="s">
        <v>233</v>
      </c>
    </row>
    <row r="49" spans="1:16" s="52" customFormat="1" ht="51.65" x14ac:dyDescent="0.2">
      <c r="A49" s="2" t="s">
        <v>134</v>
      </c>
      <c r="B49" s="38" t="s">
        <v>86</v>
      </c>
      <c r="C49" s="29" t="s">
        <v>85</v>
      </c>
      <c r="D49" s="29">
        <v>1</v>
      </c>
      <c r="E49" s="29"/>
      <c r="F49" s="29" t="s">
        <v>78</v>
      </c>
      <c r="G49" s="1" t="s">
        <v>60</v>
      </c>
      <c r="H49" s="1"/>
      <c r="I49" s="1"/>
      <c r="J49" s="24">
        <v>12545.239599999999</v>
      </c>
      <c r="K49" s="25">
        <f t="shared" si="2"/>
        <v>12545.239599999999</v>
      </c>
      <c r="L49" s="51" t="s">
        <v>99</v>
      </c>
      <c r="M49" s="39">
        <v>6975.6908725000003</v>
      </c>
      <c r="N49" s="25">
        <f t="shared" si="0"/>
        <v>6975.6908725000003</v>
      </c>
      <c r="O49" s="78">
        <f t="shared" si="1"/>
        <v>5569.5487274999987</v>
      </c>
      <c r="P49" s="53" t="s">
        <v>233</v>
      </c>
    </row>
    <row r="50" spans="1:16" s="52" customFormat="1" ht="14.3" x14ac:dyDescent="0.2">
      <c r="A50" s="2" t="s">
        <v>135</v>
      </c>
      <c r="B50" s="38" t="s">
        <v>90</v>
      </c>
      <c r="C50" s="29" t="s">
        <v>12</v>
      </c>
      <c r="D50" s="29">
        <v>1</v>
      </c>
      <c r="E50" s="29" t="s">
        <v>48</v>
      </c>
      <c r="F50" s="29" t="s">
        <v>38</v>
      </c>
      <c r="G50" s="1"/>
      <c r="H50" s="1"/>
      <c r="I50" s="1" t="s">
        <v>95</v>
      </c>
      <c r="J50" s="24">
        <v>3071.7509444444445</v>
      </c>
      <c r="K50" s="25">
        <f t="shared" si="2"/>
        <v>3071.7509444444445</v>
      </c>
      <c r="L50" s="51" t="s">
        <v>100</v>
      </c>
      <c r="M50" s="39">
        <v>3192.0294444444444</v>
      </c>
      <c r="N50" s="25">
        <f t="shared" si="0"/>
        <v>3192.0294444444444</v>
      </c>
      <c r="O50" s="78">
        <f t="shared" si="1"/>
        <v>-120.27849999999989</v>
      </c>
      <c r="P50" s="53" t="s">
        <v>233</v>
      </c>
    </row>
    <row r="51" spans="1:16" s="52" customFormat="1" ht="14.3" x14ac:dyDescent="0.2">
      <c r="A51" s="2" t="s">
        <v>136</v>
      </c>
      <c r="B51" s="38" t="s">
        <v>91</v>
      </c>
      <c r="C51" s="29" t="s">
        <v>12</v>
      </c>
      <c r="D51" s="29">
        <v>1</v>
      </c>
      <c r="E51" s="29" t="s">
        <v>72</v>
      </c>
      <c r="F51" s="29" t="s">
        <v>70</v>
      </c>
      <c r="G51" s="1"/>
      <c r="H51" s="1"/>
      <c r="I51" s="1" t="s">
        <v>95</v>
      </c>
      <c r="J51" s="24">
        <v>2412.6744444444448</v>
      </c>
      <c r="K51" s="25">
        <f t="shared" si="2"/>
        <v>2412.6744444444448</v>
      </c>
      <c r="L51" s="51" t="s">
        <v>100</v>
      </c>
      <c r="M51" s="39">
        <v>2499.6144444444444</v>
      </c>
      <c r="N51" s="25">
        <f t="shared" si="0"/>
        <v>2499.6144444444444</v>
      </c>
      <c r="O51" s="78">
        <f t="shared" si="1"/>
        <v>-86.9399999999996</v>
      </c>
      <c r="P51" s="53" t="s">
        <v>233</v>
      </c>
    </row>
    <row r="52" spans="1:16" s="52" customFormat="1" ht="14.3" x14ac:dyDescent="0.2">
      <c r="A52" s="2" t="s">
        <v>137</v>
      </c>
      <c r="B52" s="38" t="s">
        <v>92</v>
      </c>
      <c r="C52" s="29" t="s">
        <v>12</v>
      </c>
      <c r="D52" s="29">
        <v>1</v>
      </c>
      <c r="E52" s="29" t="s">
        <v>72</v>
      </c>
      <c r="F52" s="29" t="s">
        <v>79</v>
      </c>
      <c r="G52" s="1"/>
      <c r="H52" s="1"/>
      <c r="I52" s="1" t="s">
        <v>95</v>
      </c>
      <c r="J52" s="24">
        <v>2412.6744444444448</v>
      </c>
      <c r="K52" s="25">
        <f t="shared" si="2"/>
        <v>2412.6744444444448</v>
      </c>
      <c r="L52" s="51" t="s">
        <v>100</v>
      </c>
      <c r="M52" s="39">
        <v>2499.6144444444444</v>
      </c>
      <c r="N52" s="25">
        <f t="shared" si="0"/>
        <v>2499.6144444444444</v>
      </c>
      <c r="O52" s="78">
        <f t="shared" si="1"/>
        <v>-86.9399999999996</v>
      </c>
      <c r="P52" s="53" t="s">
        <v>233</v>
      </c>
    </row>
    <row r="53" spans="1:16" s="52" customFormat="1" ht="38.75" x14ac:dyDescent="0.2">
      <c r="A53" s="2" t="s">
        <v>139</v>
      </c>
      <c r="B53" s="38" t="s">
        <v>93</v>
      </c>
      <c r="C53" s="29" t="s">
        <v>12</v>
      </c>
      <c r="D53" s="29">
        <v>1</v>
      </c>
      <c r="E53" s="54" t="s">
        <v>94</v>
      </c>
      <c r="F53" s="29"/>
      <c r="G53" s="1" t="s">
        <v>13</v>
      </c>
      <c r="H53" s="1"/>
      <c r="I53" s="1" t="s">
        <v>97</v>
      </c>
      <c r="J53" s="24">
        <v>3927.2218888888892</v>
      </c>
      <c r="K53" s="25">
        <f t="shared" si="2"/>
        <v>3927.2218888888892</v>
      </c>
      <c r="L53" s="51" t="s">
        <v>96</v>
      </c>
      <c r="M53" s="39">
        <v>4067.0388888888892</v>
      </c>
      <c r="N53" s="25">
        <f t="shared" si="0"/>
        <v>4067.0388888888892</v>
      </c>
      <c r="O53" s="78">
        <f t="shared" si="1"/>
        <v>-139.81700000000001</v>
      </c>
      <c r="P53" s="53" t="s">
        <v>233</v>
      </c>
    </row>
    <row r="54" spans="1:16" s="52" customFormat="1" ht="52.3" x14ac:dyDescent="0.2">
      <c r="A54" s="2" t="s">
        <v>141</v>
      </c>
      <c r="B54" s="35" t="s">
        <v>160</v>
      </c>
      <c r="C54" s="29"/>
      <c r="D54" s="29">
        <v>4</v>
      </c>
      <c r="E54" s="29"/>
      <c r="F54" s="29"/>
      <c r="G54" s="1" t="s">
        <v>154</v>
      </c>
      <c r="H54" s="2"/>
      <c r="I54" s="2"/>
      <c r="J54" s="24">
        <v>1500</v>
      </c>
      <c r="K54" s="25">
        <f t="shared" si="2"/>
        <v>6000</v>
      </c>
      <c r="L54" s="51" t="s">
        <v>148</v>
      </c>
      <c r="M54" s="39">
        <v>1500</v>
      </c>
      <c r="N54" s="25">
        <f t="shared" si="0"/>
        <v>6000</v>
      </c>
      <c r="O54" s="78">
        <f t="shared" si="1"/>
        <v>0</v>
      </c>
      <c r="P54" s="53" t="s">
        <v>234</v>
      </c>
    </row>
    <row r="55" spans="1:16" s="52" customFormat="1" ht="78.150000000000006" x14ac:dyDescent="0.2">
      <c r="A55" s="2" t="s">
        <v>149</v>
      </c>
      <c r="B55" s="36" t="s">
        <v>156</v>
      </c>
      <c r="C55" s="29" t="s">
        <v>151</v>
      </c>
      <c r="D55" s="29">
        <v>60</v>
      </c>
      <c r="E55" s="29"/>
      <c r="F55" s="29"/>
      <c r="G55" s="1" t="s">
        <v>154</v>
      </c>
      <c r="H55" s="2"/>
      <c r="I55" s="2"/>
      <c r="J55" s="24">
        <v>334.06350000000003</v>
      </c>
      <c r="K55" s="25">
        <f t="shared" si="2"/>
        <v>20043.810000000001</v>
      </c>
      <c r="L55" s="51"/>
      <c r="M55" s="39">
        <v>334.06350000000003</v>
      </c>
      <c r="N55" s="25">
        <f t="shared" si="0"/>
        <v>20043.810000000001</v>
      </c>
      <c r="O55" s="78">
        <f t="shared" si="1"/>
        <v>0</v>
      </c>
      <c r="P55" s="53" t="s">
        <v>233</v>
      </c>
    </row>
    <row r="56" spans="1:16" s="52" customFormat="1" ht="91.05" x14ac:dyDescent="0.2">
      <c r="A56" s="2" t="s">
        <v>150</v>
      </c>
      <c r="B56" s="36" t="s">
        <v>155</v>
      </c>
      <c r="C56" s="29" t="s">
        <v>152</v>
      </c>
      <c r="D56" s="29">
        <v>55</v>
      </c>
      <c r="E56" s="29"/>
      <c r="F56" s="29"/>
      <c r="G56" s="1" t="s">
        <v>154</v>
      </c>
      <c r="H56" s="2"/>
      <c r="I56" s="2"/>
      <c r="J56" s="24">
        <v>133.262</v>
      </c>
      <c r="K56" s="25">
        <f t="shared" si="2"/>
        <v>7329.41</v>
      </c>
      <c r="L56" s="51"/>
      <c r="M56" s="39">
        <v>133.262</v>
      </c>
      <c r="N56" s="25">
        <f t="shared" si="0"/>
        <v>7329.41</v>
      </c>
      <c r="O56" s="78">
        <f t="shared" si="1"/>
        <v>0</v>
      </c>
      <c r="P56" s="53" t="s">
        <v>233</v>
      </c>
    </row>
    <row r="57" spans="1:16" s="52" customFormat="1" ht="14.3" x14ac:dyDescent="0.2">
      <c r="A57" s="2" t="s">
        <v>153</v>
      </c>
      <c r="B57" s="37" t="s">
        <v>157</v>
      </c>
      <c r="C57" s="29" t="s">
        <v>80</v>
      </c>
      <c r="D57" s="29">
        <v>72</v>
      </c>
      <c r="E57" s="29"/>
      <c r="F57" s="29"/>
      <c r="G57" s="1" t="s">
        <v>154</v>
      </c>
      <c r="H57" s="2"/>
      <c r="I57" s="2"/>
      <c r="J57" s="24">
        <v>43.7</v>
      </c>
      <c r="K57" s="25">
        <f t="shared" si="2"/>
        <v>3146.4</v>
      </c>
      <c r="L57" s="51"/>
      <c r="M57" s="39">
        <v>43.7</v>
      </c>
      <c r="N57" s="25">
        <f t="shared" si="0"/>
        <v>3146.4</v>
      </c>
      <c r="O57" s="78">
        <f t="shared" si="1"/>
        <v>0</v>
      </c>
      <c r="P57" s="53" t="s">
        <v>233</v>
      </c>
    </row>
    <row r="58" spans="1:16" ht="14.3" x14ac:dyDescent="0.2">
      <c r="O58" s="78"/>
      <c r="P58" s="53"/>
    </row>
    <row r="59" spans="1:16" ht="14.3" x14ac:dyDescent="0.25">
      <c r="B59" s="85" t="s">
        <v>164</v>
      </c>
      <c r="K59" s="86">
        <f>SUM(K9:K58)</f>
        <v>861398.5575137391</v>
      </c>
      <c r="N59" s="86">
        <f>SUM(N9:N58)</f>
        <v>989107.3572437386</v>
      </c>
      <c r="O59" s="78">
        <f t="shared" si="1"/>
        <v>-127708.7997299995</v>
      </c>
      <c r="P59" s="53"/>
    </row>
    <row r="60" spans="1:16" ht="14.3" x14ac:dyDescent="0.2">
      <c r="B60" s="87"/>
      <c r="O60" s="78"/>
      <c r="P60" s="53"/>
    </row>
    <row r="61" spans="1:16" s="52" customFormat="1" ht="26.5" x14ac:dyDescent="0.2">
      <c r="A61" s="2"/>
      <c r="B61" s="41" t="s">
        <v>163</v>
      </c>
      <c r="C61" s="29"/>
      <c r="D61" s="29">
        <v>1</v>
      </c>
      <c r="E61" s="29"/>
      <c r="F61" s="29"/>
      <c r="G61" s="1"/>
      <c r="H61" s="2"/>
      <c r="I61" s="2"/>
      <c r="J61" s="24">
        <v>75929.850000000006</v>
      </c>
      <c r="K61" s="25">
        <f>D61*J61</f>
        <v>75929.850000000006</v>
      </c>
      <c r="L61" s="51"/>
      <c r="M61" s="39">
        <v>75929.850000000006</v>
      </c>
      <c r="N61" s="25">
        <f t="shared" si="0"/>
        <v>75929.850000000006</v>
      </c>
      <c r="O61" s="78">
        <f t="shared" si="1"/>
        <v>0</v>
      </c>
      <c r="P61" s="82" t="s">
        <v>235</v>
      </c>
    </row>
    <row r="62" spans="1:16" x14ac:dyDescent="0.2">
      <c r="P62" s="53"/>
    </row>
    <row r="63" spans="1:16" ht="14.3" thickBot="1" x14ac:dyDescent="0.3">
      <c r="B63" s="85" t="s">
        <v>165</v>
      </c>
      <c r="K63" s="88">
        <f>K59-K61</f>
        <v>785468.70751373912</v>
      </c>
      <c r="L63" s="89"/>
      <c r="N63" s="88">
        <f>N59-N61</f>
        <v>913177.50724373863</v>
      </c>
      <c r="O63" s="90">
        <f>O59-O61</f>
        <v>-127708.7997299995</v>
      </c>
      <c r="P63" s="53"/>
    </row>
    <row r="64" spans="1:16" ht="13.6" thickTop="1" x14ac:dyDescent="0.2"/>
    <row r="65" spans="1:8" x14ac:dyDescent="0.2">
      <c r="A65" s="31" t="s">
        <v>140</v>
      </c>
      <c r="B65" s="32"/>
      <c r="C65" s="33"/>
      <c r="D65" s="33"/>
      <c r="E65" s="33"/>
      <c r="F65" s="33"/>
      <c r="G65" s="30"/>
      <c r="H65" s="30"/>
    </row>
    <row r="66" spans="1:8" x14ac:dyDescent="0.2">
      <c r="A66" s="34" t="s">
        <v>146</v>
      </c>
      <c r="B66" s="32"/>
    </row>
    <row r="67" spans="1:8" x14ac:dyDescent="0.2">
      <c r="A67" s="34" t="s">
        <v>161</v>
      </c>
      <c r="B67"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SHEDULE OF WORKS</vt:lpstr>
      <vt:lpstr>Rev A</vt:lpstr>
      <vt:lpstr>'SHEDULE OF WORKS'!Print_Titles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Simon Thorpe</cp:lastModifiedBy>
  <cp:lastPrinted>2020-04-29T07:10:30Z</cp:lastPrinted>
  <dcterms:created xsi:type="dcterms:W3CDTF">2002-11-02T06:54:37Z</dcterms:created>
  <dcterms:modified xsi:type="dcterms:W3CDTF">2020-05-12T11:22:42Z</dcterms:modified>
</cp:coreProperties>
</file>